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9440" windowHeight="12330"/>
  </bookViews>
  <sheets>
    <sheet name="Отчет - 1 полугодие" sheetId="1" r:id="rId1"/>
  </sheets>
  <definedNames>
    <definedName name="_xlnm.Print_Titles" localSheetId="0">'Отчет - 1 полугодие'!$4:$6</definedName>
  </definedNames>
  <calcPr calcId="145621"/>
</workbook>
</file>

<file path=xl/calcChain.xml><?xml version="1.0" encoding="utf-8"?>
<calcChain xmlns="http://schemas.openxmlformats.org/spreadsheetml/2006/main">
  <c r="J35" i="1" l="1"/>
  <c r="I35" i="1"/>
  <c r="H29" i="1"/>
  <c r="G29" i="1"/>
  <c r="I21" i="1"/>
  <c r="J21" i="1"/>
  <c r="I16" i="1"/>
  <c r="J16" i="1"/>
  <c r="F15" i="1"/>
  <c r="I15" i="1" s="1"/>
  <c r="I29" i="1" l="1"/>
  <c r="J29" i="1"/>
  <c r="I30" i="1"/>
  <c r="J30" i="1"/>
  <c r="J20" i="1"/>
  <c r="J22" i="1"/>
  <c r="J24" i="1"/>
  <c r="J26" i="1"/>
  <c r="I20" i="1"/>
  <c r="I22" i="1"/>
  <c r="I24" i="1"/>
  <c r="I26" i="1"/>
  <c r="J12" i="1"/>
  <c r="J15" i="1"/>
  <c r="I12" i="1"/>
  <c r="J18" i="1"/>
  <c r="I18" i="1"/>
  <c r="J11" i="1"/>
  <c r="J14" i="1" l="1"/>
  <c r="H13" i="1"/>
  <c r="H17" i="1"/>
  <c r="H19" i="1"/>
  <c r="H23" i="1"/>
  <c r="H25" i="1"/>
  <c r="H28" i="1"/>
  <c r="H34" i="1"/>
  <c r="H33" i="1" l="1"/>
  <c r="H27" i="1"/>
  <c r="H10" i="1"/>
  <c r="J39" i="1"/>
  <c r="I39" i="1"/>
  <c r="H39" i="1"/>
  <c r="G39" i="1"/>
  <c r="F39" i="1"/>
  <c r="G34" i="1"/>
  <c r="G33" i="1" s="1"/>
  <c r="G32" i="1" s="1"/>
  <c r="G31" i="1" s="1"/>
  <c r="F34" i="1"/>
  <c r="F33" i="1" s="1"/>
  <c r="F32" i="1" s="1"/>
  <c r="F31" i="1" s="1"/>
  <c r="G28" i="1"/>
  <c r="F28" i="1"/>
  <c r="F27" i="1" s="1"/>
  <c r="G25" i="1"/>
  <c r="J25" i="1" s="1"/>
  <c r="F25" i="1"/>
  <c r="I25" i="1" s="1"/>
  <c r="G23" i="1"/>
  <c r="J23" i="1" s="1"/>
  <c r="F23" i="1"/>
  <c r="I23" i="1" s="1"/>
  <c r="G19" i="1"/>
  <c r="J19" i="1" s="1"/>
  <c r="F19" i="1"/>
  <c r="I19" i="1" s="1"/>
  <c r="G17" i="1"/>
  <c r="J17" i="1" s="1"/>
  <c r="F17" i="1"/>
  <c r="I17" i="1" s="1"/>
  <c r="I14" i="1"/>
  <c r="G13" i="1"/>
  <c r="J13" i="1" s="1"/>
  <c r="F11" i="1"/>
  <c r="I11" i="1" s="1"/>
  <c r="I34" i="1" l="1"/>
  <c r="J34" i="1"/>
  <c r="H32" i="1"/>
  <c r="J33" i="1"/>
  <c r="I33" i="1"/>
  <c r="I28" i="1"/>
  <c r="I27" i="1"/>
  <c r="G10" i="1"/>
  <c r="J10" i="1" s="1"/>
  <c r="G27" i="1"/>
  <c r="J27" i="1" s="1"/>
  <c r="J28" i="1"/>
  <c r="H9" i="1"/>
  <c r="F13" i="1"/>
  <c r="H31" i="1" l="1"/>
  <c r="I32" i="1"/>
  <c r="J32" i="1"/>
  <c r="F10" i="1"/>
  <c r="I13" i="1"/>
  <c r="G9" i="1"/>
  <c r="J9" i="1" s="1"/>
  <c r="H8" i="1"/>
  <c r="I40" i="1"/>
  <c r="J31" i="1" l="1"/>
  <c r="I31" i="1"/>
  <c r="F9" i="1"/>
  <c r="I10" i="1"/>
  <c r="G8" i="1"/>
  <c r="G7" i="1" s="1"/>
  <c r="H7" i="1"/>
  <c r="H40" i="1"/>
  <c r="G40" i="1"/>
  <c r="F40" i="1"/>
  <c r="F8" i="1" l="1"/>
  <c r="I9" i="1"/>
  <c r="J8" i="1"/>
  <c r="J7" i="1"/>
  <c r="J40" i="1"/>
  <c r="F7" i="1" l="1"/>
  <c r="I7" i="1" s="1"/>
  <c r="I8" i="1"/>
</calcChain>
</file>

<file path=xl/sharedStrings.xml><?xml version="1.0" encoding="utf-8"?>
<sst xmlns="http://schemas.openxmlformats.org/spreadsheetml/2006/main" count="90" uniqueCount="58">
  <si>
    <t>тыс.руб.</t>
  </si>
  <si>
    <t>Ведомственная классификация</t>
  </si>
  <si>
    <t>Бюджетная классификация</t>
  </si>
  <si>
    <t>Наименование расходов</t>
  </si>
  <si>
    <t>раздел, подраздел</t>
  </si>
  <si>
    <t>целевая статья</t>
  </si>
  <si>
    <t>вид расходов</t>
  </si>
  <si>
    <t>3</t>
  </si>
  <si>
    <t>4</t>
  </si>
  <si>
    <t/>
  </si>
  <si>
    <t>0100</t>
  </si>
  <si>
    <t>Общегосударственные вопросы</t>
  </si>
  <si>
    <t>91 0 00 00000</t>
  </si>
  <si>
    <t>Обеспечение деятельности органов местного самоуправления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</si>
  <si>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</si>
  <si>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</si>
  <si>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91 0 00 00040</t>
  </si>
  <si>
    <t>Содержание аппарата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</si>
  <si>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</si>
  <si>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</si>
  <si>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</si>
  <si>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</si>
  <si>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91 0 00 00150</t>
  </si>
  <si>
    <t>Обеспечение представительской деятельности органов местного самоуправления</t>
  </si>
  <si>
    <t>0113</t>
  </si>
  <si>
    <t>Другие общегосударственные вопросы</t>
  </si>
  <si>
    <t>92 0 00 00000</t>
  </si>
  <si>
    <t>Мероприятия, осуществляемые органами местного самоуправления в рамках непрограммных направлений расходов</t>
  </si>
  <si>
    <t>92 0 00 00070</t>
  </si>
  <si>
    <t>Опубликование муниципальных правовых актов, оплата услуг по размещению информации о деятельности органов местного самоуправления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</si>
  <si>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</si>
  <si>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</si>
  <si>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</si>
  <si>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</si>
  <si>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621</t>
  </si>
  <si>
    <t>Орган местного самоуправления муниципального образования  Соликамская городская Дума</t>
  </si>
  <si>
    <t>0103</t>
  </si>
  <si>
    <t>Функционирование законодательных (представительных) органов государственной  власти и представительных органов муниципальных образований</t>
  </si>
  <si>
    <t>91 0 00 00020</t>
  </si>
  <si>
    <t>Председатель Соликамской городской Думы</t>
  </si>
  <si>
    <t>Содержание аппарата, в том числе Молодежного парламента СГО</t>
  </si>
  <si>
    <t>91 0 00 00050</t>
  </si>
  <si>
    <t>Депутаты Соликамской городской Думы, работающие на постоянной основе</t>
  </si>
  <si>
    <t>91 0 00 00060</t>
  </si>
  <si>
    <t>Депутаты Соликамской городской Думы, работающие на непостоянной основе</t>
  </si>
  <si>
    <t>300</t>
  </si>
  <si>
    <t>Социальное обеспечение и иные выплаты населению</t>
  </si>
  <si>
    <t>91 0 00 20010</t>
  </si>
  <si>
    <t>Компенсации депутатам за время осуществления полномочий</t>
  </si>
  <si>
    <t>МБТ</t>
  </si>
  <si>
    <t>М.Б.</t>
  </si>
  <si>
    <t>Сведения об использовании Соликамской городской Думой выделяемых бюджетных средств</t>
  </si>
  <si>
    <t>Годовой план</t>
  </si>
  <si>
    <t>Кассовый расход</t>
  </si>
  <si>
    <t>за 1 полугодие 2018 года</t>
  </si>
  <si>
    <t>Кассовый план 1 полугодие</t>
  </si>
  <si>
    <t>Исполнение годовому пану (%)</t>
  </si>
  <si>
    <t>Исполнение к плану 1 полугодия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</si>
</sst>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"/>
  </numFmts>
  <fonts count="1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rgb="FFC0000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b/>
      <i/>
      <sz val="18"/>
      <name val="Arial"/>
      <family val="2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5" fillId="0" borderId="0"/>
    <xf numFmtId="43" fontId="2" fillId="0" borderId="0" applyFont="0" applyFill="0" applyBorder="0" applyAlignment="0" applyProtection="0"/>
    <xf numFmtId="4" fontId="7" fillId="0" borderId="5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2" fillId="0" borderId="0"/>
    <xf numFmtId="0" fontId="9" fillId="2" borderId="0"/>
    <xf numFmtId="0" fontId="9" fillId="2" borderId="0"/>
    <xf numFmtId="9" fontId="2" fillId="0" borderId="0" applyFon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 wrapText="1"/>
    </xf>
    <xf numFmtId="0" fontId="4" fillId="0" borderId="1" xfId="2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49" fontId="4" fillId="0" borderId="1" xfId="1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1" applyNumberFormat="1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right" wrapText="1"/>
    </xf>
    <xf numFmtId="164" fontId="6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/>
    <xf numFmtId="164" fontId="3" fillId="0" borderId="4" xfId="0" applyNumberFormat="1" applyFont="1" applyFill="1" applyBorder="1" applyAlignment="1"/>
    <xf numFmtId="164" fontId="3" fillId="0" borderId="0" xfId="0" applyNumberFormat="1" applyFont="1" applyFill="1" applyAlignment="1"/>
    <xf numFmtId="0" fontId="4" fillId="0" borderId="0" xfId="2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164" fontId="4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center"/>
    </xf>
    <xf numFmtId="0" fontId="4" fillId="0" borderId="1" xfId="2" applyNumberFormat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49" fontId="4" fillId="0" borderId="3" xfId="2" applyNumberFormat="1" applyFont="1" applyFill="1" applyBorder="1" applyAlignment="1">
      <alignment horizontal="center" vertical="center" wrapText="1"/>
    </xf>
  </cellXfs>
  <cellStyles count="19">
    <cellStyle name="SAPBEXstdData 2" xfId="4"/>
    <cellStyle name="Обычный" xfId="0" builtinId="0"/>
    <cellStyle name="Обычный 10 2 3" xfId="5"/>
    <cellStyle name="Обычный 12" xfId="2"/>
    <cellStyle name="Обычный 13" xfId="6"/>
    <cellStyle name="Обычный 14 3" xfId="7"/>
    <cellStyle name="Обычный 16" xfId="8"/>
    <cellStyle name="Обычный 2" xfId="9"/>
    <cellStyle name="Обычный 20" xfId="10"/>
    <cellStyle name="Обычный 3" xfId="11"/>
    <cellStyle name="Обычный 5" xfId="12"/>
    <cellStyle name="Обычный 9" xfId="13"/>
    <cellStyle name="Обычный_к думе 2009-2011 г. 2" xfId="1"/>
    <cellStyle name="Процентный 2" xfId="14"/>
    <cellStyle name="Стиль 1" xfId="15"/>
    <cellStyle name="Финансовый 2" xfId="3"/>
    <cellStyle name="Финансовый 2 2" xfId="16"/>
    <cellStyle name="Финансовый 3" xfId="17"/>
    <cellStyle name="Финансовый 3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2"/>
  <sheetViews>
    <sheetView tabSelected="1" topLeftCell="B1" zoomScale="70" zoomScaleNormal="70" workbookViewId="0">
      <selection activeCell="J7" sqref="J7"/>
    </sheetView>
  </sheetViews>
  <sheetFormatPr defaultColWidth="40.7109375" defaultRowHeight="12.75" x14ac:dyDescent="0.2"/>
  <cols>
    <col min="1" max="2" width="15.7109375" customWidth="1"/>
    <col min="3" max="3" width="23.140625" customWidth="1"/>
    <col min="4" max="4" width="12.28515625" customWidth="1"/>
    <col min="5" max="5" width="124.5703125" customWidth="1"/>
    <col min="6" max="6" width="24.85546875" customWidth="1"/>
    <col min="7" max="7" width="19.42578125" customWidth="1"/>
    <col min="8" max="9" width="21.85546875" customWidth="1"/>
    <col min="10" max="10" width="24.28515625" customWidth="1"/>
  </cols>
  <sheetData>
    <row r="1" spans="1:11" s="3" customFormat="1" ht="33.75" customHeight="1" x14ac:dyDescent="0.35">
      <c r="A1" s="34" t="s">
        <v>51</v>
      </c>
      <c r="B1" s="34"/>
      <c r="C1" s="34"/>
      <c r="D1" s="34"/>
      <c r="E1" s="34"/>
      <c r="F1" s="34"/>
      <c r="G1" s="34"/>
      <c r="H1" s="27"/>
      <c r="I1" s="27"/>
      <c r="J1" s="27"/>
      <c r="K1"/>
    </row>
    <row r="2" spans="1:11" s="3" customFormat="1" ht="33.75" customHeight="1" x14ac:dyDescent="0.35">
      <c r="A2" s="35" t="s">
        <v>54</v>
      </c>
      <c r="B2" s="35"/>
      <c r="C2" s="35"/>
      <c r="D2" s="35"/>
      <c r="E2" s="35"/>
      <c r="F2" s="35"/>
      <c r="G2" s="35"/>
      <c r="H2" s="27"/>
      <c r="I2" s="27"/>
      <c r="J2" s="27"/>
      <c r="K2"/>
    </row>
    <row r="3" spans="1:11" s="3" customFormat="1" ht="23.25" customHeight="1" x14ac:dyDescent="0.3">
      <c r="A3" s="1"/>
      <c r="B3" s="1"/>
      <c r="C3" s="1"/>
      <c r="D3" s="1"/>
      <c r="E3" s="2"/>
      <c r="H3" s="28" t="s">
        <v>0</v>
      </c>
      <c r="K3"/>
    </row>
    <row r="4" spans="1:11" s="4" customFormat="1" ht="18.75" customHeight="1" x14ac:dyDescent="0.2">
      <c r="A4" s="33" t="s">
        <v>1</v>
      </c>
      <c r="B4" s="33" t="s">
        <v>2</v>
      </c>
      <c r="C4" s="33"/>
      <c r="D4" s="33"/>
      <c r="E4" s="36" t="s">
        <v>3</v>
      </c>
      <c r="F4" s="37" t="s">
        <v>52</v>
      </c>
      <c r="G4" s="37" t="s">
        <v>55</v>
      </c>
      <c r="H4" s="37" t="s">
        <v>53</v>
      </c>
      <c r="I4" s="31" t="s">
        <v>56</v>
      </c>
      <c r="J4" s="33" t="s">
        <v>57</v>
      </c>
    </row>
    <row r="5" spans="1:11" s="4" customFormat="1" ht="59.25" customHeight="1" x14ac:dyDescent="0.2">
      <c r="A5" s="33"/>
      <c r="B5" s="5" t="s">
        <v>4</v>
      </c>
      <c r="C5" s="6" t="s">
        <v>5</v>
      </c>
      <c r="D5" s="6" t="s">
        <v>6</v>
      </c>
      <c r="E5" s="36"/>
      <c r="F5" s="38"/>
      <c r="G5" s="38"/>
      <c r="H5" s="38"/>
      <c r="I5" s="32"/>
      <c r="J5" s="33"/>
    </row>
    <row r="6" spans="1:11" s="10" customFormat="1" ht="18.75" x14ac:dyDescent="0.3">
      <c r="A6" s="7">
        <v>1</v>
      </c>
      <c r="B6" s="7">
        <v>2</v>
      </c>
      <c r="C6" s="8" t="s">
        <v>7</v>
      </c>
      <c r="D6" s="8" t="s">
        <v>8</v>
      </c>
      <c r="E6" s="9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</row>
    <row r="7" spans="1:11" s="3" customFormat="1" ht="24.75" customHeight="1" x14ac:dyDescent="0.3">
      <c r="A7" s="11" t="s">
        <v>34</v>
      </c>
      <c r="B7" s="11" t="s">
        <v>9</v>
      </c>
      <c r="C7" s="11" t="s">
        <v>9</v>
      </c>
      <c r="D7" s="11" t="s">
        <v>9</v>
      </c>
      <c r="E7" s="12" t="s">
        <v>35</v>
      </c>
      <c r="F7" s="29">
        <f>F8+F31</f>
        <v>13058.1</v>
      </c>
      <c r="G7" s="29">
        <f>G8+G31</f>
        <v>5429.2999999999993</v>
      </c>
      <c r="H7" s="29">
        <f>H8+H31</f>
        <v>5381.8</v>
      </c>
      <c r="I7" s="29">
        <f t="shared" ref="I7:I10" si="0">(H7/F7)*100</f>
        <v>41.214265475069112</v>
      </c>
      <c r="J7" s="29">
        <f t="shared" ref="J7:J10" si="1">(H7/G7)*100</f>
        <v>99.125117418451751</v>
      </c>
      <c r="K7"/>
    </row>
    <row r="8" spans="1:11" s="3" customFormat="1" ht="18.75" customHeight="1" x14ac:dyDescent="0.3">
      <c r="A8" s="11"/>
      <c r="B8" s="13" t="s">
        <v>10</v>
      </c>
      <c r="C8" s="13"/>
      <c r="D8" s="13"/>
      <c r="E8" s="14" t="s">
        <v>11</v>
      </c>
      <c r="F8" s="29">
        <f>F9+F27</f>
        <v>13023.1</v>
      </c>
      <c r="G8" s="29">
        <f>G9+G27</f>
        <v>5425.1999999999989</v>
      </c>
      <c r="H8" s="29">
        <f>H9+H27</f>
        <v>5377.7</v>
      </c>
      <c r="I8" s="29">
        <f>(H8/F8)*100</f>
        <v>41.293547619230445</v>
      </c>
      <c r="J8" s="29">
        <f t="shared" si="1"/>
        <v>99.124456241244573</v>
      </c>
      <c r="K8"/>
    </row>
    <row r="9" spans="1:11" s="3" customFormat="1" ht="37.5" customHeight="1" x14ac:dyDescent="0.3">
      <c r="A9" s="11"/>
      <c r="B9" s="18" t="s">
        <v>36</v>
      </c>
      <c r="C9" s="13"/>
      <c r="D9" s="13"/>
      <c r="E9" s="14" t="s">
        <v>37</v>
      </c>
      <c r="F9" s="29">
        <f>F10</f>
        <v>12683.1</v>
      </c>
      <c r="G9" s="29">
        <f>G10</f>
        <v>5252.2999999999993</v>
      </c>
      <c r="H9" s="29">
        <f>H10</f>
        <v>5204.8</v>
      </c>
      <c r="I9" s="29">
        <f t="shared" si="0"/>
        <v>41.037285837058761</v>
      </c>
      <c r="J9" s="29">
        <f t="shared" si="1"/>
        <v>99.095634293547604</v>
      </c>
      <c r="K9"/>
    </row>
    <row r="10" spans="1:11" s="3" customFormat="1" ht="18.75" customHeight="1" x14ac:dyDescent="0.3">
      <c r="A10" s="11"/>
      <c r="B10" s="11"/>
      <c r="C10" s="11" t="s">
        <v>12</v>
      </c>
      <c r="D10" s="11" t="s">
        <v>9</v>
      </c>
      <c r="E10" s="12" t="s">
        <v>13</v>
      </c>
      <c r="F10" s="29">
        <f>F11+F13+F17+F19+F23+F25</f>
        <v>12683.1</v>
      </c>
      <c r="G10" s="29">
        <f>G11+G13+G17+G19+G23+G25</f>
        <v>5252.2999999999993</v>
      </c>
      <c r="H10" s="29">
        <f>H11+H13+H17+H19+H23+H25</f>
        <v>5204.8</v>
      </c>
      <c r="I10" s="29">
        <f t="shared" si="0"/>
        <v>41.037285837058761</v>
      </c>
      <c r="J10" s="29">
        <f t="shared" si="1"/>
        <v>99.095634293547604</v>
      </c>
      <c r="K10"/>
    </row>
    <row r="11" spans="1:11" s="3" customFormat="1" ht="18.75" customHeight="1" x14ac:dyDescent="0.3">
      <c r="A11" s="15"/>
      <c r="B11" s="15"/>
      <c r="C11" s="15" t="s">
        <v>38</v>
      </c>
      <c r="D11" s="15" t="s">
        <v>9</v>
      </c>
      <c r="E11" s="16" t="s">
        <v>39</v>
      </c>
      <c r="F11" s="30">
        <f>F12</f>
        <v>2347.6999999999998</v>
      </c>
      <c r="G11" s="30">
        <v>1221.0999999999999</v>
      </c>
      <c r="H11" s="30">
        <v>1214.4000000000001</v>
      </c>
      <c r="I11" s="30">
        <f>(H11/F11)*100</f>
        <v>51.727222387868984</v>
      </c>
      <c r="J11" s="30">
        <f>(H11/G11)*100</f>
        <v>99.451314388665963</v>
      </c>
      <c r="K11"/>
    </row>
    <row r="12" spans="1:11" s="3" customFormat="1" ht="37.5" customHeight="1" x14ac:dyDescent="0.3">
      <c r="A12" s="15"/>
      <c r="B12" s="15"/>
      <c r="C12" s="15"/>
      <c r="D12" s="15" t="s">
        <v>14</v>
      </c>
      <c r="E12" s="17" t="s">
        <v>15</v>
      </c>
      <c r="F12" s="30">
        <v>2347.6999999999998</v>
      </c>
      <c r="G12" s="30">
        <v>1221.0999999999999</v>
      </c>
      <c r="H12" s="30">
        <v>1214.4000000000001</v>
      </c>
      <c r="I12" s="30">
        <f t="shared" ref="I12:I17" si="2">(H12/F12)*100</f>
        <v>51.727222387868984</v>
      </c>
      <c r="J12" s="30">
        <f t="shared" ref="J12:J17" si="3">(H12/G12)*100</f>
        <v>99.451314388665963</v>
      </c>
      <c r="K12"/>
    </row>
    <row r="13" spans="1:11" s="3" customFormat="1" ht="18.75" customHeight="1" x14ac:dyDescent="0.3">
      <c r="A13" s="15"/>
      <c r="B13" s="15"/>
      <c r="C13" s="15" t="s">
        <v>16</v>
      </c>
      <c r="D13" s="15" t="s">
        <v>9</v>
      </c>
      <c r="E13" s="16" t="s">
        <v>40</v>
      </c>
      <c r="F13" s="30">
        <f>F14+F15+F16</f>
        <v>4790.5</v>
      </c>
      <c r="G13" s="30">
        <f>G14+G15+G16</f>
        <v>2016.2999999999997</v>
      </c>
      <c r="H13" s="30">
        <f>H14+H15+H16</f>
        <v>2006.9</v>
      </c>
      <c r="I13" s="30">
        <f t="shared" si="2"/>
        <v>41.893330550046969</v>
      </c>
      <c r="J13" s="30">
        <f t="shared" si="3"/>
        <v>99.533799533799552</v>
      </c>
      <c r="K13"/>
    </row>
    <row r="14" spans="1:11" s="3" customFormat="1" ht="37.5" customHeight="1" x14ac:dyDescent="0.3">
      <c r="A14" s="15"/>
      <c r="B14" s="15"/>
      <c r="C14" s="15"/>
      <c r="D14" s="15" t="s">
        <v>14</v>
      </c>
      <c r="E14" s="17" t="s">
        <v>15</v>
      </c>
      <c r="F14" s="30">
        <v>3823.2</v>
      </c>
      <c r="G14" s="30">
        <v>1822.6</v>
      </c>
      <c r="H14" s="30">
        <v>1822.4</v>
      </c>
      <c r="I14" s="30">
        <f t="shared" si="2"/>
        <v>47.666875915463493</v>
      </c>
      <c r="J14" s="30">
        <f t="shared" si="3"/>
        <v>99.989026665203568</v>
      </c>
      <c r="K14"/>
    </row>
    <row r="15" spans="1:11" s="3" customFormat="1" ht="19.5" customHeight="1" x14ac:dyDescent="0.3">
      <c r="A15" s="15"/>
      <c r="B15" s="15"/>
      <c r="C15" s="15"/>
      <c r="D15" s="15" t="s">
        <v>18</v>
      </c>
      <c r="E15" s="17" t="s">
        <v>19</v>
      </c>
      <c r="F15" s="30">
        <f>440+528.6-2</f>
        <v>966.6</v>
      </c>
      <c r="G15" s="30">
        <v>193.6</v>
      </c>
      <c r="H15" s="30">
        <v>184.4</v>
      </c>
      <c r="I15" s="30">
        <f>(H15/F15)*100</f>
        <v>19.077177736395615</v>
      </c>
      <c r="J15" s="30">
        <f t="shared" si="3"/>
        <v>95.247933884297538</v>
      </c>
      <c r="K15"/>
    </row>
    <row r="16" spans="1:11" s="3" customFormat="1" ht="18.75" customHeight="1" x14ac:dyDescent="0.3">
      <c r="A16" s="15"/>
      <c r="B16" s="15"/>
      <c r="C16" s="15"/>
      <c r="D16" s="15" t="s">
        <v>20</v>
      </c>
      <c r="E16" s="17" t="s">
        <v>21</v>
      </c>
      <c r="F16" s="30">
        <v>0.7</v>
      </c>
      <c r="G16" s="30">
        <v>0.1</v>
      </c>
      <c r="H16" s="30">
        <v>0.1</v>
      </c>
      <c r="I16" s="30">
        <f t="shared" si="2"/>
        <v>14.285714285714288</v>
      </c>
      <c r="J16" s="30">
        <f t="shared" si="3"/>
        <v>100</v>
      </c>
      <c r="K16"/>
    </row>
    <row r="17" spans="1:11" s="3" customFormat="1" ht="18.75" customHeight="1" x14ac:dyDescent="0.3">
      <c r="A17" s="15"/>
      <c r="B17" s="15"/>
      <c r="C17" s="15" t="s">
        <v>41</v>
      </c>
      <c r="D17" s="15" t="s">
        <v>9</v>
      </c>
      <c r="E17" s="16" t="s">
        <v>42</v>
      </c>
      <c r="F17" s="30">
        <f>F18</f>
        <v>1618.3</v>
      </c>
      <c r="G17" s="30">
        <f>G18</f>
        <v>676.3</v>
      </c>
      <c r="H17" s="30">
        <f>H18</f>
        <v>675.9</v>
      </c>
      <c r="I17" s="30">
        <f t="shared" si="2"/>
        <v>41.766050794043132</v>
      </c>
      <c r="J17" s="30">
        <f t="shared" si="3"/>
        <v>99.940854650303123</v>
      </c>
      <c r="K17"/>
    </row>
    <row r="18" spans="1:11" s="3" customFormat="1" ht="37.5" customHeight="1" x14ac:dyDescent="0.3">
      <c r="A18" s="15"/>
      <c r="B18" s="15"/>
      <c r="C18" s="15"/>
      <c r="D18" s="15" t="s">
        <v>14</v>
      </c>
      <c r="E18" s="17" t="s">
        <v>15</v>
      </c>
      <c r="F18" s="30">
        <v>1618.3</v>
      </c>
      <c r="G18" s="30">
        <v>676.3</v>
      </c>
      <c r="H18" s="30">
        <v>675.9</v>
      </c>
      <c r="I18" s="30">
        <f>(H18/F18)*100</f>
        <v>41.766050794043132</v>
      </c>
      <c r="J18" s="30">
        <f>(H18/G18)*100</f>
        <v>99.940854650303123</v>
      </c>
      <c r="K18"/>
    </row>
    <row r="19" spans="1:11" s="3" customFormat="1" ht="18.75" customHeight="1" x14ac:dyDescent="0.3">
      <c r="A19" s="15"/>
      <c r="B19" s="15"/>
      <c r="C19" s="15" t="s">
        <v>43</v>
      </c>
      <c r="D19" s="15" t="s">
        <v>9</v>
      </c>
      <c r="E19" s="16" t="s">
        <v>44</v>
      </c>
      <c r="F19" s="30">
        <f>F20+F21+F22</f>
        <v>1902.2</v>
      </c>
      <c r="G19" s="30">
        <f>G20+G21+G22</f>
        <v>531.70000000000005</v>
      </c>
      <c r="H19" s="30">
        <f>H20+H21+H22</f>
        <v>503.40000000000003</v>
      </c>
      <c r="I19" s="30">
        <f t="shared" ref="I19:I35" si="4">(H19/F19)*100</f>
        <v>26.464094206708022</v>
      </c>
      <c r="J19" s="30">
        <f t="shared" ref="J19:J35" si="5">(H19/G19)*100</f>
        <v>94.677449689674631</v>
      </c>
      <c r="K19"/>
    </row>
    <row r="20" spans="1:11" s="3" customFormat="1" ht="37.5" customHeight="1" x14ac:dyDescent="0.3">
      <c r="A20" s="15"/>
      <c r="B20" s="15"/>
      <c r="C20" s="15"/>
      <c r="D20" s="15" t="s">
        <v>14</v>
      </c>
      <c r="E20" s="17" t="s">
        <v>15</v>
      </c>
      <c r="F20" s="30">
        <v>1527.2</v>
      </c>
      <c r="G20" s="30">
        <v>492.1</v>
      </c>
      <c r="H20" s="30">
        <v>463.8</v>
      </c>
      <c r="I20" s="30">
        <f t="shared" si="4"/>
        <v>30.369303300157153</v>
      </c>
      <c r="J20" s="30">
        <f t="shared" si="5"/>
        <v>94.249136354399511</v>
      </c>
      <c r="K20"/>
    </row>
    <row r="21" spans="1:11" s="3" customFormat="1" ht="18.75" customHeight="1" x14ac:dyDescent="0.3">
      <c r="A21" s="15"/>
      <c r="B21" s="15"/>
      <c r="C21" s="15"/>
      <c r="D21" s="15" t="s">
        <v>18</v>
      </c>
      <c r="E21" s="17" t="s">
        <v>19</v>
      </c>
      <c r="F21" s="30">
        <v>375</v>
      </c>
      <c r="G21" s="30">
        <v>39.6</v>
      </c>
      <c r="H21" s="30">
        <v>39.6</v>
      </c>
      <c r="I21" s="30">
        <f t="shared" si="4"/>
        <v>10.56</v>
      </c>
      <c r="J21" s="30">
        <f t="shared" si="5"/>
        <v>100</v>
      </c>
      <c r="K21"/>
    </row>
    <row r="22" spans="1:11" s="3" customFormat="1" ht="18.75" hidden="1" customHeight="1" x14ac:dyDescent="0.3">
      <c r="A22" s="15"/>
      <c r="B22" s="15"/>
      <c r="C22" s="15"/>
      <c r="D22" s="15" t="s">
        <v>45</v>
      </c>
      <c r="E22" s="17" t="s">
        <v>46</v>
      </c>
      <c r="F22" s="30">
        <v>0</v>
      </c>
      <c r="G22" s="30">
        <v>0</v>
      </c>
      <c r="H22" s="30">
        <v>0</v>
      </c>
      <c r="I22" s="30" t="e">
        <f t="shared" si="4"/>
        <v>#DIV/0!</v>
      </c>
      <c r="J22" s="30" t="e">
        <f t="shared" si="5"/>
        <v>#DIV/0!</v>
      </c>
      <c r="K22"/>
    </row>
    <row r="23" spans="1:11" s="3" customFormat="1" ht="18.75" customHeight="1" x14ac:dyDescent="0.3">
      <c r="A23" s="15"/>
      <c r="B23" s="15"/>
      <c r="C23" s="15" t="s">
        <v>22</v>
      </c>
      <c r="D23" s="15" t="s">
        <v>9</v>
      </c>
      <c r="E23" s="16" t="s">
        <v>23</v>
      </c>
      <c r="F23" s="30">
        <f>F24</f>
        <v>120</v>
      </c>
      <c r="G23" s="30">
        <f>G24</f>
        <v>13.4</v>
      </c>
      <c r="H23" s="30">
        <f>H24</f>
        <v>10.7</v>
      </c>
      <c r="I23" s="30">
        <f t="shared" si="4"/>
        <v>8.9166666666666661</v>
      </c>
      <c r="J23" s="30">
        <f t="shared" si="5"/>
        <v>79.850746268656707</v>
      </c>
      <c r="K23"/>
    </row>
    <row r="24" spans="1:11" s="3" customFormat="1" ht="18.75" customHeight="1" x14ac:dyDescent="0.3">
      <c r="A24" s="15"/>
      <c r="B24" s="15"/>
      <c r="C24" s="15"/>
      <c r="D24" s="15" t="s">
        <v>18</v>
      </c>
      <c r="E24" s="17" t="s">
        <v>19</v>
      </c>
      <c r="F24" s="30">
        <v>120</v>
      </c>
      <c r="G24" s="30">
        <v>13.4</v>
      </c>
      <c r="H24" s="30">
        <v>10.7</v>
      </c>
      <c r="I24" s="30">
        <f t="shared" si="4"/>
        <v>8.9166666666666661</v>
      </c>
      <c r="J24" s="30">
        <f t="shared" si="5"/>
        <v>79.850746268656707</v>
      </c>
      <c r="K24"/>
    </row>
    <row r="25" spans="1:11" s="3" customFormat="1" ht="18.75" customHeight="1" x14ac:dyDescent="0.3">
      <c r="A25" s="15"/>
      <c r="B25" s="15"/>
      <c r="C25" s="15" t="s">
        <v>47</v>
      </c>
      <c r="D25" s="15" t="s">
        <v>9</v>
      </c>
      <c r="E25" s="16" t="s">
        <v>48</v>
      </c>
      <c r="F25" s="30">
        <f>F26</f>
        <v>1904.4</v>
      </c>
      <c r="G25" s="30">
        <f>G26</f>
        <v>793.5</v>
      </c>
      <c r="H25" s="30">
        <f>H26</f>
        <v>793.5</v>
      </c>
      <c r="I25" s="30">
        <f t="shared" si="4"/>
        <v>41.666666666666664</v>
      </c>
      <c r="J25" s="30">
        <f t="shared" si="5"/>
        <v>100</v>
      </c>
      <c r="K25"/>
    </row>
    <row r="26" spans="1:11" s="3" customFormat="1" ht="18.75" customHeight="1" x14ac:dyDescent="0.3">
      <c r="A26" s="15"/>
      <c r="B26" s="15"/>
      <c r="C26" s="15"/>
      <c r="D26" s="15" t="s">
        <v>45</v>
      </c>
      <c r="E26" s="17" t="s">
        <v>46</v>
      </c>
      <c r="F26" s="30">
        <v>1904.4</v>
      </c>
      <c r="G26" s="30">
        <v>793.5</v>
      </c>
      <c r="H26" s="30">
        <v>793.5</v>
      </c>
      <c r="I26" s="30">
        <f t="shared" si="4"/>
        <v>41.666666666666664</v>
      </c>
      <c r="J26" s="30">
        <f t="shared" si="5"/>
        <v>100</v>
      </c>
      <c r="K26"/>
    </row>
    <row r="27" spans="1:11" s="3" customFormat="1" ht="18.75" customHeight="1" x14ac:dyDescent="0.3">
      <c r="A27" s="15"/>
      <c r="B27" s="18" t="s">
        <v>24</v>
      </c>
      <c r="C27" s="13"/>
      <c r="D27" s="13"/>
      <c r="E27" s="14" t="s">
        <v>25</v>
      </c>
      <c r="F27" s="29">
        <f>F28</f>
        <v>340</v>
      </c>
      <c r="G27" s="29">
        <f t="shared" ref="G27:H28" si="6">G28</f>
        <v>172.9</v>
      </c>
      <c r="H27" s="29">
        <f t="shared" si="6"/>
        <v>172.9</v>
      </c>
      <c r="I27" s="29">
        <f t="shared" si="4"/>
        <v>50.852941176470587</v>
      </c>
      <c r="J27" s="29">
        <f t="shared" si="5"/>
        <v>100</v>
      </c>
      <c r="K27"/>
    </row>
    <row r="28" spans="1:11" s="3" customFormat="1" ht="18.75" customHeight="1" x14ac:dyDescent="0.3">
      <c r="A28" s="11"/>
      <c r="B28" s="11"/>
      <c r="C28" s="11" t="s">
        <v>26</v>
      </c>
      <c r="D28" s="11" t="s">
        <v>9</v>
      </c>
      <c r="E28" s="12" t="s">
        <v>27</v>
      </c>
      <c r="F28" s="29">
        <f>F29</f>
        <v>340</v>
      </c>
      <c r="G28" s="29">
        <f t="shared" si="6"/>
        <v>172.9</v>
      </c>
      <c r="H28" s="29">
        <f t="shared" si="6"/>
        <v>172.9</v>
      </c>
      <c r="I28" s="29">
        <f t="shared" si="4"/>
        <v>50.852941176470587</v>
      </c>
      <c r="J28" s="29">
        <f t="shared" si="5"/>
        <v>100</v>
      </c>
      <c r="K28"/>
    </row>
    <row r="29" spans="1:11" s="3" customFormat="1" ht="39" customHeight="1" x14ac:dyDescent="0.3">
      <c r="A29" s="11"/>
      <c r="B29" s="11"/>
      <c r="C29" s="15" t="s">
        <v>28</v>
      </c>
      <c r="D29" s="15" t="s">
        <v>9</v>
      </c>
      <c r="E29" s="16" t="s">
        <v>29</v>
      </c>
      <c r="F29" s="30">
        <v>340</v>
      </c>
      <c r="G29" s="30">
        <f>G30</f>
        <v>172.9</v>
      </c>
      <c r="H29" s="30">
        <f>H30</f>
        <v>172.9</v>
      </c>
      <c r="I29" s="30">
        <f t="shared" si="4"/>
        <v>50.852941176470587</v>
      </c>
      <c r="J29" s="30">
        <f t="shared" si="5"/>
        <v>100</v>
      </c>
      <c r="K29"/>
    </row>
    <row r="30" spans="1:11" s="3" customFormat="1" ht="18.75" customHeight="1" x14ac:dyDescent="0.3">
      <c r="A30" s="15"/>
      <c r="B30" s="15"/>
      <c r="C30" s="15"/>
      <c r="D30" s="15" t="s">
        <v>18</v>
      </c>
      <c r="E30" s="17" t="s">
        <v>19</v>
      </c>
      <c r="F30" s="30">
        <v>340</v>
      </c>
      <c r="G30" s="30">
        <v>172.9</v>
      </c>
      <c r="H30" s="30">
        <v>172.9</v>
      </c>
      <c r="I30" s="30">
        <f t="shared" si="4"/>
        <v>50.852941176470587</v>
      </c>
      <c r="J30" s="30">
        <f t="shared" si="5"/>
        <v>100</v>
      </c>
      <c r="K30"/>
    </row>
    <row r="31" spans="1:11" s="10" customFormat="1" ht="18.75" customHeight="1" x14ac:dyDescent="0.3">
      <c r="A31" s="11"/>
      <c r="B31" s="13" t="s">
        <v>30</v>
      </c>
      <c r="C31" s="19"/>
      <c r="D31" s="19"/>
      <c r="E31" s="14" t="s">
        <v>31</v>
      </c>
      <c r="F31" s="29">
        <f>F32</f>
        <v>35</v>
      </c>
      <c r="G31" s="29">
        <f t="shared" ref="G31:H34" si="7">G32</f>
        <v>4.0999999999999996</v>
      </c>
      <c r="H31" s="29">
        <f t="shared" si="7"/>
        <v>4.0999999999999996</v>
      </c>
      <c r="I31" s="29">
        <f t="shared" si="4"/>
        <v>11.714285714285714</v>
      </c>
      <c r="J31" s="29">
        <f t="shared" si="5"/>
        <v>100</v>
      </c>
    </row>
    <row r="32" spans="1:11" s="10" customFormat="1" ht="18.75" customHeight="1" x14ac:dyDescent="0.3">
      <c r="A32" s="11"/>
      <c r="B32" s="11" t="s">
        <v>32</v>
      </c>
      <c r="C32" s="11"/>
      <c r="D32" s="11"/>
      <c r="E32" s="20" t="s">
        <v>33</v>
      </c>
      <c r="F32" s="29">
        <f>F33</f>
        <v>35</v>
      </c>
      <c r="G32" s="29">
        <f t="shared" si="7"/>
        <v>4.0999999999999996</v>
      </c>
      <c r="H32" s="29">
        <f t="shared" si="7"/>
        <v>4.0999999999999996</v>
      </c>
      <c r="I32" s="29">
        <f t="shared" si="4"/>
        <v>11.714285714285714</v>
      </c>
      <c r="J32" s="29">
        <f t="shared" si="5"/>
        <v>100</v>
      </c>
    </row>
    <row r="33" spans="1:11" s="3" customFormat="1" ht="18.75" customHeight="1" x14ac:dyDescent="0.3">
      <c r="A33" s="15"/>
      <c r="B33" s="15"/>
      <c r="C33" s="11" t="s">
        <v>12</v>
      </c>
      <c r="D33" s="11" t="s">
        <v>9</v>
      </c>
      <c r="E33" s="12" t="s">
        <v>13</v>
      </c>
      <c r="F33" s="30">
        <f>F34</f>
        <v>35</v>
      </c>
      <c r="G33" s="30">
        <f t="shared" si="7"/>
        <v>4.0999999999999996</v>
      </c>
      <c r="H33" s="30">
        <f t="shared" si="7"/>
        <v>4.0999999999999996</v>
      </c>
      <c r="I33" s="30">
        <f t="shared" si="4"/>
        <v>11.714285714285714</v>
      </c>
      <c r="J33" s="30">
        <f t="shared" si="5"/>
        <v>100</v>
      </c>
      <c r="K33"/>
    </row>
    <row r="34" spans="1:11" s="3" customFormat="1" ht="18.75" customHeight="1" x14ac:dyDescent="0.3">
      <c r="A34" s="15"/>
      <c r="B34" s="15"/>
      <c r="C34" s="15" t="s">
        <v>16</v>
      </c>
      <c r="D34" s="15" t="s">
        <v>9</v>
      </c>
      <c r="E34" s="16" t="s">
        <v>17</v>
      </c>
      <c r="F34" s="30">
        <f>F35</f>
        <v>35</v>
      </c>
      <c r="G34" s="30">
        <f t="shared" si="7"/>
        <v>4.0999999999999996</v>
      </c>
      <c r="H34" s="30">
        <f t="shared" si="7"/>
        <v>4.0999999999999996</v>
      </c>
      <c r="I34" s="30">
        <f t="shared" si="4"/>
        <v>11.714285714285714</v>
      </c>
      <c r="J34" s="30">
        <f t="shared" si="5"/>
        <v>100</v>
      </c>
      <c r="K34"/>
    </row>
    <row r="35" spans="1:11" s="3" customFormat="1" ht="18.75" customHeight="1" x14ac:dyDescent="0.3">
      <c r="A35" s="15"/>
      <c r="B35" s="15"/>
      <c r="C35" s="15"/>
      <c r="D35" s="15" t="s">
        <v>18</v>
      </c>
      <c r="E35" s="17" t="s">
        <v>19</v>
      </c>
      <c r="F35" s="30">
        <v>35</v>
      </c>
      <c r="G35" s="30">
        <v>4.0999999999999996</v>
      </c>
      <c r="H35" s="30">
        <v>4.0999999999999996</v>
      </c>
      <c r="I35" s="30">
        <f t="shared" si="4"/>
        <v>11.714285714285714</v>
      </c>
      <c r="J35" s="30">
        <f t="shared" si="5"/>
        <v>100</v>
      </c>
      <c r="K35"/>
    </row>
    <row r="36" spans="1:11" s="3" customFormat="1" ht="18.75" hidden="1" customHeight="1" x14ac:dyDescent="0.3">
      <c r="A36" s="1"/>
      <c r="B36" s="1"/>
      <c r="C36" s="1"/>
      <c r="D36" s="1"/>
      <c r="E36" s="2"/>
      <c r="F36" s="21"/>
      <c r="G36" s="21"/>
      <c r="H36" s="21"/>
      <c r="I36" s="21"/>
      <c r="J36" s="21"/>
      <c r="K36"/>
    </row>
    <row r="37" spans="1:11" s="3" customFormat="1" ht="19.5" hidden="1" customHeight="1" x14ac:dyDescent="0.3">
      <c r="A37" s="1"/>
      <c r="B37" s="1"/>
      <c r="C37" s="1"/>
      <c r="D37" s="1"/>
      <c r="E37" s="22" t="s">
        <v>49</v>
      </c>
      <c r="F37" s="23">
        <v>991537</v>
      </c>
      <c r="G37" s="23">
        <v>991537</v>
      </c>
      <c r="H37" s="23">
        <v>991537</v>
      </c>
      <c r="I37" s="23">
        <v>991537</v>
      </c>
      <c r="J37" s="23">
        <v>991537</v>
      </c>
      <c r="K37"/>
    </row>
    <row r="38" spans="1:11" s="3" customFormat="1" ht="18.75" hidden="1" customHeight="1" thickBot="1" x14ac:dyDescent="0.35">
      <c r="A38" s="1"/>
      <c r="B38" s="1"/>
      <c r="C38" s="1"/>
      <c r="D38" s="1"/>
      <c r="E38" s="22" t="s">
        <v>50</v>
      </c>
      <c r="F38" s="24">
        <v>1183795.3999999999</v>
      </c>
      <c r="G38" s="24">
        <v>1183795.3999999999</v>
      </c>
      <c r="H38" s="24">
        <v>1183795.3999999999</v>
      </c>
      <c r="I38" s="24">
        <v>1183795.3999999999</v>
      </c>
      <c r="J38" s="24">
        <v>1183795.3999999999</v>
      </c>
      <c r="K38"/>
    </row>
    <row r="39" spans="1:11" s="3" customFormat="1" ht="19.5" hidden="1" customHeight="1" thickBot="1" x14ac:dyDescent="0.35">
      <c r="A39" s="1"/>
      <c r="B39" s="1"/>
      <c r="C39" s="1"/>
      <c r="D39" s="1"/>
      <c r="E39" s="2"/>
      <c r="F39" s="25">
        <f>SUM(F37:F38)</f>
        <v>2175332.4</v>
      </c>
      <c r="G39" s="25">
        <f>SUM(G37:G38)</f>
        <v>2175332.4</v>
      </c>
      <c r="H39" s="25">
        <f>SUM(H37:H38)</f>
        <v>2175332.4</v>
      </c>
      <c r="I39" s="25">
        <f>SUM(I37:I38)</f>
        <v>2175332.4</v>
      </c>
      <c r="J39" s="25">
        <f>SUM(J37:J38)</f>
        <v>2175332.4</v>
      </c>
      <c r="K39"/>
    </row>
    <row r="40" spans="1:11" s="3" customFormat="1" ht="18.75" hidden="1" customHeight="1" x14ac:dyDescent="0.3">
      <c r="A40" s="1"/>
      <c r="B40" s="1"/>
      <c r="C40" s="1"/>
      <c r="D40" s="1"/>
      <c r="E40" s="2"/>
      <c r="F40" s="26" t="e">
        <f>#REF!-F37-F38</f>
        <v>#REF!</v>
      </c>
      <c r="G40" s="26" t="e">
        <f>#REF!-G37-G38</f>
        <v>#REF!</v>
      </c>
      <c r="H40" s="26" t="e">
        <f>#REF!-H37-H38</f>
        <v>#REF!</v>
      </c>
      <c r="I40" s="26" t="e">
        <f>#REF!-I37-I38</f>
        <v>#REF!</v>
      </c>
      <c r="J40" s="26" t="e">
        <f>#REF!-J37-J38</f>
        <v>#REF!</v>
      </c>
      <c r="K40"/>
    </row>
    <row r="41" spans="1:11" s="3" customFormat="1" ht="18.75" hidden="1" customHeight="1" x14ac:dyDescent="0.3">
      <c r="A41" s="1"/>
      <c r="B41" s="1"/>
      <c r="C41" s="1"/>
      <c r="D41" s="1"/>
      <c r="E41" s="2"/>
      <c r="F41" s="21"/>
      <c r="G41" s="21"/>
      <c r="H41" s="21"/>
      <c r="I41" s="21"/>
      <c r="J41" s="21"/>
      <c r="K41"/>
    </row>
    <row r="42" spans="1:11" s="3" customFormat="1" ht="18.75" x14ac:dyDescent="0.3">
      <c r="A42" s="1"/>
      <c r="B42" s="1"/>
      <c r="C42" s="1"/>
      <c r="D42" s="1"/>
      <c r="E42" s="2"/>
      <c r="F42" s="21"/>
      <c r="G42" s="21"/>
      <c r="H42" s="21"/>
      <c r="I42" s="21"/>
      <c r="J42" s="21"/>
      <c r="K42"/>
    </row>
  </sheetData>
  <mergeCells count="10">
    <mergeCell ref="I4:I5"/>
    <mergeCell ref="J4:J5"/>
    <mergeCell ref="A1:G1"/>
    <mergeCell ref="A2:G2"/>
    <mergeCell ref="A4:A5"/>
    <mergeCell ref="B4:D4"/>
    <mergeCell ref="E4:E5"/>
    <mergeCell ref="F4:F5"/>
    <mergeCell ref="G4:G5"/>
    <mergeCell ref="H4:H5"/>
  </mergeCells>
  <pageMargins left="0.39370078740157483" right="0.39370078740157483" top="0.49" bottom="0.39370078740157483" header="0.31496062992125984" footer="0.31496062992125984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- 1 полугодие</vt:lpstr>
      <vt:lpstr>'Отчет - 1 полугодие'!Заголовки_для_печати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2018-04-26T03:49:22Z</cp:lastPrinted>
  <dcterms:created xsi:type="dcterms:W3CDTF">2018-04-26T03:47:02Z</dcterms:created>
  <dcterms:modified xsi:type="dcterms:W3CDTF">2018-07-25T05:23:58Z</dcterms:modified>
</cp:coreProperties>
</file>