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27.04.2022 Решения Думы СГО\01. Решение Думы СГО № от 27.04.2022 О внесении изм-ний в бюджет СГО апрель\"/>
    </mc:Choice>
  </mc:AlternateContent>
  <xr:revisionPtr revIDLastSave="0" documentId="13_ncr:1_{3732612A-6AB5-4EA1-92D2-A2E78E88EBBA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Дх 2022-2024" sheetId="5" r:id="rId1"/>
    <sheet name="МП" sheetId="2" r:id="rId2"/>
    <sheet name="вед." sheetId="1" r:id="rId3"/>
    <sheet name="источн" sheetId="4" r:id="rId4"/>
    <sheet name="госполномочия" sheetId="3" r:id="rId5"/>
  </sheets>
  <externalReferences>
    <externalReference r:id="rId6"/>
  </externalReferences>
  <definedNames>
    <definedName name="_xlnm._FilterDatabase" localSheetId="2" hidden="1">вед.!$A$11:$AA$1090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вед.!$9:$11</definedName>
    <definedName name="_xlnm.Print_Titles" localSheetId="0">'Дх 2022-2024'!$10:$11</definedName>
    <definedName name="_xlnm.Print_Titles" localSheetId="1">МП!$10:$11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5" l="1"/>
  <c r="K606" i="2" l="1"/>
  <c r="P1076" i="1"/>
  <c r="I32" i="5" l="1"/>
  <c r="F32" i="5"/>
  <c r="D31" i="5"/>
  <c r="D30" i="5" s="1"/>
  <c r="J29" i="5"/>
  <c r="G29" i="5"/>
  <c r="D29" i="5"/>
  <c r="J28" i="5"/>
  <c r="G28" i="5"/>
  <c r="D28" i="5"/>
  <c r="J27" i="5"/>
  <c r="G27" i="5"/>
  <c r="D27" i="5"/>
  <c r="D26" i="5" s="1"/>
  <c r="G24" i="5"/>
  <c r="E24" i="5"/>
  <c r="E23" i="5"/>
  <c r="D22" i="5"/>
  <c r="E22" i="5" s="1"/>
  <c r="J21" i="5"/>
  <c r="G21" i="5"/>
  <c r="E21" i="5"/>
  <c r="E20" i="5"/>
  <c r="J19" i="5"/>
  <c r="G19" i="5"/>
  <c r="E19" i="5"/>
  <c r="J18" i="5"/>
  <c r="G18" i="5"/>
  <c r="E18" i="5"/>
  <c r="J17" i="5"/>
  <c r="G17" i="5"/>
  <c r="D17" i="5"/>
  <c r="E17" i="5" s="1"/>
  <c r="J16" i="5"/>
  <c r="G16" i="5"/>
  <c r="E16" i="5"/>
  <c r="J15" i="5"/>
  <c r="G15" i="5"/>
  <c r="E15" i="5"/>
  <c r="J14" i="5"/>
  <c r="G14" i="5"/>
  <c r="E14" i="5"/>
  <c r="J13" i="5"/>
  <c r="G13" i="5"/>
  <c r="E13" i="5"/>
  <c r="J26" i="5" l="1"/>
  <c r="K26" i="5" s="1"/>
  <c r="G26" i="5"/>
  <c r="G25" i="5" s="1"/>
  <c r="D12" i="5"/>
  <c r="E12" i="5" s="1"/>
  <c r="D25" i="5"/>
  <c r="J25" i="5"/>
  <c r="E18" i="4"/>
  <c r="D18" i="4"/>
  <c r="D32" i="5" l="1"/>
  <c r="E32" i="5" s="1"/>
  <c r="H26" i="5"/>
  <c r="J32" i="5"/>
  <c r="K25" i="5"/>
  <c r="K32" i="5" s="1"/>
  <c r="G32" i="5"/>
  <c r="H25" i="5"/>
  <c r="H32" i="5" s="1"/>
  <c r="C18" i="4"/>
  <c r="Q74" i="3" l="1"/>
  <c r="N74" i="3"/>
  <c r="E74" i="3"/>
  <c r="I74" i="3" s="1"/>
  <c r="B74" i="3" s="1"/>
  <c r="Q73" i="3"/>
  <c r="N73" i="3"/>
  <c r="H73" i="3"/>
  <c r="E73" i="3"/>
  <c r="I73" i="3" s="1"/>
  <c r="B73" i="3" s="1"/>
  <c r="D73" i="3"/>
  <c r="I72" i="3"/>
  <c r="B72" i="3"/>
  <c r="I71" i="3"/>
  <c r="B71" i="3" s="1"/>
  <c r="I70" i="3"/>
  <c r="B70" i="3"/>
  <c r="Q69" i="3"/>
  <c r="N69" i="3"/>
  <c r="I69" i="3"/>
  <c r="B69" i="3"/>
  <c r="Q68" i="3"/>
  <c r="N68" i="3"/>
  <c r="E68" i="3"/>
  <c r="I68" i="3" s="1"/>
  <c r="B68" i="3" s="1"/>
  <c r="Q67" i="3"/>
  <c r="N67" i="3"/>
  <c r="E67" i="3"/>
  <c r="I67" i="3" s="1"/>
  <c r="B67" i="3" s="1"/>
  <c r="Q66" i="3"/>
  <c r="N66" i="3"/>
  <c r="E66" i="3"/>
  <c r="I66" i="3" s="1"/>
  <c r="B66" i="3" s="1"/>
  <c r="Q65" i="3"/>
  <c r="N65" i="3"/>
  <c r="H65" i="3"/>
  <c r="I65" i="3" s="1"/>
  <c r="G65" i="3"/>
  <c r="D65" i="3"/>
  <c r="N64" i="3"/>
  <c r="I64" i="3"/>
  <c r="H64" i="3"/>
  <c r="H63" i="3"/>
  <c r="E63" i="3"/>
  <c r="I63" i="3" s="1"/>
  <c r="Q62" i="3"/>
  <c r="N62" i="3"/>
  <c r="I62" i="3"/>
  <c r="B62" i="3" s="1"/>
  <c r="D62" i="3"/>
  <c r="D38" i="3" s="1"/>
  <c r="Q61" i="3"/>
  <c r="N61" i="3"/>
  <c r="E61" i="3"/>
  <c r="I61" i="3" s="1"/>
  <c r="B61" i="3" s="1"/>
  <c r="I60" i="3"/>
  <c r="B60" i="3" s="1"/>
  <c r="Q59" i="3"/>
  <c r="N59" i="3"/>
  <c r="E59" i="3"/>
  <c r="I59" i="3" s="1"/>
  <c r="B59" i="3" s="1"/>
  <c r="Q58" i="3"/>
  <c r="N58" i="3"/>
  <c r="E58" i="3"/>
  <c r="I58" i="3" s="1"/>
  <c r="B58" i="3" s="1"/>
  <c r="Q57" i="3"/>
  <c r="N57" i="3"/>
  <c r="E57" i="3"/>
  <c r="I57" i="3" s="1"/>
  <c r="B57" i="3" s="1"/>
  <c r="N56" i="3"/>
  <c r="I56" i="3"/>
  <c r="B56" i="3" s="1"/>
  <c r="Q55" i="3"/>
  <c r="N55" i="3"/>
  <c r="B55" i="3"/>
  <c r="N54" i="3"/>
  <c r="I54" i="3"/>
  <c r="B54" i="3" s="1"/>
  <c r="I53" i="3"/>
  <c r="B53" i="3" s="1"/>
  <c r="Q52" i="3"/>
  <c r="N52" i="3"/>
  <c r="I52" i="3"/>
  <c r="B52" i="3" s="1"/>
  <c r="I51" i="3"/>
  <c r="B51" i="3"/>
  <c r="I50" i="3"/>
  <c r="B50" i="3" s="1"/>
  <c r="Q49" i="3"/>
  <c r="N49" i="3"/>
  <c r="H49" i="3"/>
  <c r="E49" i="3"/>
  <c r="Q48" i="3"/>
  <c r="M48" i="3"/>
  <c r="N48" i="3" s="1"/>
  <c r="H48" i="3"/>
  <c r="I48" i="3" s="1"/>
  <c r="B48" i="3" s="1"/>
  <c r="E48" i="3"/>
  <c r="Q47" i="3"/>
  <c r="N47" i="3"/>
  <c r="I47" i="3"/>
  <c r="B47" i="3" s="1"/>
  <c r="G47" i="3"/>
  <c r="D47" i="3"/>
  <c r="Q46" i="3"/>
  <c r="P46" i="3"/>
  <c r="M46" i="3"/>
  <c r="N46" i="3" s="1"/>
  <c r="H46" i="3"/>
  <c r="E46" i="3"/>
  <c r="I46" i="3" s="1"/>
  <c r="B46" i="3" s="1"/>
  <c r="I45" i="3"/>
  <c r="B45" i="3" s="1"/>
  <c r="I44" i="3"/>
  <c r="B44" i="3" s="1"/>
  <c r="Q43" i="3"/>
  <c r="N43" i="3"/>
  <c r="I43" i="3"/>
  <c r="B43" i="3" s="1"/>
  <c r="Q42" i="3"/>
  <c r="N42" i="3"/>
  <c r="E42" i="3"/>
  <c r="I42" i="3" s="1"/>
  <c r="B42" i="3" s="1"/>
  <c r="Q41" i="3"/>
  <c r="N41" i="3"/>
  <c r="E41" i="3"/>
  <c r="I41" i="3" s="1"/>
  <c r="B41" i="3" s="1"/>
  <c r="Q40" i="3"/>
  <c r="N40" i="3"/>
  <c r="E40" i="3"/>
  <c r="I40" i="3" s="1"/>
  <c r="B40" i="3" s="1"/>
  <c r="Q39" i="3"/>
  <c r="N39" i="3"/>
  <c r="L39" i="3"/>
  <c r="E39" i="3"/>
  <c r="I39" i="3" s="1"/>
  <c r="B39" i="3" s="1"/>
  <c r="P38" i="3"/>
  <c r="O38" i="3"/>
  <c r="Q38" i="3" s="1"/>
  <c r="L38" i="3"/>
  <c r="K38" i="3"/>
  <c r="J38" i="3"/>
  <c r="G38" i="3"/>
  <c r="F38" i="3"/>
  <c r="C38" i="3"/>
  <c r="Q37" i="3"/>
  <c r="N37" i="3"/>
  <c r="E37" i="3"/>
  <c r="I37" i="3" s="1"/>
  <c r="B37" i="3" s="1"/>
  <c r="Q36" i="3"/>
  <c r="N36" i="3"/>
  <c r="I36" i="3"/>
  <c r="B36" i="3" s="1"/>
  <c r="E36" i="3"/>
  <c r="Q35" i="3"/>
  <c r="N35" i="3"/>
  <c r="I35" i="3"/>
  <c r="B35" i="3" s="1"/>
  <c r="E35" i="3"/>
  <c r="Q34" i="3"/>
  <c r="N34" i="3"/>
  <c r="E34" i="3"/>
  <c r="I34" i="3" s="1"/>
  <c r="B34" i="3" s="1"/>
  <c r="Q33" i="3"/>
  <c r="N33" i="3"/>
  <c r="E33" i="3"/>
  <c r="I33" i="3" s="1"/>
  <c r="B33" i="3" s="1"/>
  <c r="Q32" i="3"/>
  <c r="N32" i="3"/>
  <c r="E32" i="3"/>
  <c r="I32" i="3" s="1"/>
  <c r="B32" i="3" s="1"/>
  <c r="Q31" i="3"/>
  <c r="N31" i="3"/>
  <c r="L31" i="3"/>
  <c r="I31" i="3"/>
  <c r="B31" i="3" s="1"/>
  <c r="G31" i="3"/>
  <c r="D31" i="3"/>
  <c r="Q30" i="3"/>
  <c r="N30" i="3"/>
  <c r="I30" i="3"/>
  <c r="B30" i="3" s="1"/>
  <c r="E30" i="3"/>
  <c r="Q29" i="3"/>
  <c r="N29" i="3"/>
  <c r="E29" i="3"/>
  <c r="I29" i="3" s="1"/>
  <c r="B29" i="3" s="1"/>
  <c r="Q28" i="3"/>
  <c r="N28" i="3"/>
  <c r="E28" i="3"/>
  <c r="I28" i="3" s="1"/>
  <c r="B28" i="3" s="1"/>
  <c r="Q27" i="3"/>
  <c r="N27" i="3"/>
  <c r="L27" i="3"/>
  <c r="L20" i="3" s="1"/>
  <c r="I27" i="3"/>
  <c r="B27" i="3" s="1"/>
  <c r="G27" i="3"/>
  <c r="D27" i="3"/>
  <c r="Q26" i="3"/>
  <c r="N26" i="3"/>
  <c r="E26" i="3"/>
  <c r="I26" i="3" s="1"/>
  <c r="B26" i="3" s="1"/>
  <c r="Q25" i="3"/>
  <c r="N25" i="3"/>
  <c r="E25" i="3"/>
  <c r="I25" i="3" s="1"/>
  <c r="B25" i="3" s="1"/>
  <c r="Q24" i="3"/>
  <c r="N24" i="3"/>
  <c r="I24" i="3"/>
  <c r="E24" i="3"/>
  <c r="Q23" i="3"/>
  <c r="N23" i="3"/>
  <c r="I23" i="3"/>
  <c r="B23" i="3" s="1"/>
  <c r="E23" i="3"/>
  <c r="Q22" i="3"/>
  <c r="N22" i="3"/>
  <c r="E22" i="3"/>
  <c r="I22" i="3" s="1"/>
  <c r="B22" i="3" s="1"/>
  <c r="Q21" i="3"/>
  <c r="N21" i="3"/>
  <c r="L21" i="3"/>
  <c r="I21" i="3"/>
  <c r="B21" i="3" s="1"/>
  <c r="G21" i="3"/>
  <c r="D21" i="3"/>
  <c r="P20" i="3"/>
  <c r="O20" i="3"/>
  <c r="M20" i="3"/>
  <c r="K20" i="3"/>
  <c r="J20" i="3"/>
  <c r="N20" i="3" s="1"/>
  <c r="H20" i="3"/>
  <c r="D20" i="3"/>
  <c r="C20" i="3"/>
  <c r="O19" i="3"/>
  <c r="Q19" i="3" s="1"/>
  <c r="N19" i="3"/>
  <c r="J19" i="3"/>
  <c r="E19" i="3"/>
  <c r="I19" i="3" s="1"/>
  <c r="B19" i="3" s="1"/>
  <c r="Q18" i="3"/>
  <c r="Q17" i="3"/>
  <c r="N17" i="3"/>
  <c r="L17" i="3"/>
  <c r="L16" i="3" s="1"/>
  <c r="I17" i="3"/>
  <c r="B17" i="3" s="1"/>
  <c r="G17" i="3"/>
  <c r="G16" i="3" s="1"/>
  <c r="D17" i="3"/>
  <c r="P16" i="3"/>
  <c r="M16" i="3"/>
  <c r="K16" i="3"/>
  <c r="J16" i="3"/>
  <c r="H16" i="3"/>
  <c r="F16" i="3"/>
  <c r="E16" i="3"/>
  <c r="D16" i="3"/>
  <c r="C16" i="3"/>
  <c r="Q15" i="3"/>
  <c r="N15" i="3"/>
  <c r="E15" i="3"/>
  <c r="I15" i="3" s="1"/>
  <c r="Q14" i="3"/>
  <c r="N14" i="3"/>
  <c r="E14" i="3"/>
  <c r="I14" i="3" s="1"/>
  <c r="Q13" i="3"/>
  <c r="O13" i="3"/>
  <c r="J13" i="3"/>
  <c r="J12" i="3" s="1"/>
  <c r="N12" i="3" s="1"/>
  <c r="I13" i="3"/>
  <c r="E13" i="3"/>
  <c r="P12" i="3"/>
  <c r="O12" i="3"/>
  <c r="Q12" i="3" s="1"/>
  <c r="M12" i="3"/>
  <c r="L12" i="3"/>
  <c r="K12" i="3"/>
  <c r="H12" i="3"/>
  <c r="G12" i="3"/>
  <c r="F12" i="3"/>
  <c r="D12" i="3"/>
  <c r="C12" i="3"/>
  <c r="E12" i="3" s="1"/>
  <c r="I12" i="3" s="1"/>
  <c r="B12" i="3" s="1"/>
  <c r="B79" i="3" s="1"/>
  <c r="K75" i="3" l="1"/>
  <c r="K77" i="3" s="1"/>
  <c r="I49" i="3"/>
  <c r="C75" i="3"/>
  <c r="P75" i="3"/>
  <c r="L75" i="3"/>
  <c r="L77" i="3" s="1"/>
  <c r="Q20" i="3"/>
  <c r="D75" i="3"/>
  <c r="N16" i="3"/>
  <c r="K76" i="3"/>
  <c r="C77" i="3"/>
  <c r="C79" i="3"/>
  <c r="C76" i="3"/>
  <c r="D79" i="3"/>
  <c r="D77" i="3"/>
  <c r="I16" i="3"/>
  <c r="E20" i="3"/>
  <c r="F20" i="3" s="1"/>
  <c r="F75" i="3" s="1"/>
  <c r="J75" i="3"/>
  <c r="N13" i="3"/>
  <c r="O16" i="3"/>
  <c r="E38" i="3"/>
  <c r="M38" i="3"/>
  <c r="M75" i="3" s="1"/>
  <c r="H38" i="3"/>
  <c r="H75" i="3" s="1"/>
  <c r="H79" i="3" s="1"/>
  <c r="N38" i="3" l="1"/>
  <c r="N75" i="3" s="1"/>
  <c r="N79" i="3" s="1"/>
  <c r="F77" i="3"/>
  <c r="F76" i="3"/>
  <c r="F79" i="3"/>
  <c r="Q16" i="3"/>
  <c r="Q75" i="3" s="1"/>
  <c r="O75" i="3"/>
  <c r="O77" i="3" s="1"/>
  <c r="B16" i="3"/>
  <c r="J77" i="3"/>
  <c r="J79" i="3"/>
  <c r="J80" i="3" s="1"/>
  <c r="I38" i="3"/>
  <c r="G20" i="3"/>
  <c r="G75" i="3" s="1"/>
  <c r="I20" i="3"/>
  <c r="E75" i="3"/>
  <c r="I75" i="3" l="1"/>
  <c r="I79" i="3" s="1"/>
  <c r="Q79" i="3"/>
  <c r="O80" i="3"/>
  <c r="G79" i="3"/>
  <c r="G77" i="3"/>
  <c r="E77" i="3"/>
  <c r="E79" i="3"/>
  <c r="E80" i="3" s="1"/>
  <c r="E81" i="3" s="1"/>
  <c r="M369" i="2" l="1"/>
  <c r="N369" i="2"/>
  <c r="P369" i="2"/>
  <c r="R369" i="2"/>
  <c r="T369" i="2"/>
  <c r="V369" i="2"/>
  <c r="W369" i="2"/>
  <c r="Y369" i="2"/>
  <c r="AA369" i="2"/>
  <c r="K369" i="2"/>
  <c r="L371" i="2"/>
  <c r="N255" i="2"/>
  <c r="P255" i="2"/>
  <c r="R255" i="2"/>
  <c r="T255" i="2"/>
  <c r="W255" i="2"/>
  <c r="Y255" i="2"/>
  <c r="AA255" i="2"/>
  <c r="K255" i="2"/>
  <c r="L257" i="2"/>
  <c r="P593" i="1"/>
  <c r="S593" i="1"/>
  <c r="U593" i="1"/>
  <c r="W593" i="1"/>
  <c r="Y593" i="1"/>
  <c r="AB593" i="1"/>
  <c r="AD593" i="1"/>
  <c r="AF593" i="1"/>
  <c r="O593" i="1"/>
  <c r="Q595" i="1"/>
  <c r="R560" i="1"/>
  <c r="S560" i="1"/>
  <c r="U560" i="1"/>
  <c r="W560" i="1"/>
  <c r="Y560" i="1"/>
  <c r="AA560" i="1"/>
  <c r="AB560" i="1"/>
  <c r="AD560" i="1"/>
  <c r="AF560" i="1"/>
  <c r="P560" i="1"/>
  <c r="Q562" i="1"/>
  <c r="K617" i="2" l="1"/>
  <c r="K454" i="2" l="1"/>
  <c r="K121" i="2" l="1"/>
  <c r="K119" i="2"/>
  <c r="L122" i="2"/>
  <c r="L121" i="2" s="1"/>
  <c r="L422" i="2" l="1"/>
  <c r="L421" i="2" s="1"/>
  <c r="K421" i="2"/>
  <c r="K419" i="2"/>
  <c r="K107" i="2"/>
  <c r="L73" i="2"/>
  <c r="L72" i="2" s="1"/>
  <c r="K72" i="2"/>
  <c r="AA92" i="2"/>
  <c r="T92" i="2"/>
  <c r="K92" i="2"/>
  <c r="AB497" i="2"/>
  <c r="AB496" i="2"/>
  <c r="AA496" i="2"/>
  <c r="T496" i="2"/>
  <c r="K496" i="2"/>
  <c r="K223" i="2"/>
  <c r="P429" i="1"/>
  <c r="M297" i="2"/>
  <c r="N297" i="2"/>
  <c r="O297" i="2"/>
  <c r="P297" i="2"/>
  <c r="Q297" i="2"/>
  <c r="T297" i="2"/>
  <c r="V297" i="2"/>
  <c r="W297" i="2"/>
  <c r="X297" i="2"/>
  <c r="Y297" i="2"/>
  <c r="Z297" i="2"/>
  <c r="AA297" i="2"/>
  <c r="L301" i="2"/>
  <c r="L300" i="2" s="1"/>
  <c r="K300" i="2"/>
  <c r="K298" i="2"/>
  <c r="K297" i="2" s="1"/>
  <c r="L274" i="2"/>
  <c r="L273" i="2" s="1"/>
  <c r="K273" i="2"/>
  <c r="AB620" i="2"/>
  <c r="AB619" i="2"/>
  <c r="AA619" i="2"/>
  <c r="U620" i="2"/>
  <c r="U619" i="2" s="1"/>
  <c r="T619" i="2"/>
  <c r="L620" i="2"/>
  <c r="L619" i="2" s="1"/>
  <c r="K619" i="2"/>
  <c r="L616" i="2"/>
  <c r="L615" i="2" s="1"/>
  <c r="K615" i="2"/>
  <c r="K603" i="2"/>
  <c r="M603" i="2"/>
  <c r="N603" i="2"/>
  <c r="O603" i="2"/>
  <c r="P603" i="2"/>
  <c r="Q603" i="2"/>
  <c r="R603" i="2"/>
  <c r="L597" i="2" l="1"/>
  <c r="L596" i="2" s="1"/>
  <c r="K596" i="2"/>
  <c r="K27" i="2"/>
  <c r="K25" i="2"/>
  <c r="K23" i="2"/>
  <c r="K19" i="2"/>
  <c r="K37" i="2"/>
  <c r="K35" i="2"/>
  <c r="K33" i="2"/>
  <c r="K184" i="2"/>
  <c r="K327" i="2"/>
  <c r="K326" i="2" s="1"/>
  <c r="K324" i="2"/>
  <c r="K336" i="2"/>
  <c r="K394" i="2"/>
  <c r="K389" i="2"/>
  <c r="K410" i="2"/>
  <c r="K409" i="2" s="1"/>
  <c r="K406" i="2"/>
  <c r="K405" i="2" s="1"/>
  <c r="K402" i="2"/>
  <c r="K401" i="2" s="1"/>
  <c r="K613" i="2"/>
  <c r="K611" i="2"/>
  <c r="K609" i="2"/>
  <c r="L608" i="2"/>
  <c r="K607" i="2"/>
  <c r="K605" i="2"/>
  <c r="K601" i="2"/>
  <c r="K599" i="2"/>
  <c r="K594" i="2"/>
  <c r="K592" i="2"/>
  <c r="K590" i="2"/>
  <c r="K586" i="2"/>
  <c r="K584" i="2"/>
  <c r="K582" i="2"/>
  <c r="K577" i="2"/>
  <c r="K575" i="2"/>
  <c r="K573" i="2"/>
  <c r="K571" i="2"/>
  <c r="K567" i="2"/>
  <c r="K564" i="2"/>
  <c r="K560" i="2"/>
  <c r="K556" i="2"/>
  <c r="K554" i="2"/>
  <c r="K552" i="2"/>
  <c r="K549" i="2"/>
  <c r="K546" i="2"/>
  <c r="K544" i="2"/>
  <c r="K542" i="2"/>
  <c r="K540" i="2"/>
  <c r="K538" i="2"/>
  <c r="K536" i="2"/>
  <c r="K534" i="2"/>
  <c r="K532" i="2"/>
  <c r="K530" i="2"/>
  <c r="K526" i="2"/>
  <c r="K521" i="2"/>
  <c r="K520" i="2" s="1"/>
  <c r="K519" i="2" s="1"/>
  <c r="K516" i="2"/>
  <c r="K515" i="2" s="1"/>
  <c r="K514" i="2" s="1"/>
  <c r="K512" i="2"/>
  <c r="K510" i="2"/>
  <c r="K507" i="2"/>
  <c r="K504" i="2"/>
  <c r="K502" i="2"/>
  <c r="K500" i="2"/>
  <c r="K498" i="2"/>
  <c r="K493" i="2"/>
  <c r="K491" i="2"/>
  <c r="K489" i="2"/>
  <c r="K487" i="2"/>
  <c r="K485" i="2"/>
  <c r="K481" i="2"/>
  <c r="K479" i="2"/>
  <c r="K477" i="2"/>
  <c r="K475" i="2"/>
  <c r="K470" i="2"/>
  <c r="K469" i="2" s="1"/>
  <c r="K468" i="2" s="1"/>
  <c r="K466" i="2"/>
  <c r="K465" i="2" s="1"/>
  <c r="K464" i="2" s="1"/>
  <c r="K462" i="2"/>
  <c r="K460" i="2"/>
  <c r="K452" i="2"/>
  <c r="K449" i="2"/>
  <c r="K444" i="2"/>
  <c r="K442" i="2"/>
  <c r="K440" i="2"/>
  <c r="K436" i="2"/>
  <c r="K428" i="2"/>
  <c r="L427" i="2"/>
  <c r="K426" i="2"/>
  <c r="K423" i="2"/>
  <c r="K414" i="2"/>
  <c r="K399" i="2"/>
  <c r="K386" i="2"/>
  <c r="K381" i="2"/>
  <c r="K380" i="2" s="1"/>
  <c r="K377" i="2"/>
  <c r="K374" i="2"/>
  <c r="K365" i="2"/>
  <c r="K364" i="2" s="1"/>
  <c r="K363" i="2" s="1"/>
  <c r="K361" i="2"/>
  <c r="K359" i="2"/>
  <c r="K356" i="2"/>
  <c r="K354" i="2"/>
  <c r="K352" i="2"/>
  <c r="K349" i="2"/>
  <c r="K346" i="2"/>
  <c r="K342" i="2"/>
  <c r="K339" i="2"/>
  <c r="K333" i="2"/>
  <c r="K331" i="2"/>
  <c r="K320" i="2"/>
  <c r="K317" i="2"/>
  <c r="K314" i="2"/>
  <c r="K311" i="2"/>
  <c r="K307" i="2"/>
  <c r="K305" i="2"/>
  <c r="K303" i="2"/>
  <c r="K295" i="2"/>
  <c r="K293" i="2"/>
  <c r="K290" i="2"/>
  <c r="K288" i="2"/>
  <c r="K285" i="2"/>
  <c r="K282" i="2"/>
  <c r="K280" i="2"/>
  <c r="K278" i="2"/>
  <c r="K276" i="2"/>
  <c r="K271" i="2"/>
  <c r="K269" i="2"/>
  <c r="K267" i="2"/>
  <c r="K265" i="2"/>
  <c r="K260" i="2"/>
  <c r="K251" i="2"/>
  <c r="K250" i="2" s="1"/>
  <c r="K248" i="2"/>
  <c r="K247" i="2" s="1"/>
  <c r="K244" i="2"/>
  <c r="K242" i="2"/>
  <c r="K240" i="2"/>
  <c r="K237" i="2"/>
  <c r="K236" i="2" s="1"/>
  <c r="K233" i="2"/>
  <c r="K232" i="2" s="1"/>
  <c r="K230" i="2"/>
  <c r="K228" i="2"/>
  <c r="K221" i="2"/>
  <c r="K220" i="2" s="1"/>
  <c r="K219" i="2" s="1"/>
  <c r="K217" i="2"/>
  <c r="K216" i="2" s="1"/>
  <c r="K214" i="2"/>
  <c r="K212" i="2"/>
  <c r="K210" i="2"/>
  <c r="K206" i="2"/>
  <c r="K203" i="2"/>
  <c r="K200" i="2"/>
  <c r="K197" i="2"/>
  <c r="K196" i="2" s="1"/>
  <c r="K193" i="2"/>
  <c r="K192" i="2" s="1"/>
  <c r="K190" i="2"/>
  <c r="K189" i="2" s="1"/>
  <c r="K187" i="2"/>
  <c r="K186" i="2" s="1"/>
  <c r="K182" i="2"/>
  <c r="K180" i="2"/>
  <c r="K178" i="2"/>
  <c r="K176" i="2"/>
  <c r="K174" i="2"/>
  <c r="K172" i="2"/>
  <c r="K169" i="2"/>
  <c r="K164" i="2"/>
  <c r="K162" i="2"/>
  <c r="K160" i="2"/>
  <c r="K158" i="2"/>
  <c r="K156" i="2"/>
  <c r="K154" i="2"/>
  <c r="K152" i="2"/>
  <c r="K150" i="2"/>
  <c r="K146" i="2"/>
  <c r="K142" i="2"/>
  <c r="K141" i="2" s="1"/>
  <c r="K140" i="2" s="1"/>
  <c r="K138" i="2"/>
  <c r="K136" i="2"/>
  <c r="K132" i="2"/>
  <c r="K128" i="2"/>
  <c r="K113" i="2"/>
  <c r="K104" i="2" s="1"/>
  <c r="K111" i="2"/>
  <c r="K109" i="2"/>
  <c r="K105" i="2"/>
  <c r="K100" i="2"/>
  <c r="K98" i="2"/>
  <c r="K96" i="2"/>
  <c r="K94" i="2"/>
  <c r="K88" i="2"/>
  <c r="K83" i="2"/>
  <c r="K81" i="2"/>
  <c r="K79" i="2"/>
  <c r="K77" i="2"/>
  <c r="K70" i="2"/>
  <c r="K68" i="2"/>
  <c r="K66" i="2"/>
  <c r="K64" i="2"/>
  <c r="K61" i="2"/>
  <c r="K55" i="2"/>
  <c r="K54" i="2" s="1"/>
  <c r="K51" i="2"/>
  <c r="K48" i="2"/>
  <c r="K44" i="2"/>
  <c r="K41" i="2"/>
  <c r="K39" i="2"/>
  <c r="K31" i="2"/>
  <c r="K21" i="2"/>
  <c r="K17" i="2"/>
  <c r="K15" i="2"/>
  <c r="T613" i="2"/>
  <c r="T612" i="2"/>
  <c r="T611" i="2" s="1"/>
  <c r="T609" i="2"/>
  <c r="T607" i="2"/>
  <c r="T605" i="2"/>
  <c r="T601" i="2"/>
  <c r="T599" i="2"/>
  <c r="T594" i="2"/>
  <c r="T592" i="2"/>
  <c r="T590" i="2"/>
  <c r="T586" i="2"/>
  <c r="T584" i="2"/>
  <c r="T582" i="2"/>
  <c r="T581" i="2" s="1"/>
  <c r="T577" i="2"/>
  <c r="T575" i="2"/>
  <c r="T573" i="2"/>
  <c r="T571" i="2"/>
  <c r="T567" i="2"/>
  <c r="T564" i="2"/>
  <c r="T560" i="2"/>
  <c r="T559" i="2" s="1"/>
  <c r="T556" i="2"/>
  <c r="T554" i="2"/>
  <c r="T552" i="2"/>
  <c r="T549" i="2"/>
  <c r="T546" i="2"/>
  <c r="T544" i="2"/>
  <c r="T542" i="2"/>
  <c r="T540" i="2"/>
  <c r="T538" i="2"/>
  <c r="T536" i="2"/>
  <c r="T534" i="2"/>
  <c r="T532" i="2"/>
  <c r="T530" i="2"/>
  <c r="T526" i="2"/>
  <c r="T521" i="2"/>
  <c r="T520" i="2" s="1"/>
  <c r="T519" i="2" s="1"/>
  <c r="T516" i="2"/>
  <c r="T515" i="2" s="1"/>
  <c r="T514" i="2" s="1"/>
  <c r="T512" i="2"/>
  <c r="T510" i="2"/>
  <c r="T507" i="2"/>
  <c r="T504" i="2"/>
  <c r="T502" i="2"/>
  <c r="T500" i="2"/>
  <c r="T498" i="2"/>
  <c r="T493" i="2"/>
  <c r="T491" i="2"/>
  <c r="T489" i="2"/>
  <c r="T487" i="2"/>
  <c r="T485" i="2"/>
  <c r="T481" i="2"/>
  <c r="T479" i="2"/>
  <c r="T477" i="2"/>
  <c r="T475" i="2"/>
  <c r="T470" i="2"/>
  <c r="T469" i="2" s="1"/>
  <c r="T468" i="2" s="1"/>
  <c r="T466" i="2"/>
  <c r="T465" i="2" s="1"/>
  <c r="T464" i="2" s="1"/>
  <c r="T462" i="2"/>
  <c r="T460" i="2"/>
  <c r="T452" i="2"/>
  <c r="T449" i="2"/>
  <c r="T444" i="2"/>
  <c r="T442" i="2"/>
  <c r="T440" i="2"/>
  <c r="T436" i="2"/>
  <c r="T428" i="2"/>
  <c r="T426" i="2"/>
  <c r="T423" i="2"/>
  <c r="T413" i="2" s="1"/>
  <c r="T414" i="2"/>
  <c r="T399" i="2"/>
  <c r="T386" i="2"/>
  <c r="T381" i="2"/>
  <c r="T380" i="2" s="1"/>
  <c r="T377" i="2"/>
  <c r="T374" i="2"/>
  <c r="T365" i="2"/>
  <c r="T364" i="2" s="1"/>
  <c r="T363" i="2" s="1"/>
  <c r="T361" i="2"/>
  <c r="T359" i="2"/>
  <c r="T356" i="2"/>
  <c r="T354" i="2"/>
  <c r="T352" i="2"/>
  <c r="T349" i="2"/>
  <c r="T346" i="2"/>
  <c r="T342" i="2"/>
  <c r="T339" i="2"/>
  <c r="T333" i="2"/>
  <c r="T331" i="2"/>
  <c r="T320" i="2"/>
  <c r="T319" i="2" s="1"/>
  <c r="T317" i="2"/>
  <c r="T314" i="2"/>
  <c r="T311" i="2"/>
  <c r="T307" i="2"/>
  <c r="T305" i="2"/>
  <c r="T303" i="2"/>
  <c r="T295" i="2"/>
  <c r="T293" i="2"/>
  <c r="T290" i="2"/>
  <c r="T288" i="2"/>
  <c r="U287" i="2"/>
  <c r="T285" i="2"/>
  <c r="T282" i="2"/>
  <c r="T280" i="2"/>
  <c r="T278" i="2"/>
  <c r="T276" i="2"/>
  <c r="T271" i="2"/>
  <c r="T269" i="2"/>
  <c r="T267" i="2"/>
  <c r="T265" i="2"/>
  <c r="T260" i="2"/>
  <c r="T254" i="2" s="1"/>
  <c r="T253" i="2" s="1"/>
  <c r="T251" i="2"/>
  <c r="T250" i="2" s="1"/>
  <c r="T248" i="2"/>
  <c r="T247" i="2" s="1"/>
  <c r="T244" i="2"/>
  <c r="T242" i="2"/>
  <c r="T240" i="2"/>
  <c r="T237" i="2"/>
  <c r="T236" i="2" s="1"/>
  <c r="T233" i="2"/>
  <c r="T232" i="2" s="1"/>
  <c r="T230" i="2"/>
  <c r="T228" i="2"/>
  <c r="T221" i="2"/>
  <c r="T220" i="2" s="1"/>
  <c r="T219" i="2" s="1"/>
  <c r="T217" i="2"/>
  <c r="T216" i="2" s="1"/>
  <c r="T214" i="2"/>
  <c r="T212" i="2"/>
  <c r="T210" i="2"/>
  <c r="T206" i="2"/>
  <c r="T203" i="2"/>
  <c r="T200" i="2"/>
  <c r="T197" i="2"/>
  <c r="T196" i="2" s="1"/>
  <c r="T193" i="2"/>
  <c r="T192" i="2" s="1"/>
  <c r="T190" i="2"/>
  <c r="T189" i="2" s="1"/>
  <c r="T187" i="2"/>
  <c r="T186" i="2" s="1"/>
  <c r="T182" i="2"/>
  <c r="T180" i="2"/>
  <c r="T178" i="2"/>
  <c r="T176" i="2"/>
  <c r="T174" i="2"/>
  <c r="T172" i="2"/>
  <c r="T169" i="2"/>
  <c r="T164" i="2"/>
  <c r="T162" i="2"/>
  <c r="T160" i="2"/>
  <c r="T158" i="2"/>
  <c r="T156" i="2"/>
  <c r="T154" i="2"/>
  <c r="T152" i="2"/>
  <c r="T150" i="2"/>
  <c r="T146" i="2"/>
  <c r="T142" i="2"/>
  <c r="T141" i="2" s="1"/>
  <c r="T140" i="2" s="1"/>
  <c r="T138" i="2"/>
  <c r="T136" i="2"/>
  <c r="T132" i="2"/>
  <c r="T128" i="2"/>
  <c r="U114" i="2"/>
  <c r="U113" i="2" s="1"/>
  <c r="T113" i="2"/>
  <c r="T111" i="2"/>
  <c r="T109" i="2"/>
  <c r="T105" i="2"/>
  <c r="T100" i="2"/>
  <c r="T98" i="2"/>
  <c r="T96" i="2"/>
  <c r="T94" i="2"/>
  <c r="T88" i="2"/>
  <c r="T83" i="2"/>
  <c r="T81" i="2"/>
  <c r="T79" i="2"/>
  <c r="T77" i="2"/>
  <c r="T70" i="2"/>
  <c r="T68" i="2"/>
  <c r="T66" i="2"/>
  <c r="T64" i="2"/>
  <c r="T61" i="2"/>
  <c r="T55" i="2"/>
  <c r="T54" i="2" s="1"/>
  <c r="T51" i="2"/>
  <c r="T48" i="2"/>
  <c r="T44" i="2"/>
  <c r="T41" i="2"/>
  <c r="T39" i="2"/>
  <c r="T31" i="2"/>
  <c r="T21" i="2"/>
  <c r="T17" i="2"/>
  <c r="T15" i="2"/>
  <c r="AA613" i="2"/>
  <c r="AA612" i="2"/>
  <c r="AA611" i="2" s="1"/>
  <c r="AA609" i="2"/>
  <c r="AA607" i="2"/>
  <c r="AA605" i="2"/>
  <c r="AA601" i="2"/>
  <c r="AA599" i="2"/>
  <c r="AA594" i="2"/>
  <c r="AA592" i="2"/>
  <c r="AA590" i="2"/>
  <c r="AA586" i="2"/>
  <c r="AA584" i="2"/>
  <c r="AA582" i="2"/>
  <c r="AA577" i="2"/>
  <c r="AA575" i="2"/>
  <c r="AA573" i="2"/>
  <c r="AA571" i="2"/>
  <c r="AA567" i="2"/>
  <c r="AA564" i="2"/>
  <c r="AA560" i="2"/>
  <c r="AA556" i="2"/>
  <c r="AA554" i="2"/>
  <c r="AA552" i="2"/>
  <c r="AA549" i="2"/>
  <c r="AA546" i="2"/>
  <c r="AA544" i="2"/>
  <c r="AA542" i="2"/>
  <c r="AA540" i="2"/>
  <c r="AA538" i="2"/>
  <c r="AA536" i="2"/>
  <c r="AA534" i="2"/>
  <c r="AA532" i="2"/>
  <c r="AA530" i="2"/>
  <c r="AA526" i="2"/>
  <c r="AA521" i="2"/>
  <c r="AA520" i="2" s="1"/>
  <c r="AA519" i="2" s="1"/>
  <c r="AA516" i="2"/>
  <c r="AA515" i="2" s="1"/>
  <c r="AA514" i="2" s="1"/>
  <c r="AA512" i="2"/>
  <c r="AA510" i="2"/>
  <c r="AA507" i="2"/>
  <c r="AA504" i="2"/>
  <c r="AA502" i="2"/>
  <c r="AA500" i="2"/>
  <c r="AA498" i="2"/>
  <c r="AA493" i="2"/>
  <c r="AA491" i="2"/>
  <c r="AA489" i="2"/>
  <c r="AA487" i="2"/>
  <c r="AA485" i="2"/>
  <c r="AA481" i="2"/>
  <c r="AA479" i="2"/>
  <c r="AA477" i="2"/>
  <c r="AA475" i="2"/>
  <c r="AA470" i="2"/>
  <c r="AA469" i="2" s="1"/>
  <c r="AA468" i="2" s="1"/>
  <c r="AA466" i="2"/>
  <c r="AA465" i="2" s="1"/>
  <c r="AA464" i="2" s="1"/>
  <c r="AA462" i="2"/>
  <c r="AA460" i="2"/>
  <c r="AA452" i="2"/>
  <c r="AA449" i="2"/>
  <c r="AA444" i="2"/>
  <c r="AA442" i="2"/>
  <c r="AA440" i="2"/>
  <c r="AA436" i="2"/>
  <c r="AA428" i="2"/>
  <c r="AA426" i="2"/>
  <c r="AA423" i="2"/>
  <c r="AA414" i="2"/>
  <c r="AA399" i="2"/>
  <c r="AA386" i="2"/>
  <c r="AA381" i="2"/>
  <c r="AA377" i="2"/>
  <c r="AA374" i="2"/>
  <c r="AA365" i="2"/>
  <c r="AA364" i="2" s="1"/>
  <c r="AA363" i="2" s="1"/>
  <c r="AA361" i="2"/>
  <c r="AA359" i="2"/>
  <c r="AA356" i="2"/>
  <c r="AA354" i="2"/>
  <c r="AA352" i="2"/>
  <c r="AA349" i="2"/>
  <c r="AA346" i="2"/>
  <c r="AA342" i="2"/>
  <c r="AA339" i="2"/>
  <c r="AA333" i="2"/>
  <c r="AA331" i="2"/>
  <c r="AA320" i="2"/>
  <c r="AA319" i="2" s="1"/>
  <c r="AA317" i="2"/>
  <c r="AA314" i="2"/>
  <c r="AA311" i="2"/>
  <c r="AA307" i="2"/>
  <c r="AA305" i="2"/>
  <c r="AA303" i="2"/>
  <c r="AA295" i="2"/>
  <c r="AA293" i="2"/>
  <c r="AA290" i="2"/>
  <c r="AA288" i="2"/>
  <c r="AA285" i="2"/>
  <c r="AA282" i="2"/>
  <c r="AA280" i="2"/>
  <c r="AA278" i="2"/>
  <c r="AA276" i="2"/>
  <c r="AA271" i="2"/>
  <c r="AA269" i="2"/>
  <c r="AA267" i="2"/>
  <c r="AA265" i="2"/>
  <c r="AA260" i="2"/>
  <c r="AA251" i="2"/>
  <c r="AA250" i="2" s="1"/>
  <c r="AA248" i="2"/>
  <c r="AA247" i="2" s="1"/>
  <c r="AA244" i="2"/>
  <c r="AA242" i="2"/>
  <c r="AA240" i="2"/>
  <c r="AA237" i="2"/>
  <c r="AA236" i="2" s="1"/>
  <c r="AA233" i="2"/>
  <c r="AA232" i="2" s="1"/>
  <c r="AA230" i="2"/>
  <c r="AA228" i="2"/>
  <c r="AA221" i="2"/>
  <c r="AA220" i="2" s="1"/>
  <c r="AA219" i="2" s="1"/>
  <c r="AA217" i="2"/>
  <c r="AA216" i="2" s="1"/>
  <c r="AA214" i="2"/>
  <c r="AA212" i="2"/>
  <c r="AA210" i="2"/>
  <c r="AA206" i="2"/>
  <c r="AA203" i="2"/>
  <c r="AA200" i="2"/>
  <c r="AA197" i="2"/>
  <c r="AA196" i="2" s="1"/>
  <c r="AA193" i="2"/>
  <c r="AA192" i="2" s="1"/>
  <c r="AA190" i="2"/>
  <c r="AA189" i="2" s="1"/>
  <c r="AA187" i="2"/>
  <c r="AA186" i="2" s="1"/>
  <c r="AA182" i="2"/>
  <c r="AA180" i="2"/>
  <c r="AA178" i="2"/>
  <c r="AA176" i="2"/>
  <c r="AA174" i="2"/>
  <c r="AA172" i="2"/>
  <c r="AA169" i="2"/>
  <c r="AA164" i="2"/>
  <c r="AA162" i="2"/>
  <c r="AA160" i="2"/>
  <c r="AA158" i="2"/>
  <c r="AA156" i="2"/>
  <c r="AA154" i="2"/>
  <c r="AA152" i="2"/>
  <c r="AA150" i="2"/>
  <c r="AA146" i="2"/>
  <c r="AA142" i="2"/>
  <c r="AA141" i="2" s="1"/>
  <c r="AA140" i="2" s="1"/>
  <c r="AA138" i="2"/>
  <c r="AA136" i="2"/>
  <c r="AA132" i="2"/>
  <c r="AA128" i="2"/>
  <c r="AA113" i="2"/>
  <c r="AA111" i="2"/>
  <c r="AA109" i="2"/>
  <c r="AA105" i="2"/>
  <c r="AA100" i="2"/>
  <c r="AA98" i="2"/>
  <c r="AA96" i="2"/>
  <c r="AA94" i="2"/>
  <c r="AA88" i="2"/>
  <c r="AA83" i="2"/>
  <c r="AA81" i="2"/>
  <c r="AA79" i="2"/>
  <c r="AA77" i="2"/>
  <c r="AA70" i="2"/>
  <c r="AA68" i="2"/>
  <c r="AA66" i="2"/>
  <c r="AA64" i="2"/>
  <c r="AA61" i="2"/>
  <c r="AA55" i="2"/>
  <c r="AA54" i="2" s="1"/>
  <c r="AA51" i="2"/>
  <c r="AA48" i="2"/>
  <c r="AA44" i="2"/>
  <c r="AA41" i="2"/>
  <c r="AA39" i="2"/>
  <c r="AA31" i="2"/>
  <c r="AA21" i="2"/>
  <c r="AA17" i="2"/>
  <c r="AA15" i="2"/>
  <c r="S618" i="2"/>
  <c r="S617" i="2" s="1"/>
  <c r="J618" i="2"/>
  <c r="R617" i="2"/>
  <c r="I617" i="2"/>
  <c r="X614" i="2"/>
  <c r="Z614" i="2" s="1"/>
  <c r="O614" i="2"/>
  <c r="F614" i="2"/>
  <c r="Y613" i="2"/>
  <c r="W613" i="2"/>
  <c r="V613" i="2"/>
  <c r="R613" i="2"/>
  <c r="P613" i="2"/>
  <c r="N613" i="2"/>
  <c r="M613" i="2"/>
  <c r="I613" i="2"/>
  <c r="G613" i="2"/>
  <c r="E613" i="2"/>
  <c r="D613" i="2"/>
  <c r="Y612" i="2"/>
  <c r="Y611" i="2" s="1"/>
  <c r="X612" i="2"/>
  <c r="P612" i="2"/>
  <c r="P611" i="2" s="1"/>
  <c r="O612" i="2"/>
  <c r="G612" i="2"/>
  <c r="G611" i="2" s="1"/>
  <c r="E612" i="2"/>
  <c r="W611" i="2"/>
  <c r="V611" i="2"/>
  <c r="R611" i="2"/>
  <c r="N611" i="2"/>
  <c r="M611" i="2"/>
  <c r="I611" i="2"/>
  <c r="D611" i="2"/>
  <c r="X610" i="2"/>
  <c r="O610" i="2"/>
  <c r="E610" i="2"/>
  <c r="F610" i="2" s="1"/>
  <c r="Y609" i="2"/>
  <c r="W609" i="2"/>
  <c r="V609" i="2"/>
  <c r="R609" i="2"/>
  <c r="P609" i="2"/>
  <c r="N609" i="2"/>
  <c r="M609" i="2"/>
  <c r="I609" i="2"/>
  <c r="G609" i="2"/>
  <c r="D609" i="2"/>
  <c r="X608" i="2"/>
  <c r="O608" i="2"/>
  <c r="Q608" i="2" s="1"/>
  <c r="Y607" i="2"/>
  <c r="W607" i="2"/>
  <c r="V607" i="2"/>
  <c r="R607" i="2"/>
  <c r="P607" i="2"/>
  <c r="N607" i="2"/>
  <c r="M607" i="2"/>
  <c r="I607" i="2"/>
  <c r="G607" i="2"/>
  <c r="E607" i="2"/>
  <c r="D607" i="2"/>
  <c r="X606" i="2"/>
  <c r="R606" i="2"/>
  <c r="R605" i="2" s="1"/>
  <c r="M606" i="2"/>
  <c r="F606" i="2"/>
  <c r="Y605" i="2"/>
  <c r="W605" i="2"/>
  <c r="V605" i="2"/>
  <c r="P605" i="2"/>
  <c r="N605" i="2"/>
  <c r="I605" i="2"/>
  <c r="G605" i="2"/>
  <c r="E605" i="2"/>
  <c r="D605" i="2"/>
  <c r="S604" i="2"/>
  <c r="S603" i="2" s="1"/>
  <c r="H604" i="2"/>
  <c r="I603" i="2"/>
  <c r="G603" i="2"/>
  <c r="X602" i="2"/>
  <c r="Z602" i="2" s="1"/>
  <c r="O602" i="2"/>
  <c r="G602" i="2"/>
  <c r="G601" i="2" s="1"/>
  <c r="F602" i="2"/>
  <c r="Y601" i="2"/>
  <c r="Y598" i="2" s="1"/>
  <c r="W601" i="2"/>
  <c r="V601" i="2"/>
  <c r="R601" i="2"/>
  <c r="P601" i="2"/>
  <c r="P598" i="2" s="1"/>
  <c r="N601" i="2"/>
  <c r="M601" i="2"/>
  <c r="I601" i="2"/>
  <c r="E601" i="2"/>
  <c r="D601" i="2"/>
  <c r="X600" i="2"/>
  <c r="O600" i="2"/>
  <c r="D600" i="2"/>
  <c r="F600" i="2" s="1"/>
  <c r="Y599" i="2"/>
  <c r="W599" i="2"/>
  <c r="V599" i="2"/>
  <c r="R599" i="2"/>
  <c r="P599" i="2"/>
  <c r="N599" i="2"/>
  <c r="M599" i="2"/>
  <c r="I599" i="2"/>
  <c r="G599" i="2"/>
  <c r="E599" i="2"/>
  <c r="X595" i="2"/>
  <c r="O595" i="2"/>
  <c r="O594" i="2" s="1"/>
  <c r="F595" i="2"/>
  <c r="Y594" i="2"/>
  <c r="W594" i="2"/>
  <c r="V594" i="2"/>
  <c r="R594" i="2"/>
  <c r="P594" i="2"/>
  <c r="N594" i="2"/>
  <c r="M594" i="2"/>
  <c r="I594" i="2"/>
  <c r="G594" i="2"/>
  <c r="E594" i="2"/>
  <c r="D594" i="2"/>
  <c r="X593" i="2"/>
  <c r="X592" i="2" s="1"/>
  <c r="O593" i="2"/>
  <c r="D593" i="2"/>
  <c r="Y592" i="2"/>
  <c r="W592" i="2"/>
  <c r="V592" i="2"/>
  <c r="R592" i="2"/>
  <c r="P592" i="2"/>
  <c r="N592" i="2"/>
  <c r="M592" i="2"/>
  <c r="I592" i="2"/>
  <c r="G592" i="2"/>
  <c r="E592" i="2"/>
  <c r="X591" i="2"/>
  <c r="O591" i="2"/>
  <c r="F591" i="2"/>
  <c r="Y590" i="2"/>
  <c r="W590" i="2"/>
  <c r="V590" i="2"/>
  <c r="R590" i="2"/>
  <c r="P590" i="2"/>
  <c r="N590" i="2"/>
  <c r="M590" i="2"/>
  <c r="I590" i="2"/>
  <c r="G590" i="2"/>
  <c r="E590" i="2"/>
  <c r="D590" i="2"/>
  <c r="X589" i="2"/>
  <c r="Z589" i="2" s="1"/>
  <c r="AB589" i="2" s="1"/>
  <c r="O589" i="2"/>
  <c r="Q589" i="2" s="1"/>
  <c r="S589" i="2" s="1"/>
  <c r="U589" i="2" s="1"/>
  <c r="F589" i="2"/>
  <c r="H589" i="2" s="1"/>
  <c r="J589" i="2" s="1"/>
  <c r="L589" i="2" s="1"/>
  <c r="X588" i="2"/>
  <c r="Z588" i="2" s="1"/>
  <c r="AB588" i="2" s="1"/>
  <c r="O588" i="2"/>
  <c r="F588" i="2"/>
  <c r="X587" i="2"/>
  <c r="O587" i="2"/>
  <c r="Q587" i="2" s="1"/>
  <c r="F587" i="2"/>
  <c r="H587" i="2" s="1"/>
  <c r="Y586" i="2"/>
  <c r="W586" i="2"/>
  <c r="V586" i="2"/>
  <c r="R586" i="2"/>
  <c r="P586" i="2"/>
  <c r="N586" i="2"/>
  <c r="M586" i="2"/>
  <c r="I586" i="2"/>
  <c r="G586" i="2"/>
  <c r="E586" i="2"/>
  <c r="D586" i="2"/>
  <c r="X585" i="2"/>
  <c r="O585" i="2"/>
  <c r="F585" i="2"/>
  <c r="H585" i="2" s="1"/>
  <c r="Y584" i="2"/>
  <c r="W584" i="2"/>
  <c r="V584" i="2"/>
  <c r="R584" i="2"/>
  <c r="P584" i="2"/>
  <c r="N584" i="2"/>
  <c r="M584" i="2"/>
  <c r="I584" i="2"/>
  <c r="G584" i="2"/>
  <c r="E584" i="2"/>
  <c r="D584" i="2"/>
  <c r="X583" i="2"/>
  <c r="O583" i="2"/>
  <c r="O582" i="2" s="1"/>
  <c r="F583" i="2"/>
  <c r="Y582" i="2"/>
  <c r="W582" i="2"/>
  <c r="V582" i="2"/>
  <c r="R582" i="2"/>
  <c r="P582" i="2"/>
  <c r="N582" i="2"/>
  <c r="M582" i="2"/>
  <c r="I582" i="2"/>
  <c r="G582" i="2"/>
  <c r="E582" i="2"/>
  <c r="D582" i="2"/>
  <c r="X578" i="2"/>
  <c r="Z578" i="2" s="1"/>
  <c r="Z577" i="2" s="1"/>
  <c r="O578" i="2"/>
  <c r="F578" i="2"/>
  <c r="Y577" i="2"/>
  <c r="W577" i="2"/>
  <c r="V577" i="2"/>
  <c r="R577" i="2"/>
  <c r="P577" i="2"/>
  <c r="N577" i="2"/>
  <c r="M577" i="2"/>
  <c r="I577" i="2"/>
  <c r="G577" i="2"/>
  <c r="E577" i="2"/>
  <c r="D577" i="2"/>
  <c r="X576" i="2"/>
  <c r="Z576" i="2" s="1"/>
  <c r="O576" i="2"/>
  <c r="F576" i="2"/>
  <c r="Y575" i="2"/>
  <c r="X575" i="2"/>
  <c r="W575" i="2"/>
  <c r="V575" i="2"/>
  <c r="R575" i="2"/>
  <c r="P575" i="2"/>
  <c r="N575" i="2"/>
  <c r="M575" i="2"/>
  <c r="I575" i="2"/>
  <c r="G575" i="2"/>
  <c r="E575" i="2"/>
  <c r="D575" i="2"/>
  <c r="X574" i="2"/>
  <c r="X573" i="2" s="1"/>
  <c r="O574" i="2"/>
  <c r="D574" i="2"/>
  <c r="Y573" i="2"/>
  <c r="W573" i="2"/>
  <c r="V573" i="2"/>
  <c r="R573" i="2"/>
  <c r="P573" i="2"/>
  <c r="N573" i="2"/>
  <c r="M573" i="2"/>
  <c r="I573" i="2"/>
  <c r="G573" i="2"/>
  <c r="E573" i="2"/>
  <c r="X572" i="2"/>
  <c r="X571" i="2" s="1"/>
  <c r="O572" i="2"/>
  <c r="D572" i="2"/>
  <c r="Y571" i="2"/>
  <c r="W571" i="2"/>
  <c r="V571" i="2"/>
  <c r="R571" i="2"/>
  <c r="P571" i="2"/>
  <c r="N571" i="2"/>
  <c r="M571" i="2"/>
  <c r="I571" i="2"/>
  <c r="G571" i="2"/>
  <c r="E571" i="2"/>
  <c r="X570" i="2"/>
  <c r="Z570" i="2" s="1"/>
  <c r="AB570" i="2" s="1"/>
  <c r="O570" i="2"/>
  <c r="Q570" i="2" s="1"/>
  <c r="S570" i="2" s="1"/>
  <c r="U570" i="2" s="1"/>
  <c r="F570" i="2"/>
  <c r="H570" i="2" s="1"/>
  <c r="J570" i="2" s="1"/>
  <c r="V569" i="2"/>
  <c r="X569" i="2" s="1"/>
  <c r="Z569" i="2" s="1"/>
  <c r="M569" i="2"/>
  <c r="O569" i="2" s="1"/>
  <c r="Q569" i="2" s="1"/>
  <c r="D569" i="2"/>
  <c r="X568" i="2"/>
  <c r="Z568" i="2" s="1"/>
  <c r="AB568" i="2" s="1"/>
  <c r="O568" i="2"/>
  <c r="Q568" i="2" s="1"/>
  <c r="S568" i="2" s="1"/>
  <c r="U568" i="2" s="1"/>
  <c r="F568" i="2"/>
  <c r="H568" i="2" s="1"/>
  <c r="Y567" i="2"/>
  <c r="W567" i="2"/>
  <c r="V567" i="2"/>
  <c r="R567" i="2"/>
  <c r="P567" i="2"/>
  <c r="N567" i="2"/>
  <c r="I567" i="2"/>
  <c r="G567" i="2"/>
  <c r="E567" i="2"/>
  <c r="X565" i="2"/>
  <c r="Z565" i="2" s="1"/>
  <c r="O565" i="2"/>
  <c r="F565" i="2"/>
  <c r="H565" i="2" s="1"/>
  <c r="H564" i="2" s="1"/>
  <c r="Y564" i="2"/>
  <c r="X564" i="2"/>
  <c r="W564" i="2"/>
  <c r="V564" i="2"/>
  <c r="R564" i="2"/>
  <c r="P564" i="2"/>
  <c r="N564" i="2"/>
  <c r="M564" i="2"/>
  <c r="I564" i="2"/>
  <c r="G564" i="2"/>
  <c r="E564" i="2"/>
  <c r="D564" i="2"/>
  <c r="Z563" i="2"/>
  <c r="AB563" i="2" s="1"/>
  <c r="Q563" i="2"/>
  <c r="S563" i="2" s="1"/>
  <c r="U563" i="2" s="1"/>
  <c r="F563" i="2"/>
  <c r="H563" i="2" s="1"/>
  <c r="J563" i="2" s="1"/>
  <c r="X562" i="2"/>
  <c r="Z562" i="2" s="1"/>
  <c r="AB562" i="2" s="1"/>
  <c r="O562" i="2"/>
  <c r="Q562" i="2" s="1"/>
  <c r="S562" i="2" s="1"/>
  <c r="U562" i="2" s="1"/>
  <c r="F562" i="2"/>
  <c r="H562" i="2" s="1"/>
  <c r="J562" i="2" s="1"/>
  <c r="L562" i="2" s="1"/>
  <c r="X561" i="2"/>
  <c r="O561" i="2"/>
  <c r="Q561" i="2" s="1"/>
  <c r="F561" i="2"/>
  <c r="Y560" i="2"/>
  <c r="W560" i="2"/>
  <c r="W559" i="2" s="1"/>
  <c r="V560" i="2"/>
  <c r="R560" i="2"/>
  <c r="P560" i="2"/>
  <c r="N560" i="2"/>
  <c r="M560" i="2"/>
  <c r="I560" i="2"/>
  <c r="G560" i="2"/>
  <c r="E560" i="2"/>
  <c r="D560" i="2"/>
  <c r="D559" i="2" s="1"/>
  <c r="G559" i="2"/>
  <c r="X558" i="2"/>
  <c r="Z558" i="2" s="1"/>
  <c r="AB558" i="2" s="1"/>
  <c r="O558" i="2"/>
  <c r="F558" i="2"/>
  <c r="H558" i="2" s="1"/>
  <c r="J558" i="2" s="1"/>
  <c r="L558" i="2" s="1"/>
  <c r="X557" i="2"/>
  <c r="Z557" i="2" s="1"/>
  <c r="O557" i="2"/>
  <c r="Q557" i="2" s="1"/>
  <c r="S557" i="2" s="1"/>
  <c r="U557" i="2" s="1"/>
  <c r="F557" i="2"/>
  <c r="Y556" i="2"/>
  <c r="W556" i="2"/>
  <c r="V556" i="2"/>
  <c r="R556" i="2"/>
  <c r="P556" i="2"/>
  <c r="N556" i="2"/>
  <c r="M556" i="2"/>
  <c r="I556" i="2"/>
  <c r="G556" i="2"/>
  <c r="E556" i="2"/>
  <c r="D556" i="2"/>
  <c r="X555" i="2"/>
  <c r="Z555" i="2" s="1"/>
  <c r="O555" i="2"/>
  <c r="F555" i="2"/>
  <c r="Y554" i="2"/>
  <c r="W554" i="2"/>
  <c r="V554" i="2"/>
  <c r="R554" i="2"/>
  <c r="P554" i="2"/>
  <c r="N554" i="2"/>
  <c r="M554" i="2"/>
  <c r="I554" i="2"/>
  <c r="G554" i="2"/>
  <c r="E554" i="2"/>
  <c r="D554" i="2"/>
  <c r="X553" i="2"/>
  <c r="X552" i="2" s="1"/>
  <c r="O553" i="2"/>
  <c r="F553" i="2"/>
  <c r="Y552" i="2"/>
  <c r="W552" i="2"/>
  <c r="V552" i="2"/>
  <c r="R552" i="2"/>
  <c r="P552" i="2"/>
  <c r="N552" i="2"/>
  <c r="M552" i="2"/>
  <c r="I552" i="2"/>
  <c r="G552" i="2"/>
  <c r="E552" i="2"/>
  <c r="D552" i="2"/>
  <c r="X551" i="2"/>
  <c r="Z551" i="2" s="1"/>
  <c r="AB551" i="2" s="1"/>
  <c r="O551" i="2"/>
  <c r="Q551" i="2" s="1"/>
  <c r="S551" i="2" s="1"/>
  <c r="U551" i="2" s="1"/>
  <c r="F551" i="2"/>
  <c r="H551" i="2" s="1"/>
  <c r="J551" i="2" s="1"/>
  <c r="L551" i="2" s="1"/>
  <c r="X550" i="2"/>
  <c r="Z550" i="2" s="1"/>
  <c r="O550" i="2"/>
  <c r="F550" i="2"/>
  <c r="H550" i="2" s="1"/>
  <c r="Y549" i="2"/>
  <c r="W549" i="2"/>
  <c r="V549" i="2"/>
  <c r="R549" i="2"/>
  <c r="P549" i="2"/>
  <c r="N549" i="2"/>
  <c r="M549" i="2"/>
  <c r="I549" i="2"/>
  <c r="G549" i="2"/>
  <c r="E549" i="2"/>
  <c r="D549" i="2"/>
  <c r="X548" i="2"/>
  <c r="Z548" i="2" s="1"/>
  <c r="AB548" i="2" s="1"/>
  <c r="O548" i="2"/>
  <c r="Q548" i="2" s="1"/>
  <c r="S548" i="2" s="1"/>
  <c r="U548" i="2" s="1"/>
  <c r="F548" i="2"/>
  <c r="H548" i="2" s="1"/>
  <c r="J548" i="2" s="1"/>
  <c r="L548" i="2" s="1"/>
  <c r="X547" i="2"/>
  <c r="O547" i="2"/>
  <c r="F547" i="2"/>
  <c r="H547" i="2" s="1"/>
  <c r="Y546" i="2"/>
  <c r="W546" i="2"/>
  <c r="V546" i="2"/>
  <c r="R546" i="2"/>
  <c r="P546" i="2"/>
  <c r="N546" i="2"/>
  <c r="M546" i="2"/>
  <c r="I546" i="2"/>
  <c r="G546" i="2"/>
  <c r="E546" i="2"/>
  <c r="D546" i="2"/>
  <c r="X545" i="2"/>
  <c r="Z545" i="2" s="1"/>
  <c r="O545" i="2"/>
  <c r="F545" i="2"/>
  <c r="H545" i="2" s="1"/>
  <c r="Y544" i="2"/>
  <c r="W544" i="2"/>
  <c r="V544" i="2"/>
  <c r="R544" i="2"/>
  <c r="P544" i="2"/>
  <c r="N544" i="2"/>
  <c r="M544" i="2"/>
  <c r="I544" i="2"/>
  <c r="G544" i="2"/>
  <c r="E544" i="2"/>
  <c r="D544" i="2"/>
  <c r="X543" i="2"/>
  <c r="O543" i="2"/>
  <c r="F543" i="2"/>
  <c r="Y542" i="2"/>
  <c r="W542" i="2"/>
  <c r="V542" i="2"/>
  <c r="R542" i="2"/>
  <c r="P542" i="2"/>
  <c r="N542" i="2"/>
  <c r="M542" i="2"/>
  <c r="I542" i="2"/>
  <c r="G542" i="2"/>
  <c r="E542" i="2"/>
  <c r="D542" i="2"/>
  <c r="X541" i="2"/>
  <c r="O541" i="2"/>
  <c r="F541" i="2"/>
  <c r="H541" i="2" s="1"/>
  <c r="J541" i="2" s="1"/>
  <c r="Y540" i="2"/>
  <c r="W540" i="2"/>
  <c r="V540" i="2"/>
  <c r="R540" i="2"/>
  <c r="P540" i="2"/>
  <c r="N540" i="2"/>
  <c r="M540" i="2"/>
  <c r="I540" i="2"/>
  <c r="G540" i="2"/>
  <c r="E540" i="2"/>
  <c r="D540" i="2"/>
  <c r="X539" i="2"/>
  <c r="Z539" i="2" s="1"/>
  <c r="O539" i="2"/>
  <c r="F539" i="2"/>
  <c r="F538" i="2" s="1"/>
  <c r="Y538" i="2"/>
  <c r="W538" i="2"/>
  <c r="V538" i="2"/>
  <c r="R538" i="2"/>
  <c r="P538" i="2"/>
  <c r="N538" i="2"/>
  <c r="M538" i="2"/>
  <c r="I538" i="2"/>
  <c r="G538" i="2"/>
  <c r="E538" i="2"/>
  <c r="D538" i="2"/>
  <c r="X537" i="2"/>
  <c r="Z537" i="2" s="1"/>
  <c r="O537" i="2"/>
  <c r="O536" i="2" s="1"/>
  <c r="F537" i="2"/>
  <c r="H537" i="2" s="1"/>
  <c r="Y536" i="2"/>
  <c r="W536" i="2"/>
  <c r="V536" i="2"/>
  <c r="R536" i="2"/>
  <c r="P536" i="2"/>
  <c r="N536" i="2"/>
  <c r="M536" i="2"/>
  <c r="I536" i="2"/>
  <c r="G536" i="2"/>
  <c r="E536" i="2"/>
  <c r="D536" i="2"/>
  <c r="X535" i="2"/>
  <c r="O535" i="2"/>
  <c r="Q535" i="2" s="1"/>
  <c r="F535" i="2"/>
  <c r="H535" i="2" s="1"/>
  <c r="Y534" i="2"/>
  <c r="W534" i="2"/>
  <c r="V534" i="2"/>
  <c r="R534" i="2"/>
  <c r="P534" i="2"/>
  <c r="N534" i="2"/>
  <c r="M534" i="2"/>
  <c r="I534" i="2"/>
  <c r="G534" i="2"/>
  <c r="E534" i="2"/>
  <c r="D534" i="2"/>
  <c r="X533" i="2"/>
  <c r="O533" i="2"/>
  <c r="F533" i="2"/>
  <c r="Y532" i="2"/>
  <c r="W532" i="2"/>
  <c r="V532" i="2"/>
  <c r="R532" i="2"/>
  <c r="P532" i="2"/>
  <c r="N532" i="2"/>
  <c r="M532" i="2"/>
  <c r="I532" i="2"/>
  <c r="G532" i="2"/>
  <c r="E532" i="2"/>
  <c r="D532" i="2"/>
  <c r="X531" i="2"/>
  <c r="Z531" i="2" s="1"/>
  <c r="O531" i="2"/>
  <c r="Q531" i="2" s="1"/>
  <c r="Q530" i="2" s="1"/>
  <c r="F531" i="2"/>
  <c r="Y530" i="2"/>
  <c r="X530" i="2"/>
  <c r="W530" i="2"/>
  <c r="V530" i="2"/>
  <c r="R530" i="2"/>
  <c r="P530" i="2"/>
  <c r="O530" i="2"/>
  <c r="N530" i="2"/>
  <c r="M530" i="2"/>
  <c r="I530" i="2"/>
  <c r="G530" i="2"/>
  <c r="E530" i="2"/>
  <c r="D530" i="2"/>
  <c r="X529" i="2"/>
  <c r="Z529" i="2" s="1"/>
  <c r="AB529" i="2" s="1"/>
  <c r="O529" i="2"/>
  <c r="Q529" i="2" s="1"/>
  <c r="S529" i="2" s="1"/>
  <c r="U529" i="2" s="1"/>
  <c r="F529" i="2"/>
  <c r="H529" i="2" s="1"/>
  <c r="J529" i="2" s="1"/>
  <c r="X528" i="2"/>
  <c r="O528" i="2"/>
  <c r="Q528" i="2" s="1"/>
  <c r="S528" i="2" s="1"/>
  <c r="U528" i="2" s="1"/>
  <c r="F528" i="2"/>
  <c r="X527" i="2"/>
  <c r="Z527" i="2" s="1"/>
  <c r="AB527" i="2" s="1"/>
  <c r="O527" i="2"/>
  <c r="F527" i="2"/>
  <c r="H527" i="2" s="1"/>
  <c r="J527" i="2" s="1"/>
  <c r="Y526" i="2"/>
  <c r="W526" i="2"/>
  <c r="V526" i="2"/>
  <c r="R526" i="2"/>
  <c r="P526" i="2"/>
  <c r="N526" i="2"/>
  <c r="M526" i="2"/>
  <c r="I526" i="2"/>
  <c r="G526" i="2"/>
  <c r="E526" i="2"/>
  <c r="D526" i="2"/>
  <c r="X523" i="2"/>
  <c r="O523" i="2"/>
  <c r="Q523" i="2" s="1"/>
  <c r="F523" i="2"/>
  <c r="H523" i="2" s="1"/>
  <c r="J523" i="2" s="1"/>
  <c r="L523" i="2" s="1"/>
  <c r="X522" i="2"/>
  <c r="Z522" i="2" s="1"/>
  <c r="AB522" i="2" s="1"/>
  <c r="O522" i="2"/>
  <c r="F522" i="2"/>
  <c r="H522" i="2" s="1"/>
  <c r="Y521" i="2"/>
  <c r="Y520" i="2" s="1"/>
  <c r="Y519" i="2" s="1"/>
  <c r="W521" i="2"/>
  <c r="W520" i="2" s="1"/>
  <c r="W519" i="2" s="1"/>
  <c r="V521" i="2"/>
  <c r="V520" i="2" s="1"/>
  <c r="V519" i="2" s="1"/>
  <c r="R521" i="2"/>
  <c r="R520" i="2" s="1"/>
  <c r="R519" i="2" s="1"/>
  <c r="P521" i="2"/>
  <c r="P520" i="2" s="1"/>
  <c r="P519" i="2" s="1"/>
  <c r="N521" i="2"/>
  <c r="N520" i="2" s="1"/>
  <c r="N519" i="2" s="1"/>
  <c r="M521" i="2"/>
  <c r="M520" i="2" s="1"/>
  <c r="M519" i="2" s="1"/>
  <c r="I521" i="2"/>
  <c r="I520" i="2" s="1"/>
  <c r="I519" i="2" s="1"/>
  <c r="G521" i="2"/>
  <c r="G520" i="2" s="1"/>
  <c r="G519" i="2" s="1"/>
  <c r="E521" i="2"/>
  <c r="E520" i="2" s="1"/>
  <c r="E519" i="2" s="1"/>
  <c r="D521" i="2"/>
  <c r="D520" i="2" s="1"/>
  <c r="D519" i="2" s="1"/>
  <c r="X517" i="2"/>
  <c r="O517" i="2"/>
  <c r="F517" i="2"/>
  <c r="H517" i="2" s="1"/>
  <c r="Y516" i="2"/>
  <c r="Y515" i="2" s="1"/>
  <c r="Y514" i="2" s="1"/>
  <c r="W516" i="2"/>
  <c r="W515" i="2" s="1"/>
  <c r="W514" i="2" s="1"/>
  <c r="V516" i="2"/>
  <c r="V515" i="2" s="1"/>
  <c r="V514" i="2" s="1"/>
  <c r="R516" i="2"/>
  <c r="R515" i="2" s="1"/>
  <c r="R514" i="2" s="1"/>
  <c r="P516" i="2"/>
  <c r="P515" i="2" s="1"/>
  <c r="P514" i="2" s="1"/>
  <c r="N516" i="2"/>
  <c r="N515" i="2" s="1"/>
  <c r="N514" i="2" s="1"/>
  <c r="M516" i="2"/>
  <c r="M515" i="2" s="1"/>
  <c r="M514" i="2" s="1"/>
  <c r="I516" i="2"/>
  <c r="I515" i="2" s="1"/>
  <c r="I514" i="2" s="1"/>
  <c r="G516" i="2"/>
  <c r="G515" i="2" s="1"/>
  <c r="G514" i="2" s="1"/>
  <c r="E516" i="2"/>
  <c r="E515" i="2" s="1"/>
  <c r="E514" i="2" s="1"/>
  <c r="D516" i="2"/>
  <c r="D515" i="2" s="1"/>
  <c r="D514" i="2" s="1"/>
  <c r="Z513" i="2"/>
  <c r="Q513" i="2"/>
  <c r="F513" i="2"/>
  <c r="Y512" i="2"/>
  <c r="W512" i="2"/>
  <c r="V512" i="2"/>
  <c r="R512" i="2"/>
  <c r="P512" i="2"/>
  <c r="N512" i="2"/>
  <c r="M512" i="2"/>
  <c r="I512" i="2"/>
  <c r="G512" i="2"/>
  <c r="E512" i="2"/>
  <c r="D512" i="2"/>
  <c r="X511" i="2"/>
  <c r="O511" i="2"/>
  <c r="Q511" i="2" s="1"/>
  <c r="F511" i="2"/>
  <c r="Y510" i="2"/>
  <c r="W510" i="2"/>
  <c r="V510" i="2"/>
  <c r="R510" i="2"/>
  <c r="P510" i="2"/>
  <c r="N510" i="2"/>
  <c r="M510" i="2"/>
  <c r="I510" i="2"/>
  <c r="G510" i="2"/>
  <c r="E510" i="2"/>
  <c r="D510" i="2"/>
  <c r="X508" i="2"/>
  <c r="X507" i="2" s="1"/>
  <c r="O508" i="2"/>
  <c r="Q508" i="2" s="1"/>
  <c r="S508" i="2" s="1"/>
  <c r="F508" i="2"/>
  <c r="Y507" i="2"/>
  <c r="W507" i="2"/>
  <c r="V507" i="2"/>
  <c r="R507" i="2"/>
  <c r="P507" i="2"/>
  <c r="N507" i="2"/>
  <c r="M507" i="2"/>
  <c r="I507" i="2"/>
  <c r="G507" i="2"/>
  <c r="E507" i="2"/>
  <c r="D507" i="2"/>
  <c r="Z506" i="2"/>
  <c r="AB506" i="2" s="1"/>
  <c r="O506" i="2"/>
  <c r="Q506" i="2" s="1"/>
  <c r="F506" i="2"/>
  <c r="H506" i="2" s="1"/>
  <c r="J506" i="2" s="1"/>
  <c r="Z505" i="2"/>
  <c r="O505" i="2"/>
  <c r="Q505" i="2" s="1"/>
  <c r="S505" i="2" s="1"/>
  <c r="U505" i="2" s="1"/>
  <c r="F505" i="2"/>
  <c r="Y504" i="2"/>
  <c r="W504" i="2"/>
  <c r="V504" i="2"/>
  <c r="R504" i="2"/>
  <c r="P504" i="2"/>
  <c r="N504" i="2"/>
  <c r="M504" i="2"/>
  <c r="I504" i="2"/>
  <c r="G504" i="2"/>
  <c r="E504" i="2"/>
  <c r="D504" i="2"/>
  <c r="X503" i="2"/>
  <c r="O503" i="2"/>
  <c r="Q503" i="2" s="1"/>
  <c r="F503" i="2"/>
  <c r="H503" i="2" s="1"/>
  <c r="Y502" i="2"/>
  <c r="W502" i="2"/>
  <c r="V502" i="2"/>
  <c r="R502" i="2"/>
  <c r="P502" i="2"/>
  <c r="N502" i="2"/>
  <c r="M502" i="2"/>
  <c r="I502" i="2"/>
  <c r="G502" i="2"/>
  <c r="E502" i="2"/>
  <c r="D502" i="2"/>
  <c r="X501" i="2"/>
  <c r="Z501" i="2" s="1"/>
  <c r="O501" i="2"/>
  <c r="Q501" i="2" s="1"/>
  <c r="Q500" i="2" s="1"/>
  <c r="F501" i="2"/>
  <c r="H501" i="2" s="1"/>
  <c r="J501" i="2" s="1"/>
  <c r="Y500" i="2"/>
  <c r="W500" i="2"/>
  <c r="V500" i="2"/>
  <c r="R500" i="2"/>
  <c r="P500" i="2"/>
  <c r="N500" i="2"/>
  <c r="M500" i="2"/>
  <c r="I500" i="2"/>
  <c r="G500" i="2"/>
  <c r="E500" i="2"/>
  <c r="D500" i="2"/>
  <c r="X499" i="2"/>
  <c r="Z499" i="2" s="1"/>
  <c r="O499" i="2"/>
  <c r="F499" i="2"/>
  <c r="Y498" i="2"/>
  <c r="W498" i="2"/>
  <c r="V498" i="2"/>
  <c r="R498" i="2"/>
  <c r="P498" i="2"/>
  <c r="N498" i="2"/>
  <c r="M498" i="2"/>
  <c r="I498" i="2"/>
  <c r="G498" i="2"/>
  <c r="E498" i="2"/>
  <c r="D498" i="2"/>
  <c r="Z494" i="2"/>
  <c r="O494" i="2"/>
  <c r="F494" i="2"/>
  <c r="H494" i="2" s="1"/>
  <c r="Y493" i="2"/>
  <c r="W493" i="2"/>
  <c r="V493" i="2"/>
  <c r="R493" i="2"/>
  <c r="P493" i="2"/>
  <c r="N493" i="2"/>
  <c r="M493" i="2"/>
  <c r="I493" i="2"/>
  <c r="G493" i="2"/>
  <c r="E493" i="2"/>
  <c r="D493" i="2"/>
  <c r="Z492" i="2"/>
  <c r="AB492" i="2" s="1"/>
  <c r="AB491" i="2" s="1"/>
  <c r="O492" i="2"/>
  <c r="F492" i="2"/>
  <c r="H492" i="2" s="1"/>
  <c r="H491" i="2" s="1"/>
  <c r="Y491" i="2"/>
  <c r="W491" i="2"/>
  <c r="V491" i="2"/>
  <c r="R491" i="2"/>
  <c r="P491" i="2"/>
  <c r="N491" i="2"/>
  <c r="M491" i="2"/>
  <c r="I491" i="2"/>
  <c r="G491" i="2"/>
  <c r="E491" i="2"/>
  <c r="D491" i="2"/>
  <c r="X490" i="2"/>
  <c r="Z490" i="2" s="1"/>
  <c r="O490" i="2"/>
  <c r="Q490" i="2" s="1"/>
  <c r="F490" i="2"/>
  <c r="F489" i="2" s="1"/>
  <c r="Y489" i="2"/>
  <c r="W489" i="2"/>
  <c r="V489" i="2"/>
  <c r="R489" i="2"/>
  <c r="P489" i="2"/>
  <c r="N489" i="2"/>
  <c r="M489" i="2"/>
  <c r="I489" i="2"/>
  <c r="G489" i="2"/>
  <c r="E489" i="2"/>
  <c r="D489" i="2"/>
  <c r="X488" i="2"/>
  <c r="X487" i="2" s="1"/>
  <c r="O488" i="2"/>
  <c r="O487" i="2" s="1"/>
  <c r="F488" i="2"/>
  <c r="Y487" i="2"/>
  <c r="W487" i="2"/>
  <c r="V487" i="2"/>
  <c r="R487" i="2"/>
  <c r="P487" i="2"/>
  <c r="N487" i="2"/>
  <c r="M487" i="2"/>
  <c r="I487" i="2"/>
  <c r="G487" i="2"/>
  <c r="E487" i="2"/>
  <c r="D487" i="2"/>
  <c r="X486" i="2"/>
  <c r="O486" i="2"/>
  <c r="F486" i="2"/>
  <c r="Y485" i="2"/>
  <c r="W485" i="2"/>
  <c r="V485" i="2"/>
  <c r="R485" i="2"/>
  <c r="P485" i="2"/>
  <c r="N485" i="2"/>
  <c r="M485" i="2"/>
  <c r="I485" i="2"/>
  <c r="G485" i="2"/>
  <c r="E485" i="2"/>
  <c r="D485" i="2"/>
  <c r="Z482" i="2"/>
  <c r="AB482" i="2" s="1"/>
  <c r="AB481" i="2" s="1"/>
  <c r="O482" i="2"/>
  <c r="Q482" i="2" s="1"/>
  <c r="F482" i="2"/>
  <c r="H482" i="2" s="1"/>
  <c r="H481" i="2" s="1"/>
  <c r="Y481" i="2"/>
  <c r="W481" i="2"/>
  <c r="V481" i="2"/>
  <c r="R481" i="2"/>
  <c r="P481" i="2"/>
  <c r="N481" i="2"/>
  <c r="M481" i="2"/>
  <c r="I481" i="2"/>
  <c r="G481" i="2"/>
  <c r="E481" i="2"/>
  <c r="D481" i="2"/>
  <c r="Z480" i="2"/>
  <c r="O480" i="2"/>
  <c r="Q480" i="2" s="1"/>
  <c r="F480" i="2"/>
  <c r="H480" i="2" s="1"/>
  <c r="Y479" i="2"/>
  <c r="W479" i="2"/>
  <c r="V479" i="2"/>
  <c r="R479" i="2"/>
  <c r="P479" i="2"/>
  <c r="N479" i="2"/>
  <c r="M479" i="2"/>
  <c r="I479" i="2"/>
  <c r="G479" i="2"/>
  <c r="E479" i="2"/>
  <c r="D479" i="2"/>
  <c r="X478" i="2"/>
  <c r="O478" i="2"/>
  <c r="F478" i="2"/>
  <c r="Y477" i="2"/>
  <c r="W477" i="2"/>
  <c r="V477" i="2"/>
  <c r="R477" i="2"/>
  <c r="P477" i="2"/>
  <c r="N477" i="2"/>
  <c r="M477" i="2"/>
  <c r="I477" i="2"/>
  <c r="G477" i="2"/>
  <c r="E477" i="2"/>
  <c r="D477" i="2"/>
  <c r="Z476" i="2"/>
  <c r="AB476" i="2" s="1"/>
  <c r="AB475" i="2" s="1"/>
  <c r="O476" i="2"/>
  <c r="F476" i="2"/>
  <c r="H476" i="2" s="1"/>
  <c r="Y475" i="2"/>
  <c r="W475" i="2"/>
  <c r="V475" i="2"/>
  <c r="R475" i="2"/>
  <c r="P475" i="2"/>
  <c r="N475" i="2"/>
  <c r="M475" i="2"/>
  <c r="I475" i="2"/>
  <c r="G475" i="2"/>
  <c r="E475" i="2"/>
  <c r="D475" i="2"/>
  <c r="X471" i="2"/>
  <c r="X470" i="2" s="1"/>
  <c r="X469" i="2" s="1"/>
  <c r="X468" i="2" s="1"/>
  <c r="O471" i="2"/>
  <c r="Q471" i="2" s="1"/>
  <c r="F471" i="2"/>
  <c r="H471" i="2" s="1"/>
  <c r="Y470" i="2"/>
  <c r="Y469" i="2" s="1"/>
  <c r="Y468" i="2" s="1"/>
  <c r="W470" i="2"/>
  <c r="W469" i="2" s="1"/>
  <c r="W468" i="2" s="1"/>
  <c r="V470" i="2"/>
  <c r="V469" i="2" s="1"/>
  <c r="V468" i="2" s="1"/>
  <c r="R470" i="2"/>
  <c r="R469" i="2" s="1"/>
  <c r="R468" i="2" s="1"/>
  <c r="P470" i="2"/>
  <c r="P469" i="2" s="1"/>
  <c r="P468" i="2" s="1"/>
  <c r="N470" i="2"/>
  <c r="N469" i="2" s="1"/>
  <c r="N468" i="2" s="1"/>
  <c r="M470" i="2"/>
  <c r="M469" i="2" s="1"/>
  <c r="M468" i="2" s="1"/>
  <c r="I470" i="2"/>
  <c r="I469" i="2" s="1"/>
  <c r="I468" i="2" s="1"/>
  <c r="G470" i="2"/>
  <c r="G469" i="2" s="1"/>
  <c r="G468" i="2" s="1"/>
  <c r="E470" i="2"/>
  <c r="E469" i="2" s="1"/>
  <c r="E468" i="2" s="1"/>
  <c r="D470" i="2"/>
  <c r="D469" i="2" s="1"/>
  <c r="D468" i="2" s="1"/>
  <c r="X467" i="2"/>
  <c r="Z467" i="2" s="1"/>
  <c r="O467" i="2"/>
  <c r="F467" i="2"/>
  <c r="Y466" i="2"/>
  <c r="X466" i="2"/>
  <c r="W466" i="2"/>
  <c r="W465" i="2" s="1"/>
  <c r="W464" i="2" s="1"/>
  <c r="V466" i="2"/>
  <c r="V465" i="2" s="1"/>
  <c r="V464" i="2" s="1"/>
  <c r="R466" i="2"/>
  <c r="R465" i="2" s="1"/>
  <c r="R464" i="2" s="1"/>
  <c r="P466" i="2"/>
  <c r="P465" i="2" s="1"/>
  <c r="P464" i="2" s="1"/>
  <c r="N466" i="2"/>
  <c r="M466" i="2"/>
  <c r="M465" i="2" s="1"/>
  <c r="M464" i="2" s="1"/>
  <c r="I466" i="2"/>
  <c r="I465" i="2" s="1"/>
  <c r="I464" i="2" s="1"/>
  <c r="G466" i="2"/>
  <c r="G465" i="2" s="1"/>
  <c r="G464" i="2" s="1"/>
  <c r="E466" i="2"/>
  <c r="E465" i="2" s="1"/>
  <c r="E464" i="2" s="1"/>
  <c r="D466" i="2"/>
  <c r="D465" i="2" s="1"/>
  <c r="D464" i="2" s="1"/>
  <c r="Y465" i="2"/>
  <c r="Y464" i="2" s="1"/>
  <c r="X465" i="2"/>
  <c r="X464" i="2" s="1"/>
  <c r="N465" i="2"/>
  <c r="N464" i="2" s="1"/>
  <c r="X463" i="2"/>
  <c r="Z463" i="2" s="1"/>
  <c r="O463" i="2"/>
  <c r="F463" i="2"/>
  <c r="F462" i="2" s="1"/>
  <c r="Y462" i="2"/>
  <c r="W462" i="2"/>
  <c r="V462" i="2"/>
  <c r="R462" i="2"/>
  <c r="P462" i="2"/>
  <c r="N462" i="2"/>
  <c r="M462" i="2"/>
  <c r="I462" i="2"/>
  <c r="G462" i="2"/>
  <c r="E462" i="2"/>
  <c r="D462" i="2"/>
  <c r="X461" i="2"/>
  <c r="O461" i="2"/>
  <c r="F461" i="2"/>
  <c r="Y460" i="2"/>
  <c r="W460" i="2"/>
  <c r="V460" i="2"/>
  <c r="R460" i="2"/>
  <c r="P460" i="2"/>
  <c r="N460" i="2"/>
  <c r="M460" i="2"/>
  <c r="I460" i="2"/>
  <c r="G460" i="2"/>
  <c r="E460" i="2"/>
  <c r="D460" i="2"/>
  <c r="S457" i="2"/>
  <c r="S456" i="2" s="1"/>
  <c r="G457" i="2"/>
  <c r="R456" i="2"/>
  <c r="I456" i="2"/>
  <c r="I455" i="2"/>
  <c r="I454" i="2" s="1"/>
  <c r="G455" i="2"/>
  <c r="R454" i="2"/>
  <c r="X453" i="2"/>
  <c r="X452" i="2" s="1"/>
  <c r="R453" i="2"/>
  <c r="R452" i="2" s="1"/>
  <c r="O453" i="2"/>
  <c r="I453" i="2"/>
  <c r="I452" i="2" s="1"/>
  <c r="G453" i="2"/>
  <c r="F453" i="2"/>
  <c r="F452" i="2" s="1"/>
  <c r="Y452" i="2"/>
  <c r="W452" i="2"/>
  <c r="V452" i="2"/>
  <c r="P452" i="2"/>
  <c r="N452" i="2"/>
  <c r="M452" i="2"/>
  <c r="G452" i="2"/>
  <c r="E452" i="2"/>
  <c r="D452" i="2"/>
  <c r="X451" i="2"/>
  <c r="Z451" i="2" s="1"/>
  <c r="AB451" i="2" s="1"/>
  <c r="O451" i="2"/>
  <c r="Q451" i="2" s="1"/>
  <c r="F451" i="2"/>
  <c r="X450" i="2"/>
  <c r="Z450" i="2" s="1"/>
  <c r="AB450" i="2" s="1"/>
  <c r="O450" i="2"/>
  <c r="Q450" i="2" s="1"/>
  <c r="S450" i="2" s="1"/>
  <c r="F450" i="2"/>
  <c r="H450" i="2" s="1"/>
  <c r="Y449" i="2"/>
  <c r="W449" i="2"/>
  <c r="V449" i="2"/>
  <c r="R449" i="2"/>
  <c r="P449" i="2"/>
  <c r="N449" i="2"/>
  <c r="M449" i="2"/>
  <c r="I449" i="2"/>
  <c r="G449" i="2"/>
  <c r="E449" i="2"/>
  <c r="D449" i="2"/>
  <c r="D448" i="2" s="1"/>
  <c r="D447" i="2" s="1"/>
  <c r="X445" i="2"/>
  <c r="Z445" i="2" s="1"/>
  <c r="O445" i="2"/>
  <c r="Q445" i="2" s="1"/>
  <c r="Q444" i="2" s="1"/>
  <c r="F445" i="2"/>
  <c r="Y444" i="2"/>
  <c r="W444" i="2"/>
  <c r="V444" i="2"/>
  <c r="R444" i="2"/>
  <c r="P444" i="2"/>
  <c r="N444" i="2"/>
  <c r="M444" i="2"/>
  <c r="I444" i="2"/>
  <c r="G444" i="2"/>
  <c r="E444" i="2"/>
  <c r="D444" i="2"/>
  <c r="X443" i="2"/>
  <c r="Z443" i="2" s="1"/>
  <c r="O443" i="2"/>
  <c r="O442" i="2" s="1"/>
  <c r="G443" i="2"/>
  <c r="G442" i="2" s="1"/>
  <c r="D443" i="2"/>
  <c r="F443" i="2" s="1"/>
  <c r="Y442" i="2"/>
  <c r="W442" i="2"/>
  <c r="V442" i="2"/>
  <c r="R442" i="2"/>
  <c r="P442" i="2"/>
  <c r="N442" i="2"/>
  <c r="M442" i="2"/>
  <c r="I442" i="2"/>
  <c r="E442" i="2"/>
  <c r="V441" i="2"/>
  <c r="M441" i="2"/>
  <c r="O441" i="2" s="1"/>
  <c r="D441" i="2"/>
  <c r="Y440" i="2"/>
  <c r="W440" i="2"/>
  <c r="R440" i="2"/>
  <c r="P440" i="2"/>
  <c r="N440" i="2"/>
  <c r="I440" i="2"/>
  <c r="G440" i="2"/>
  <c r="E440" i="2"/>
  <c r="Z439" i="2"/>
  <c r="Q439" i="2"/>
  <c r="S439" i="2" s="1"/>
  <c r="U439" i="2" s="1"/>
  <c r="F439" i="2"/>
  <c r="H439" i="2" s="1"/>
  <c r="J439" i="2" s="1"/>
  <c r="X438" i="2"/>
  <c r="Z438" i="2" s="1"/>
  <c r="AB438" i="2" s="1"/>
  <c r="O438" i="2"/>
  <c r="Q438" i="2" s="1"/>
  <c r="S438" i="2" s="1"/>
  <c r="U438" i="2" s="1"/>
  <c r="F438" i="2"/>
  <c r="X437" i="2"/>
  <c r="Z437" i="2" s="1"/>
  <c r="AB437" i="2" s="1"/>
  <c r="O437" i="2"/>
  <c r="Q437" i="2" s="1"/>
  <c r="S437" i="2" s="1"/>
  <c r="U437" i="2" s="1"/>
  <c r="F437" i="2"/>
  <c r="H437" i="2" s="1"/>
  <c r="J437" i="2" s="1"/>
  <c r="Y436" i="2"/>
  <c r="W436" i="2"/>
  <c r="V436" i="2"/>
  <c r="R436" i="2"/>
  <c r="P436" i="2"/>
  <c r="N436" i="2"/>
  <c r="M436" i="2"/>
  <c r="I436" i="2"/>
  <c r="G436" i="2"/>
  <c r="E436" i="2"/>
  <c r="D436" i="2"/>
  <c r="Q433" i="2"/>
  <c r="H433" i="2"/>
  <c r="R432" i="2"/>
  <c r="P432" i="2"/>
  <c r="O432" i="2"/>
  <c r="N432" i="2"/>
  <c r="M432" i="2"/>
  <c r="I432" i="2"/>
  <c r="G432" i="2"/>
  <c r="S431" i="2"/>
  <c r="S430" i="2" s="1"/>
  <c r="J431" i="2"/>
  <c r="J430" i="2" s="1"/>
  <c r="R430" i="2"/>
  <c r="I430" i="2"/>
  <c r="Z429" i="2"/>
  <c r="O429" i="2"/>
  <c r="Q429" i="2" s="1"/>
  <c r="S429" i="2" s="1"/>
  <c r="H429" i="2"/>
  <c r="Y428" i="2"/>
  <c r="X428" i="2"/>
  <c r="W428" i="2"/>
  <c r="V428" i="2"/>
  <c r="R428" i="2"/>
  <c r="P428" i="2"/>
  <c r="O428" i="2"/>
  <c r="N428" i="2"/>
  <c r="M428" i="2"/>
  <c r="I428" i="2"/>
  <c r="G428" i="2"/>
  <c r="E428" i="2"/>
  <c r="D428" i="2"/>
  <c r="Z427" i="2"/>
  <c r="O427" i="2"/>
  <c r="Y426" i="2"/>
  <c r="X426" i="2"/>
  <c r="W426" i="2"/>
  <c r="V426" i="2"/>
  <c r="R426" i="2"/>
  <c r="P426" i="2"/>
  <c r="N426" i="2"/>
  <c r="M426" i="2"/>
  <c r="I426" i="2"/>
  <c r="G426" i="2"/>
  <c r="E426" i="2"/>
  <c r="D426" i="2"/>
  <c r="X424" i="2"/>
  <c r="O424" i="2"/>
  <c r="Q424" i="2" s="1"/>
  <c r="Q423" i="2" s="1"/>
  <c r="F424" i="2"/>
  <c r="Y423" i="2"/>
  <c r="W423" i="2"/>
  <c r="V423" i="2"/>
  <c r="R423" i="2"/>
  <c r="P423" i="2"/>
  <c r="N423" i="2"/>
  <c r="M423" i="2"/>
  <c r="I423" i="2"/>
  <c r="G423" i="2"/>
  <c r="E423" i="2"/>
  <c r="D423" i="2"/>
  <c r="J420" i="2"/>
  <c r="I419" i="2"/>
  <c r="X418" i="2"/>
  <c r="Z418" i="2" s="1"/>
  <c r="AB418" i="2" s="1"/>
  <c r="O418" i="2"/>
  <c r="Q418" i="2" s="1"/>
  <c r="S418" i="2" s="1"/>
  <c r="U418" i="2" s="1"/>
  <c r="I418" i="2"/>
  <c r="F418" i="2"/>
  <c r="X417" i="2"/>
  <c r="Z417" i="2" s="1"/>
  <c r="AB417" i="2" s="1"/>
  <c r="O417" i="2"/>
  <c r="Q417" i="2" s="1"/>
  <c r="S417" i="2" s="1"/>
  <c r="U417" i="2" s="1"/>
  <c r="I417" i="2"/>
  <c r="F417" i="2"/>
  <c r="H417" i="2" s="1"/>
  <c r="X416" i="2"/>
  <c r="Z416" i="2" s="1"/>
  <c r="AB416" i="2" s="1"/>
  <c r="O416" i="2"/>
  <c r="I416" i="2"/>
  <c r="G416" i="2"/>
  <c r="F416" i="2"/>
  <c r="S415" i="2"/>
  <c r="H415" i="2"/>
  <c r="J415" i="2" s="1"/>
  <c r="Y414" i="2"/>
  <c r="W414" i="2"/>
  <c r="V414" i="2"/>
  <c r="R414" i="2"/>
  <c r="P414" i="2"/>
  <c r="N414" i="2"/>
  <c r="M414" i="2"/>
  <c r="I414" i="2"/>
  <c r="G414" i="2"/>
  <c r="E414" i="2"/>
  <c r="D414" i="2"/>
  <c r="S412" i="2"/>
  <c r="S410" i="2" s="1"/>
  <c r="S409" i="2" s="1"/>
  <c r="H412" i="2"/>
  <c r="H410" i="2" s="1"/>
  <c r="H409" i="2" s="1"/>
  <c r="R410" i="2"/>
  <c r="R409" i="2" s="1"/>
  <c r="I410" i="2"/>
  <c r="I409" i="2" s="1"/>
  <c r="G410" i="2"/>
  <c r="G409" i="2" s="1"/>
  <c r="S408" i="2"/>
  <c r="S406" i="2" s="1"/>
  <c r="S405" i="2" s="1"/>
  <c r="H408" i="2"/>
  <c r="J408" i="2" s="1"/>
  <c r="R406" i="2"/>
  <c r="R405" i="2" s="1"/>
  <c r="I406" i="2"/>
  <c r="I405" i="2" s="1"/>
  <c r="G406" i="2"/>
  <c r="G405" i="2" s="1"/>
  <c r="S404" i="2"/>
  <c r="S402" i="2" s="1"/>
  <c r="S401" i="2" s="1"/>
  <c r="H404" i="2"/>
  <c r="J404" i="2" s="1"/>
  <c r="R402" i="2"/>
  <c r="R401" i="2" s="1"/>
  <c r="I402" i="2"/>
  <c r="I401" i="2" s="1"/>
  <c r="G402" i="2"/>
  <c r="G401" i="2" s="1"/>
  <c r="Z400" i="2"/>
  <c r="AB400" i="2" s="1"/>
  <c r="AB399" i="2" s="1"/>
  <c r="Q400" i="2"/>
  <c r="F400" i="2"/>
  <c r="Y399" i="2"/>
  <c r="W399" i="2"/>
  <c r="V399" i="2"/>
  <c r="R399" i="2"/>
  <c r="P399" i="2"/>
  <c r="N399" i="2"/>
  <c r="M399" i="2"/>
  <c r="I399" i="2"/>
  <c r="G399" i="2"/>
  <c r="E399" i="2"/>
  <c r="D399" i="2"/>
  <c r="S398" i="2"/>
  <c r="H398" i="2"/>
  <c r="J398" i="2" s="1"/>
  <c r="J397" i="2"/>
  <c r="L397" i="2" s="1"/>
  <c r="L395" i="2" s="1"/>
  <c r="I395" i="2"/>
  <c r="I394" i="2" s="1"/>
  <c r="R394" i="2"/>
  <c r="G394" i="2"/>
  <c r="H393" i="2"/>
  <c r="J393" i="2" s="1"/>
  <c r="L393" i="2" s="1"/>
  <c r="J392" i="2"/>
  <c r="I390" i="2"/>
  <c r="I389" i="2" s="1"/>
  <c r="R389" i="2"/>
  <c r="H389" i="2"/>
  <c r="G389" i="2"/>
  <c r="H388" i="2"/>
  <c r="J388" i="2" s="1"/>
  <c r="X387" i="2"/>
  <c r="Z387" i="2" s="1"/>
  <c r="O387" i="2"/>
  <c r="F387" i="2"/>
  <c r="F386" i="2" s="1"/>
  <c r="Y386" i="2"/>
  <c r="W386" i="2"/>
  <c r="V386" i="2"/>
  <c r="R386" i="2"/>
  <c r="P386" i="2"/>
  <c r="N386" i="2"/>
  <c r="M386" i="2"/>
  <c r="I386" i="2"/>
  <c r="G386" i="2"/>
  <c r="E386" i="2"/>
  <c r="D386" i="2"/>
  <c r="Z382" i="2"/>
  <c r="O382" i="2"/>
  <c r="Q382" i="2" s="1"/>
  <c r="F382" i="2"/>
  <c r="H382" i="2" s="1"/>
  <c r="Y381" i="2"/>
  <c r="Y380" i="2" s="1"/>
  <c r="W381" i="2"/>
  <c r="W380" i="2" s="1"/>
  <c r="V381" i="2"/>
  <c r="V380" i="2" s="1"/>
  <c r="R381" i="2"/>
  <c r="R380" i="2" s="1"/>
  <c r="P381" i="2"/>
  <c r="N381" i="2"/>
  <c r="N380" i="2" s="1"/>
  <c r="M381" i="2"/>
  <c r="M380" i="2" s="1"/>
  <c r="I381" i="2"/>
  <c r="I380" i="2" s="1"/>
  <c r="G381" i="2"/>
  <c r="G380" i="2" s="1"/>
  <c r="E381" i="2"/>
  <c r="E380" i="2" s="1"/>
  <c r="D381" i="2"/>
  <c r="D380" i="2" s="1"/>
  <c r="X379" i="2"/>
  <c r="Z379" i="2" s="1"/>
  <c r="AB379" i="2" s="1"/>
  <c r="O379" i="2"/>
  <c r="Q379" i="2" s="1"/>
  <c r="S379" i="2" s="1"/>
  <c r="U379" i="2" s="1"/>
  <c r="F379" i="2"/>
  <c r="H379" i="2" s="1"/>
  <c r="J379" i="2" s="1"/>
  <c r="L379" i="2" s="1"/>
  <c r="X378" i="2"/>
  <c r="O378" i="2"/>
  <c r="F378" i="2"/>
  <c r="Y377" i="2"/>
  <c r="W377" i="2"/>
  <c r="V377" i="2"/>
  <c r="R377" i="2"/>
  <c r="P377" i="2"/>
  <c r="N377" i="2"/>
  <c r="M377" i="2"/>
  <c r="I377" i="2"/>
  <c r="G377" i="2"/>
  <c r="E377" i="2"/>
  <c r="D377" i="2"/>
  <c r="X375" i="2"/>
  <c r="O375" i="2"/>
  <c r="I375" i="2"/>
  <c r="I374" i="2" s="1"/>
  <c r="D375" i="2"/>
  <c r="F375" i="2" s="1"/>
  <c r="F374" i="2" s="1"/>
  <c r="Y374" i="2"/>
  <c r="W374" i="2"/>
  <c r="V374" i="2"/>
  <c r="R374" i="2"/>
  <c r="P374" i="2"/>
  <c r="N374" i="2"/>
  <c r="M374" i="2"/>
  <c r="G374" i="2"/>
  <c r="E374" i="2"/>
  <c r="Z373" i="2"/>
  <c r="AB373" i="2" s="1"/>
  <c r="Q373" i="2"/>
  <c r="S373" i="2" s="1"/>
  <c r="U373" i="2" s="1"/>
  <c r="F373" i="2"/>
  <c r="H373" i="2" s="1"/>
  <c r="J373" i="2" s="1"/>
  <c r="X372" i="2"/>
  <c r="O372" i="2"/>
  <c r="F372" i="2"/>
  <c r="H372" i="2" s="1"/>
  <c r="J372" i="2" s="1"/>
  <c r="X370" i="2"/>
  <c r="O370" i="2"/>
  <c r="Q370" i="2" s="1"/>
  <c r="F370" i="2"/>
  <c r="H370" i="2" s="1"/>
  <c r="I369" i="2"/>
  <c r="G369" i="2"/>
  <c r="E369" i="2"/>
  <c r="D369" i="2"/>
  <c r="X366" i="2"/>
  <c r="Z366" i="2" s="1"/>
  <c r="O366" i="2"/>
  <c r="F366" i="2"/>
  <c r="H366" i="2" s="1"/>
  <c r="Y365" i="2"/>
  <c r="Y364" i="2" s="1"/>
  <c r="Y363" i="2" s="1"/>
  <c r="X365" i="2"/>
  <c r="X364" i="2" s="1"/>
  <c r="X363" i="2" s="1"/>
  <c r="W365" i="2"/>
  <c r="W364" i="2" s="1"/>
  <c r="W363" i="2" s="1"/>
  <c r="V365" i="2"/>
  <c r="V364" i="2" s="1"/>
  <c r="V363" i="2" s="1"/>
  <c r="R365" i="2"/>
  <c r="R364" i="2" s="1"/>
  <c r="R363" i="2" s="1"/>
  <c r="P365" i="2"/>
  <c r="P364" i="2" s="1"/>
  <c r="P363" i="2" s="1"/>
  <c r="N365" i="2"/>
  <c r="N364" i="2" s="1"/>
  <c r="N363" i="2" s="1"/>
  <c r="M365" i="2"/>
  <c r="M364" i="2" s="1"/>
  <c r="M363" i="2" s="1"/>
  <c r="I365" i="2"/>
  <c r="I364" i="2" s="1"/>
  <c r="I363" i="2" s="1"/>
  <c r="G365" i="2"/>
  <c r="G364" i="2" s="1"/>
  <c r="G363" i="2" s="1"/>
  <c r="E365" i="2"/>
  <c r="E364" i="2" s="1"/>
  <c r="E363" i="2" s="1"/>
  <c r="D365" i="2"/>
  <c r="D364" i="2" s="1"/>
  <c r="D363" i="2" s="1"/>
  <c r="Z362" i="2"/>
  <c r="AB362" i="2" s="1"/>
  <c r="AB361" i="2" s="1"/>
  <c r="O362" i="2"/>
  <c r="Q362" i="2" s="1"/>
  <c r="F362" i="2"/>
  <c r="Y361" i="2"/>
  <c r="W361" i="2"/>
  <c r="V361" i="2"/>
  <c r="R361" i="2"/>
  <c r="P361" i="2"/>
  <c r="N361" i="2"/>
  <c r="M361" i="2"/>
  <c r="I361" i="2"/>
  <c r="G361" i="2"/>
  <c r="E361" i="2"/>
  <c r="D361" i="2"/>
  <c r="Z360" i="2"/>
  <c r="O360" i="2"/>
  <c r="F360" i="2"/>
  <c r="Y359" i="2"/>
  <c r="W359" i="2"/>
  <c r="V359" i="2"/>
  <c r="R359" i="2"/>
  <c r="P359" i="2"/>
  <c r="N359" i="2"/>
  <c r="M359" i="2"/>
  <c r="I359" i="2"/>
  <c r="G359" i="2"/>
  <c r="E359" i="2"/>
  <c r="D359" i="2"/>
  <c r="Z357" i="2"/>
  <c r="Q357" i="2"/>
  <c r="S357" i="2" s="1"/>
  <c r="F357" i="2"/>
  <c r="H357" i="2" s="1"/>
  <c r="Y356" i="2"/>
  <c r="W356" i="2"/>
  <c r="V356" i="2"/>
  <c r="R356" i="2"/>
  <c r="P356" i="2"/>
  <c r="N356" i="2"/>
  <c r="M356" i="2"/>
  <c r="I356" i="2"/>
  <c r="G356" i="2"/>
  <c r="E356" i="2"/>
  <c r="D356" i="2"/>
  <c r="X355" i="2"/>
  <c r="X354" i="2" s="1"/>
  <c r="O355" i="2"/>
  <c r="I355" i="2"/>
  <c r="I354" i="2" s="1"/>
  <c r="F355" i="2"/>
  <c r="Y354" i="2"/>
  <c r="W354" i="2"/>
  <c r="V354" i="2"/>
  <c r="R354" i="2"/>
  <c r="P354" i="2"/>
  <c r="N354" i="2"/>
  <c r="M354" i="2"/>
  <c r="G354" i="2"/>
  <c r="E354" i="2"/>
  <c r="D354" i="2"/>
  <c r="X353" i="2"/>
  <c r="O353" i="2"/>
  <c r="F353" i="2"/>
  <c r="H353" i="2" s="1"/>
  <c r="J353" i="2" s="1"/>
  <c r="Y352" i="2"/>
  <c r="W352" i="2"/>
  <c r="V352" i="2"/>
  <c r="R352" i="2"/>
  <c r="P352" i="2"/>
  <c r="N352" i="2"/>
  <c r="M352" i="2"/>
  <c r="I352" i="2"/>
  <c r="G352" i="2"/>
  <c r="E352" i="2"/>
  <c r="D352" i="2"/>
  <c r="X351" i="2"/>
  <c r="Z351" i="2" s="1"/>
  <c r="AB351" i="2" s="1"/>
  <c r="O351" i="2"/>
  <c r="Q351" i="2" s="1"/>
  <c r="S351" i="2" s="1"/>
  <c r="U351" i="2" s="1"/>
  <c r="G351" i="2"/>
  <c r="G349" i="2" s="1"/>
  <c r="F351" i="2"/>
  <c r="V350" i="2"/>
  <c r="X350" i="2" s="1"/>
  <c r="Z350" i="2" s="1"/>
  <c r="M350" i="2"/>
  <c r="O350" i="2" s="1"/>
  <c r="Q350" i="2" s="1"/>
  <c r="D350" i="2"/>
  <c r="F350" i="2" s="1"/>
  <c r="Y349" i="2"/>
  <c r="W349" i="2"/>
  <c r="R349" i="2"/>
  <c r="P349" i="2"/>
  <c r="N349" i="2"/>
  <c r="I349" i="2"/>
  <c r="E349" i="2"/>
  <c r="X348" i="2"/>
  <c r="Z348" i="2" s="1"/>
  <c r="Z346" i="2" s="1"/>
  <c r="O348" i="2"/>
  <c r="Q348" i="2" s="1"/>
  <c r="F348" i="2"/>
  <c r="F346" i="2" s="1"/>
  <c r="S347" i="2"/>
  <c r="G347" i="2"/>
  <c r="Y346" i="2"/>
  <c r="W346" i="2"/>
  <c r="V346" i="2"/>
  <c r="R346" i="2"/>
  <c r="P346" i="2"/>
  <c r="N346" i="2"/>
  <c r="M346" i="2"/>
  <c r="I346" i="2"/>
  <c r="E346" i="2"/>
  <c r="D346" i="2"/>
  <c r="X343" i="2"/>
  <c r="O343" i="2"/>
  <c r="Q343" i="2" s="1"/>
  <c r="F343" i="2"/>
  <c r="H343" i="2" s="1"/>
  <c r="H342" i="2" s="1"/>
  <c r="Y342" i="2"/>
  <c r="W342" i="2"/>
  <c r="V342" i="2"/>
  <c r="R342" i="2"/>
  <c r="P342" i="2"/>
  <c r="N342" i="2"/>
  <c r="M342" i="2"/>
  <c r="I342" i="2"/>
  <c r="G342" i="2"/>
  <c r="E342" i="2"/>
  <c r="D342" i="2"/>
  <c r="X341" i="2"/>
  <c r="X339" i="2" s="1"/>
  <c r="O341" i="2"/>
  <c r="Q341" i="2" s="1"/>
  <c r="F341" i="2"/>
  <c r="H341" i="2" s="1"/>
  <c r="S340" i="2"/>
  <c r="G340" i="2"/>
  <c r="G339" i="2" s="1"/>
  <c r="Y339" i="2"/>
  <c r="W339" i="2"/>
  <c r="V339" i="2"/>
  <c r="R339" i="2"/>
  <c r="P339" i="2"/>
  <c r="P335" i="2" s="1"/>
  <c r="N339" i="2"/>
  <c r="M339" i="2"/>
  <c r="I339" i="2"/>
  <c r="E339" i="2"/>
  <c r="D339" i="2"/>
  <c r="S338" i="2"/>
  <c r="G338" i="2"/>
  <c r="S337" i="2"/>
  <c r="H337" i="2"/>
  <c r="J337" i="2" s="1"/>
  <c r="R336" i="2"/>
  <c r="I336" i="2"/>
  <c r="X334" i="2"/>
  <c r="Z334" i="2" s="1"/>
  <c r="Z333" i="2" s="1"/>
  <c r="O334" i="2"/>
  <c r="Q334" i="2" s="1"/>
  <c r="F334" i="2"/>
  <c r="Y333" i="2"/>
  <c r="W333" i="2"/>
  <c r="V333" i="2"/>
  <c r="R333" i="2"/>
  <c r="P333" i="2"/>
  <c r="N333" i="2"/>
  <c r="M333" i="2"/>
  <c r="I333" i="2"/>
  <c r="G333" i="2"/>
  <c r="E333" i="2"/>
  <c r="D333" i="2"/>
  <c r="X332" i="2"/>
  <c r="X331" i="2" s="1"/>
  <c r="O332" i="2"/>
  <c r="F332" i="2"/>
  <c r="Y331" i="2"/>
  <c r="W331" i="2"/>
  <c r="V331" i="2"/>
  <c r="R331" i="2"/>
  <c r="P331" i="2"/>
  <c r="N331" i="2"/>
  <c r="M331" i="2"/>
  <c r="I331" i="2"/>
  <c r="G331" i="2"/>
  <c r="E331" i="2"/>
  <c r="D331" i="2"/>
  <c r="S328" i="2"/>
  <c r="S327" i="2" s="1"/>
  <c r="S326" i="2" s="1"/>
  <c r="G328" i="2"/>
  <c r="R327" i="2"/>
  <c r="R326" i="2" s="1"/>
  <c r="I327" i="2"/>
  <c r="I326" i="2" s="1"/>
  <c r="S325" i="2"/>
  <c r="S324" i="2" s="1"/>
  <c r="H325" i="2"/>
  <c r="J325" i="2" s="1"/>
  <c r="R324" i="2"/>
  <c r="I324" i="2"/>
  <c r="G324" i="2"/>
  <c r="S323" i="2"/>
  <c r="H323" i="2"/>
  <c r="J323" i="2" s="1"/>
  <c r="J322" i="2"/>
  <c r="S321" i="2"/>
  <c r="G321" i="2"/>
  <c r="F321" i="2"/>
  <c r="Y320" i="2"/>
  <c r="Y319" i="2" s="1"/>
  <c r="X320" i="2"/>
  <c r="X319" i="2" s="1"/>
  <c r="W320" i="2"/>
  <c r="V320" i="2"/>
  <c r="V319" i="2" s="1"/>
  <c r="R320" i="2"/>
  <c r="R319" i="2" s="1"/>
  <c r="P320" i="2"/>
  <c r="P319" i="2" s="1"/>
  <c r="O320" i="2"/>
  <c r="O319" i="2" s="1"/>
  <c r="N320" i="2"/>
  <c r="N319" i="2" s="1"/>
  <c r="M320" i="2"/>
  <c r="M319" i="2" s="1"/>
  <c r="I320" i="2"/>
  <c r="G320" i="2"/>
  <c r="F320" i="2"/>
  <c r="F319" i="2" s="1"/>
  <c r="E320" i="2"/>
  <c r="E319" i="2" s="1"/>
  <c r="D320" i="2"/>
  <c r="D319" i="2" s="1"/>
  <c r="W319" i="2"/>
  <c r="S318" i="2"/>
  <c r="S317" i="2" s="1"/>
  <c r="H318" i="2"/>
  <c r="J318" i="2" s="1"/>
  <c r="Y317" i="2"/>
  <c r="X317" i="2"/>
  <c r="W317" i="2"/>
  <c r="V317" i="2"/>
  <c r="R317" i="2"/>
  <c r="P317" i="2"/>
  <c r="O317" i="2"/>
  <c r="N317" i="2"/>
  <c r="M317" i="2"/>
  <c r="I317" i="2"/>
  <c r="G317" i="2"/>
  <c r="X316" i="2"/>
  <c r="Z316" i="2" s="1"/>
  <c r="O316" i="2"/>
  <c r="Q316" i="2" s="1"/>
  <c r="F316" i="2"/>
  <c r="S315" i="2"/>
  <c r="H315" i="2"/>
  <c r="J315" i="2" s="1"/>
  <c r="Y314" i="2"/>
  <c r="W314" i="2"/>
  <c r="V314" i="2"/>
  <c r="R314" i="2"/>
  <c r="P314" i="2"/>
  <c r="N314" i="2"/>
  <c r="M314" i="2"/>
  <c r="I314" i="2"/>
  <c r="G314" i="2"/>
  <c r="E314" i="2"/>
  <c r="D314" i="2"/>
  <c r="X313" i="2"/>
  <c r="X311" i="2" s="1"/>
  <c r="O313" i="2"/>
  <c r="Q313" i="2" s="1"/>
  <c r="G313" i="2"/>
  <c r="F313" i="2"/>
  <c r="S312" i="2"/>
  <c r="G312" i="2"/>
  <c r="Y311" i="2"/>
  <c r="W311" i="2"/>
  <c r="V311" i="2"/>
  <c r="R311" i="2"/>
  <c r="P311" i="2"/>
  <c r="N311" i="2"/>
  <c r="M311" i="2"/>
  <c r="I311" i="2"/>
  <c r="E311" i="2"/>
  <c r="D311" i="2"/>
  <c r="X308" i="2"/>
  <c r="X307" i="2" s="1"/>
  <c r="O308" i="2"/>
  <c r="F308" i="2"/>
  <c r="Y307" i="2"/>
  <c r="W307" i="2"/>
  <c r="V307" i="2"/>
  <c r="R307" i="2"/>
  <c r="P307" i="2"/>
  <c r="N307" i="2"/>
  <c r="M307" i="2"/>
  <c r="I307" i="2"/>
  <c r="G307" i="2"/>
  <c r="E307" i="2"/>
  <c r="D307" i="2"/>
  <c r="X306" i="2"/>
  <c r="O306" i="2"/>
  <c r="F306" i="2"/>
  <c r="Y305" i="2"/>
  <c r="W305" i="2"/>
  <c r="V305" i="2"/>
  <c r="R305" i="2"/>
  <c r="P305" i="2"/>
  <c r="N305" i="2"/>
  <c r="M305" i="2"/>
  <c r="I305" i="2"/>
  <c r="G305" i="2"/>
  <c r="E305" i="2"/>
  <c r="D305" i="2"/>
  <c r="X304" i="2"/>
  <c r="Z304" i="2" s="1"/>
  <c r="O304" i="2"/>
  <c r="F304" i="2"/>
  <c r="H304" i="2" s="1"/>
  <c r="Y303" i="2"/>
  <c r="W303" i="2"/>
  <c r="V303" i="2"/>
  <c r="R303" i="2"/>
  <c r="P303" i="2"/>
  <c r="N303" i="2"/>
  <c r="M303" i="2"/>
  <c r="I303" i="2"/>
  <c r="G303" i="2"/>
  <c r="E303" i="2"/>
  <c r="D303" i="2"/>
  <c r="S299" i="2"/>
  <c r="S298" i="2" s="1"/>
  <c r="H299" i="2"/>
  <c r="J299" i="2" s="1"/>
  <c r="R298" i="2"/>
  <c r="I298" i="2"/>
  <c r="I297" i="2" s="1"/>
  <c r="G298" i="2"/>
  <c r="G297" i="2" s="1"/>
  <c r="X296" i="2"/>
  <c r="X295" i="2" s="1"/>
  <c r="O296" i="2"/>
  <c r="F296" i="2"/>
  <c r="Y295" i="2"/>
  <c r="W295" i="2"/>
  <c r="V295" i="2"/>
  <c r="R295" i="2"/>
  <c r="P295" i="2"/>
  <c r="N295" i="2"/>
  <c r="M295" i="2"/>
  <c r="I295" i="2"/>
  <c r="G295" i="2"/>
  <c r="E295" i="2"/>
  <c r="D295" i="2"/>
  <c r="X294" i="2"/>
  <c r="O294" i="2"/>
  <c r="F294" i="2"/>
  <c r="Y293" i="2"/>
  <c r="W293" i="2"/>
  <c r="V293" i="2"/>
  <c r="R293" i="2"/>
  <c r="P293" i="2"/>
  <c r="N293" i="2"/>
  <c r="M293" i="2"/>
  <c r="I293" i="2"/>
  <c r="G293" i="2"/>
  <c r="E293" i="2"/>
  <c r="D293" i="2"/>
  <c r="X291" i="2"/>
  <c r="X290" i="2" s="1"/>
  <c r="O291" i="2"/>
  <c r="F291" i="2"/>
  <c r="Y290" i="2"/>
  <c r="W290" i="2"/>
  <c r="V290" i="2"/>
  <c r="R290" i="2"/>
  <c r="P290" i="2"/>
  <c r="N290" i="2"/>
  <c r="M290" i="2"/>
  <c r="I290" i="2"/>
  <c r="G290" i="2"/>
  <c r="E290" i="2"/>
  <c r="D290" i="2"/>
  <c r="X289" i="2"/>
  <c r="X288" i="2" s="1"/>
  <c r="O289" i="2"/>
  <c r="F289" i="2"/>
  <c r="Y288" i="2"/>
  <c r="W288" i="2"/>
  <c r="V288" i="2"/>
  <c r="R288" i="2"/>
  <c r="P288" i="2"/>
  <c r="N288" i="2"/>
  <c r="M288" i="2"/>
  <c r="I288" i="2"/>
  <c r="G288" i="2"/>
  <c r="E288" i="2"/>
  <c r="D288" i="2"/>
  <c r="Z287" i="2"/>
  <c r="AB287" i="2" s="1"/>
  <c r="Q287" i="2"/>
  <c r="F287" i="2"/>
  <c r="H287" i="2" s="1"/>
  <c r="J287" i="2" s="1"/>
  <c r="Z286" i="2"/>
  <c r="Q286" i="2"/>
  <c r="S286" i="2" s="1"/>
  <c r="U286" i="2" s="1"/>
  <c r="F286" i="2"/>
  <c r="H286" i="2" s="1"/>
  <c r="Y285" i="2"/>
  <c r="W285" i="2"/>
  <c r="V285" i="2"/>
  <c r="R285" i="2"/>
  <c r="P285" i="2"/>
  <c r="N285" i="2"/>
  <c r="M285" i="2"/>
  <c r="I285" i="2"/>
  <c r="G285" i="2"/>
  <c r="E285" i="2"/>
  <c r="D285" i="2"/>
  <c r="Z283" i="2"/>
  <c r="Z282" i="2" s="1"/>
  <c r="Q283" i="2"/>
  <c r="S283" i="2" s="1"/>
  <c r="F283" i="2"/>
  <c r="H283" i="2" s="1"/>
  <c r="Y282" i="2"/>
  <c r="W282" i="2"/>
  <c r="V282" i="2"/>
  <c r="R282" i="2"/>
  <c r="P282" i="2"/>
  <c r="N282" i="2"/>
  <c r="M282" i="2"/>
  <c r="I282" i="2"/>
  <c r="G282" i="2"/>
  <c r="E282" i="2"/>
  <c r="D282" i="2"/>
  <c r="S281" i="2"/>
  <c r="S280" i="2" s="1"/>
  <c r="F281" i="2"/>
  <c r="Y280" i="2"/>
  <c r="W280" i="2"/>
  <c r="V280" i="2"/>
  <c r="R280" i="2"/>
  <c r="P280" i="2"/>
  <c r="N280" i="2"/>
  <c r="M280" i="2"/>
  <c r="I280" i="2"/>
  <c r="G280" i="2"/>
  <c r="E280" i="2"/>
  <c r="D280" i="2"/>
  <c r="X279" i="2"/>
  <c r="O279" i="2"/>
  <c r="F279" i="2"/>
  <c r="H279" i="2" s="1"/>
  <c r="Y278" i="2"/>
  <c r="W278" i="2"/>
  <c r="V278" i="2"/>
  <c r="R278" i="2"/>
  <c r="P278" i="2"/>
  <c r="N278" i="2"/>
  <c r="M278" i="2"/>
  <c r="I278" i="2"/>
  <c r="G278" i="2"/>
  <c r="E278" i="2"/>
  <c r="D278" i="2"/>
  <c r="X277" i="2"/>
  <c r="Z277" i="2" s="1"/>
  <c r="O277" i="2"/>
  <c r="Q277" i="2" s="1"/>
  <c r="F277" i="2"/>
  <c r="F276" i="2" s="1"/>
  <c r="Y276" i="2"/>
  <c r="W276" i="2"/>
  <c r="V276" i="2"/>
  <c r="R276" i="2"/>
  <c r="P276" i="2"/>
  <c r="N276" i="2"/>
  <c r="M276" i="2"/>
  <c r="I276" i="2"/>
  <c r="G276" i="2"/>
  <c r="E276" i="2"/>
  <c r="D276" i="2"/>
  <c r="Z272" i="2"/>
  <c r="O272" i="2"/>
  <c r="Q272" i="2" s="1"/>
  <c r="F272" i="2"/>
  <c r="H272" i="2" s="1"/>
  <c r="H271" i="2" s="1"/>
  <c r="Y271" i="2"/>
  <c r="W271" i="2"/>
  <c r="V271" i="2"/>
  <c r="R271" i="2"/>
  <c r="P271" i="2"/>
  <c r="N271" i="2"/>
  <c r="M271" i="2"/>
  <c r="I271" i="2"/>
  <c r="G271" i="2"/>
  <c r="E271" i="2"/>
  <c r="D271" i="2"/>
  <c r="Z270" i="2"/>
  <c r="AB270" i="2" s="1"/>
  <c r="AB269" i="2" s="1"/>
  <c r="O270" i="2"/>
  <c r="Q270" i="2" s="1"/>
  <c r="F270" i="2"/>
  <c r="H270" i="2" s="1"/>
  <c r="Y269" i="2"/>
  <c r="W269" i="2"/>
  <c r="V269" i="2"/>
  <c r="R269" i="2"/>
  <c r="P269" i="2"/>
  <c r="N269" i="2"/>
  <c r="M269" i="2"/>
  <c r="I269" i="2"/>
  <c r="G269" i="2"/>
  <c r="E269" i="2"/>
  <c r="D269" i="2"/>
  <c r="X268" i="2"/>
  <c r="Z268" i="2" s="1"/>
  <c r="O268" i="2"/>
  <c r="F268" i="2"/>
  <c r="F267" i="2" s="1"/>
  <c r="Y267" i="2"/>
  <c r="W267" i="2"/>
  <c r="V267" i="2"/>
  <c r="R267" i="2"/>
  <c r="P267" i="2"/>
  <c r="N267" i="2"/>
  <c r="M267" i="2"/>
  <c r="I267" i="2"/>
  <c r="G267" i="2"/>
  <c r="E267" i="2"/>
  <c r="D267" i="2"/>
  <c r="X266" i="2"/>
  <c r="X265" i="2" s="1"/>
  <c r="O266" i="2"/>
  <c r="O265" i="2" s="1"/>
  <c r="F266" i="2"/>
  <c r="Y265" i="2"/>
  <c r="W265" i="2"/>
  <c r="V265" i="2"/>
  <c r="R265" i="2"/>
  <c r="P265" i="2"/>
  <c r="N265" i="2"/>
  <c r="M265" i="2"/>
  <c r="I265" i="2"/>
  <c r="G265" i="2"/>
  <c r="E265" i="2"/>
  <c r="D265" i="2"/>
  <c r="X261" i="2"/>
  <c r="Z261" i="2" s="1"/>
  <c r="O261" i="2"/>
  <c r="F261" i="2"/>
  <c r="Y260" i="2"/>
  <c r="W260" i="2"/>
  <c r="V260" i="2"/>
  <c r="R260" i="2"/>
  <c r="P260" i="2"/>
  <c r="N260" i="2"/>
  <c r="M260" i="2"/>
  <c r="I260" i="2"/>
  <c r="G260" i="2"/>
  <c r="E260" i="2"/>
  <c r="D260" i="2"/>
  <c r="X259" i="2"/>
  <c r="Z259" i="2" s="1"/>
  <c r="AB259" i="2" s="1"/>
  <c r="O259" i="2"/>
  <c r="Q259" i="2" s="1"/>
  <c r="S259" i="2" s="1"/>
  <c r="U259" i="2" s="1"/>
  <c r="F259" i="2"/>
  <c r="H259" i="2" s="1"/>
  <c r="J259" i="2" s="1"/>
  <c r="L259" i="2" s="1"/>
  <c r="V258" i="2"/>
  <c r="M258" i="2"/>
  <c r="M255" i="2" s="1"/>
  <c r="F258" i="2"/>
  <c r="H258" i="2" s="1"/>
  <c r="J258" i="2" s="1"/>
  <c r="L258" i="2" s="1"/>
  <c r="X256" i="2"/>
  <c r="O256" i="2"/>
  <c r="F256" i="2"/>
  <c r="I255" i="2"/>
  <c r="G255" i="2"/>
  <c r="E255" i="2"/>
  <c r="D255" i="2"/>
  <c r="X252" i="2"/>
  <c r="O252" i="2"/>
  <c r="F252" i="2"/>
  <c r="F251" i="2" s="1"/>
  <c r="F250" i="2" s="1"/>
  <c r="Y251" i="2"/>
  <c r="Y250" i="2" s="1"/>
  <c r="W251" i="2"/>
  <c r="W250" i="2" s="1"/>
  <c r="V251" i="2"/>
  <c r="V250" i="2" s="1"/>
  <c r="R251" i="2"/>
  <c r="R250" i="2" s="1"/>
  <c r="P251" i="2"/>
  <c r="P250" i="2" s="1"/>
  <c r="N251" i="2"/>
  <c r="N250" i="2" s="1"/>
  <c r="M251" i="2"/>
  <c r="M250" i="2" s="1"/>
  <c r="I251" i="2"/>
  <c r="I250" i="2" s="1"/>
  <c r="G251" i="2"/>
  <c r="G250" i="2" s="1"/>
  <c r="E251" i="2"/>
  <c r="E250" i="2" s="1"/>
  <c r="D251" i="2"/>
  <c r="D250" i="2" s="1"/>
  <c r="X249" i="2"/>
  <c r="Z249" i="2" s="1"/>
  <c r="O249" i="2"/>
  <c r="F249" i="2"/>
  <c r="Y248" i="2"/>
  <c r="Y247" i="2" s="1"/>
  <c r="W248" i="2"/>
  <c r="W247" i="2" s="1"/>
  <c r="V248" i="2"/>
  <c r="V247" i="2" s="1"/>
  <c r="R248" i="2"/>
  <c r="R247" i="2" s="1"/>
  <c r="P248" i="2"/>
  <c r="P247" i="2" s="1"/>
  <c r="N248" i="2"/>
  <c r="N247" i="2" s="1"/>
  <c r="M248" i="2"/>
  <c r="M247" i="2" s="1"/>
  <c r="I248" i="2"/>
  <c r="I247" i="2" s="1"/>
  <c r="G248" i="2"/>
  <c r="G247" i="2" s="1"/>
  <c r="E248" i="2"/>
  <c r="E247" i="2" s="1"/>
  <c r="D248" i="2"/>
  <c r="D247" i="2" s="1"/>
  <c r="Z245" i="2"/>
  <c r="AB245" i="2" s="1"/>
  <c r="AB244" i="2" s="1"/>
  <c r="Q245" i="2"/>
  <c r="F245" i="2"/>
  <c r="H245" i="2" s="1"/>
  <c r="J245" i="2" s="1"/>
  <c r="L245" i="2" s="1"/>
  <c r="L244" i="2" s="1"/>
  <c r="Y244" i="2"/>
  <c r="W244" i="2"/>
  <c r="V244" i="2"/>
  <c r="R244" i="2"/>
  <c r="P244" i="2"/>
  <c r="N244" i="2"/>
  <c r="M244" i="2"/>
  <c r="I244" i="2"/>
  <c r="G244" i="2"/>
  <c r="E244" i="2"/>
  <c r="D244" i="2"/>
  <c r="Z243" i="2"/>
  <c r="Q243" i="2"/>
  <c r="S243" i="2" s="1"/>
  <c r="F243" i="2"/>
  <c r="H243" i="2" s="1"/>
  <c r="H242" i="2" s="1"/>
  <c r="Y242" i="2"/>
  <c r="W242" i="2"/>
  <c r="V242" i="2"/>
  <c r="R242" i="2"/>
  <c r="P242" i="2"/>
  <c r="N242" i="2"/>
  <c r="M242" i="2"/>
  <c r="I242" i="2"/>
  <c r="G242" i="2"/>
  <c r="E242" i="2"/>
  <c r="D242" i="2"/>
  <c r="X241" i="2"/>
  <c r="X240" i="2" s="1"/>
  <c r="X239" i="2" s="1"/>
  <c r="O241" i="2"/>
  <c r="F241" i="2"/>
  <c r="H241" i="2" s="1"/>
  <c r="Y240" i="2"/>
  <c r="W240" i="2"/>
  <c r="V240" i="2"/>
  <c r="R240" i="2"/>
  <c r="P240" i="2"/>
  <c r="N240" i="2"/>
  <c r="M240" i="2"/>
  <c r="I240" i="2"/>
  <c r="G240" i="2"/>
  <c r="E240" i="2"/>
  <c r="D240" i="2"/>
  <c r="X238" i="2"/>
  <c r="Z238" i="2" s="1"/>
  <c r="O238" i="2"/>
  <c r="F238" i="2"/>
  <c r="F237" i="2" s="1"/>
  <c r="F236" i="2" s="1"/>
  <c r="Y237" i="2"/>
  <c r="Y236" i="2" s="1"/>
  <c r="W237" i="2"/>
  <c r="W236" i="2" s="1"/>
  <c r="V237" i="2"/>
  <c r="V236" i="2" s="1"/>
  <c r="R237" i="2"/>
  <c r="R236" i="2" s="1"/>
  <c r="P237" i="2"/>
  <c r="P236" i="2" s="1"/>
  <c r="N237" i="2"/>
  <c r="N236" i="2" s="1"/>
  <c r="M237" i="2"/>
  <c r="M236" i="2" s="1"/>
  <c r="I237" i="2"/>
  <c r="I236" i="2" s="1"/>
  <c r="G237" i="2"/>
  <c r="G236" i="2" s="1"/>
  <c r="E237" i="2"/>
  <c r="E236" i="2" s="1"/>
  <c r="D237" i="2"/>
  <c r="D236" i="2" s="1"/>
  <c r="X234" i="2"/>
  <c r="Z234" i="2" s="1"/>
  <c r="O234" i="2"/>
  <c r="F234" i="2"/>
  <c r="Y233" i="2"/>
  <c r="Y232" i="2" s="1"/>
  <c r="W233" i="2"/>
  <c r="W232" i="2" s="1"/>
  <c r="V233" i="2"/>
  <c r="V232" i="2" s="1"/>
  <c r="R233" i="2"/>
  <c r="R232" i="2" s="1"/>
  <c r="P233" i="2"/>
  <c r="P232" i="2" s="1"/>
  <c r="N233" i="2"/>
  <c r="N232" i="2" s="1"/>
  <c r="M233" i="2"/>
  <c r="M232" i="2" s="1"/>
  <c r="I233" i="2"/>
  <c r="I232" i="2" s="1"/>
  <c r="G233" i="2"/>
  <c r="G232" i="2" s="1"/>
  <c r="E233" i="2"/>
  <c r="E232" i="2" s="1"/>
  <c r="D233" i="2"/>
  <c r="D232" i="2" s="1"/>
  <c r="X231" i="2"/>
  <c r="X230" i="2" s="1"/>
  <c r="O231" i="2"/>
  <c r="O230" i="2" s="1"/>
  <c r="F231" i="2"/>
  <c r="Y230" i="2"/>
  <c r="W230" i="2"/>
  <c r="V230" i="2"/>
  <c r="R230" i="2"/>
  <c r="P230" i="2"/>
  <c r="N230" i="2"/>
  <c r="M230" i="2"/>
  <c r="I230" i="2"/>
  <c r="G230" i="2"/>
  <c r="E230" i="2"/>
  <c r="D230" i="2"/>
  <c r="X229" i="2"/>
  <c r="X228" i="2" s="1"/>
  <c r="O229" i="2"/>
  <c r="F229" i="2"/>
  <c r="H229" i="2" s="1"/>
  <c r="J229" i="2" s="1"/>
  <c r="L229" i="2" s="1"/>
  <c r="L228" i="2" s="1"/>
  <c r="Y228" i="2"/>
  <c r="W228" i="2"/>
  <c r="V228" i="2"/>
  <c r="R228" i="2"/>
  <c r="P228" i="2"/>
  <c r="N228" i="2"/>
  <c r="M228" i="2"/>
  <c r="I228" i="2"/>
  <c r="G228" i="2"/>
  <c r="E228" i="2"/>
  <c r="D228" i="2"/>
  <c r="D227" i="2" s="1"/>
  <c r="X224" i="2"/>
  <c r="Z224" i="2" s="1"/>
  <c r="AB224" i="2" s="1"/>
  <c r="O224" i="2"/>
  <c r="Q224" i="2" s="1"/>
  <c r="S224" i="2" s="1"/>
  <c r="U224" i="2" s="1"/>
  <c r="F224" i="2"/>
  <c r="H224" i="2" s="1"/>
  <c r="J224" i="2" s="1"/>
  <c r="X223" i="2"/>
  <c r="Z223" i="2" s="1"/>
  <c r="AB223" i="2" s="1"/>
  <c r="O223" i="2"/>
  <c r="Q223" i="2" s="1"/>
  <c r="S223" i="2" s="1"/>
  <c r="U223" i="2" s="1"/>
  <c r="F223" i="2"/>
  <c r="H223" i="2" s="1"/>
  <c r="J223" i="2" s="1"/>
  <c r="X222" i="2"/>
  <c r="O222" i="2"/>
  <c r="Q222" i="2" s="1"/>
  <c r="F222" i="2"/>
  <c r="H222" i="2" s="1"/>
  <c r="Y221" i="2"/>
  <c r="Y220" i="2" s="1"/>
  <c r="Y219" i="2" s="1"/>
  <c r="W221" i="2"/>
  <c r="W220" i="2" s="1"/>
  <c r="W219" i="2" s="1"/>
  <c r="V221" i="2"/>
  <c r="V220" i="2" s="1"/>
  <c r="V219" i="2" s="1"/>
  <c r="R221" i="2"/>
  <c r="R220" i="2" s="1"/>
  <c r="R219" i="2" s="1"/>
  <c r="P221" i="2"/>
  <c r="P220" i="2" s="1"/>
  <c r="P219" i="2" s="1"/>
  <c r="N221" i="2"/>
  <c r="N220" i="2" s="1"/>
  <c r="N219" i="2" s="1"/>
  <c r="M221" i="2"/>
  <c r="M220" i="2" s="1"/>
  <c r="M219" i="2" s="1"/>
  <c r="I221" i="2"/>
  <c r="I220" i="2" s="1"/>
  <c r="I219" i="2" s="1"/>
  <c r="G221" i="2"/>
  <c r="G220" i="2" s="1"/>
  <c r="G219" i="2" s="1"/>
  <c r="E221" i="2"/>
  <c r="E220" i="2" s="1"/>
  <c r="E219" i="2" s="1"/>
  <c r="D221" i="2"/>
  <c r="D220" i="2" s="1"/>
  <c r="D219" i="2" s="1"/>
  <c r="X218" i="2"/>
  <c r="Z218" i="2" s="1"/>
  <c r="O218" i="2"/>
  <c r="F218" i="2"/>
  <c r="H218" i="2" s="1"/>
  <c r="Y217" i="2"/>
  <c r="Y216" i="2" s="1"/>
  <c r="W217" i="2"/>
  <c r="W216" i="2" s="1"/>
  <c r="V217" i="2"/>
  <c r="V216" i="2" s="1"/>
  <c r="R217" i="2"/>
  <c r="R216" i="2" s="1"/>
  <c r="P217" i="2"/>
  <c r="P216" i="2" s="1"/>
  <c r="N217" i="2"/>
  <c r="N216" i="2" s="1"/>
  <c r="M217" i="2"/>
  <c r="M216" i="2" s="1"/>
  <c r="I217" i="2"/>
  <c r="I216" i="2" s="1"/>
  <c r="G217" i="2"/>
  <c r="G216" i="2" s="1"/>
  <c r="E217" i="2"/>
  <c r="E216" i="2" s="1"/>
  <c r="D217" i="2"/>
  <c r="D216" i="2" s="1"/>
  <c r="Z215" i="2"/>
  <c r="AB215" i="2" s="1"/>
  <c r="AB214" i="2" s="1"/>
  <c r="Q215" i="2"/>
  <c r="F215" i="2"/>
  <c r="Y214" i="2"/>
  <c r="W214" i="2"/>
  <c r="V214" i="2"/>
  <c r="R214" i="2"/>
  <c r="P214" i="2"/>
  <c r="N214" i="2"/>
  <c r="M214" i="2"/>
  <c r="I214" i="2"/>
  <c r="G214" i="2"/>
  <c r="E214" i="2"/>
  <c r="D214" i="2"/>
  <c r="X213" i="2"/>
  <c r="Z213" i="2" s="1"/>
  <c r="O213" i="2"/>
  <c r="F213" i="2"/>
  <c r="Y212" i="2"/>
  <c r="W212" i="2"/>
  <c r="V212" i="2"/>
  <c r="R212" i="2"/>
  <c r="P212" i="2"/>
  <c r="N212" i="2"/>
  <c r="M212" i="2"/>
  <c r="I212" i="2"/>
  <c r="G212" i="2"/>
  <c r="E212" i="2"/>
  <c r="D212" i="2"/>
  <c r="X211" i="2"/>
  <c r="O211" i="2"/>
  <c r="F211" i="2"/>
  <c r="Y210" i="2"/>
  <c r="W210" i="2"/>
  <c r="V210" i="2"/>
  <c r="R210" i="2"/>
  <c r="P210" i="2"/>
  <c r="N210" i="2"/>
  <c r="M210" i="2"/>
  <c r="I210" i="2"/>
  <c r="G210" i="2"/>
  <c r="E210" i="2"/>
  <c r="D210" i="2"/>
  <c r="X207" i="2"/>
  <c r="Z207" i="2" s="1"/>
  <c r="O207" i="2"/>
  <c r="O206" i="2" s="1"/>
  <c r="F207" i="2"/>
  <c r="Y206" i="2"/>
  <c r="X206" i="2"/>
  <c r="W206" i="2"/>
  <c r="V206" i="2"/>
  <c r="R206" i="2"/>
  <c r="P206" i="2"/>
  <c r="N206" i="2"/>
  <c r="M206" i="2"/>
  <c r="I206" i="2"/>
  <c r="G206" i="2"/>
  <c r="E206" i="2"/>
  <c r="D206" i="2"/>
  <c r="X205" i="2"/>
  <c r="Z205" i="2" s="1"/>
  <c r="O205" i="2"/>
  <c r="Q205" i="2" s="1"/>
  <c r="S205" i="2" s="1"/>
  <c r="U205" i="2" s="1"/>
  <c r="F205" i="2"/>
  <c r="H205" i="2" s="1"/>
  <c r="J205" i="2" s="1"/>
  <c r="X204" i="2"/>
  <c r="O204" i="2"/>
  <c r="F204" i="2"/>
  <c r="H204" i="2" s="1"/>
  <c r="Y203" i="2"/>
  <c r="W203" i="2"/>
  <c r="V203" i="2"/>
  <c r="R203" i="2"/>
  <c r="P203" i="2"/>
  <c r="N203" i="2"/>
  <c r="M203" i="2"/>
  <c r="I203" i="2"/>
  <c r="G203" i="2"/>
  <c r="E203" i="2"/>
  <c r="D203" i="2"/>
  <c r="X202" i="2"/>
  <c r="Z202" i="2" s="1"/>
  <c r="AB202" i="2" s="1"/>
  <c r="O202" i="2"/>
  <c r="Q202" i="2" s="1"/>
  <c r="S202" i="2" s="1"/>
  <c r="U202" i="2" s="1"/>
  <c r="F202" i="2"/>
  <c r="H202" i="2" s="1"/>
  <c r="J202" i="2" s="1"/>
  <c r="X201" i="2"/>
  <c r="O201" i="2"/>
  <c r="Q201" i="2" s="1"/>
  <c r="F201" i="2"/>
  <c r="H201" i="2" s="1"/>
  <c r="J201" i="2" s="1"/>
  <c r="L201" i="2" s="1"/>
  <c r="Y200" i="2"/>
  <c r="W200" i="2"/>
  <c r="V200" i="2"/>
  <c r="R200" i="2"/>
  <c r="P200" i="2"/>
  <c r="N200" i="2"/>
  <c r="M200" i="2"/>
  <c r="I200" i="2"/>
  <c r="G200" i="2"/>
  <c r="E200" i="2"/>
  <c r="D200" i="2"/>
  <c r="X198" i="2"/>
  <c r="Z198" i="2" s="1"/>
  <c r="AB198" i="2" s="1"/>
  <c r="AB197" i="2" s="1"/>
  <c r="AB196" i="2" s="1"/>
  <c r="O198" i="2"/>
  <c r="O197" i="2" s="1"/>
  <c r="O196" i="2" s="1"/>
  <c r="F198" i="2"/>
  <c r="Y197" i="2"/>
  <c r="Y196" i="2" s="1"/>
  <c r="W197" i="2"/>
  <c r="W196" i="2" s="1"/>
  <c r="V197" i="2"/>
  <c r="V196" i="2" s="1"/>
  <c r="R197" i="2"/>
  <c r="R196" i="2" s="1"/>
  <c r="P197" i="2"/>
  <c r="P196" i="2" s="1"/>
  <c r="N197" i="2"/>
  <c r="N196" i="2" s="1"/>
  <c r="M197" i="2"/>
  <c r="M196" i="2" s="1"/>
  <c r="I197" i="2"/>
  <c r="I196" i="2" s="1"/>
  <c r="G197" i="2"/>
  <c r="G196" i="2" s="1"/>
  <c r="E197" i="2"/>
  <c r="E196" i="2" s="1"/>
  <c r="D197" i="2"/>
  <c r="D196" i="2" s="1"/>
  <c r="X194" i="2"/>
  <c r="Z194" i="2" s="1"/>
  <c r="O194" i="2"/>
  <c r="Q194" i="2" s="1"/>
  <c r="F194" i="2"/>
  <c r="F193" i="2" s="1"/>
  <c r="F192" i="2" s="1"/>
  <c r="Y193" i="2"/>
  <c r="Y192" i="2" s="1"/>
  <c r="W193" i="2"/>
  <c r="W192" i="2" s="1"/>
  <c r="V193" i="2"/>
  <c r="V192" i="2" s="1"/>
  <c r="R193" i="2"/>
  <c r="P193" i="2"/>
  <c r="P192" i="2" s="1"/>
  <c r="N193" i="2"/>
  <c r="N192" i="2" s="1"/>
  <c r="M193" i="2"/>
  <c r="M192" i="2" s="1"/>
  <c r="I193" i="2"/>
  <c r="I192" i="2" s="1"/>
  <c r="G193" i="2"/>
  <c r="G192" i="2" s="1"/>
  <c r="E193" i="2"/>
  <c r="E192" i="2" s="1"/>
  <c r="D193" i="2"/>
  <c r="D192" i="2" s="1"/>
  <c r="R192" i="2"/>
  <c r="Z191" i="2"/>
  <c r="Q191" i="2"/>
  <c r="S191" i="2" s="1"/>
  <c r="F191" i="2"/>
  <c r="H191" i="2" s="1"/>
  <c r="Y190" i="2"/>
  <c r="Y189" i="2" s="1"/>
  <c r="W190" i="2"/>
  <c r="W189" i="2" s="1"/>
  <c r="V190" i="2"/>
  <c r="V189" i="2" s="1"/>
  <c r="R190" i="2"/>
  <c r="R189" i="2" s="1"/>
  <c r="P190" i="2"/>
  <c r="P189" i="2" s="1"/>
  <c r="N190" i="2"/>
  <c r="N189" i="2" s="1"/>
  <c r="M190" i="2"/>
  <c r="M189" i="2" s="1"/>
  <c r="I190" i="2"/>
  <c r="I189" i="2" s="1"/>
  <c r="G190" i="2"/>
  <c r="G189" i="2" s="1"/>
  <c r="E190" i="2"/>
  <c r="E189" i="2" s="1"/>
  <c r="D190" i="2"/>
  <c r="D189" i="2" s="1"/>
  <c r="Z188" i="2"/>
  <c r="Q188" i="2"/>
  <c r="S188" i="2" s="1"/>
  <c r="F188" i="2"/>
  <c r="H188" i="2" s="1"/>
  <c r="Y187" i="2"/>
  <c r="Y186" i="2" s="1"/>
  <c r="W187" i="2"/>
  <c r="W186" i="2" s="1"/>
  <c r="V187" i="2"/>
  <c r="V186" i="2" s="1"/>
  <c r="R187" i="2"/>
  <c r="R186" i="2" s="1"/>
  <c r="P187" i="2"/>
  <c r="P186" i="2" s="1"/>
  <c r="N187" i="2"/>
  <c r="N186" i="2" s="1"/>
  <c r="M187" i="2"/>
  <c r="M186" i="2" s="1"/>
  <c r="I187" i="2"/>
  <c r="I186" i="2" s="1"/>
  <c r="G187" i="2"/>
  <c r="G186" i="2" s="1"/>
  <c r="E187" i="2"/>
  <c r="E186" i="2" s="1"/>
  <c r="D187" i="2"/>
  <c r="D186" i="2" s="1"/>
  <c r="S185" i="2"/>
  <c r="S184" i="2" s="1"/>
  <c r="H185" i="2"/>
  <c r="J185" i="2" s="1"/>
  <c r="J184" i="2" s="1"/>
  <c r="L185" i="2" s="1"/>
  <c r="R184" i="2"/>
  <c r="I184" i="2"/>
  <c r="G184" i="2"/>
  <c r="X183" i="2"/>
  <c r="Z183" i="2" s="1"/>
  <c r="AB183" i="2" s="1"/>
  <c r="AB182" i="2" s="1"/>
  <c r="O183" i="2"/>
  <c r="O182" i="2" s="1"/>
  <c r="F183" i="2"/>
  <c r="F182" i="2" s="1"/>
  <c r="Y182" i="2"/>
  <c r="W182" i="2"/>
  <c r="V182" i="2"/>
  <c r="R182" i="2"/>
  <c r="P182" i="2"/>
  <c r="N182" i="2"/>
  <c r="M182" i="2"/>
  <c r="I182" i="2"/>
  <c r="G182" i="2"/>
  <c r="E182" i="2"/>
  <c r="D182" i="2"/>
  <c r="X181" i="2"/>
  <c r="X180" i="2" s="1"/>
  <c r="O181" i="2"/>
  <c r="F181" i="2"/>
  <c r="H181" i="2" s="1"/>
  <c r="Y180" i="2"/>
  <c r="W180" i="2"/>
  <c r="V180" i="2"/>
  <c r="R180" i="2"/>
  <c r="P180" i="2"/>
  <c r="N180" i="2"/>
  <c r="M180" i="2"/>
  <c r="I180" i="2"/>
  <c r="G180" i="2"/>
  <c r="E180" i="2"/>
  <c r="D180" i="2"/>
  <c r="X179" i="2"/>
  <c r="O179" i="2"/>
  <c r="Q179" i="2" s="1"/>
  <c r="F179" i="2"/>
  <c r="H179" i="2" s="1"/>
  <c r="Y178" i="2"/>
  <c r="W178" i="2"/>
  <c r="V178" i="2"/>
  <c r="R178" i="2"/>
  <c r="P178" i="2"/>
  <c r="N178" i="2"/>
  <c r="M178" i="2"/>
  <c r="I178" i="2"/>
  <c r="G178" i="2"/>
  <c r="E178" i="2"/>
  <c r="D178" i="2"/>
  <c r="X177" i="2"/>
  <c r="Z177" i="2" s="1"/>
  <c r="O177" i="2"/>
  <c r="Q177" i="2" s="1"/>
  <c r="F177" i="2"/>
  <c r="F176" i="2" s="1"/>
  <c r="Y176" i="2"/>
  <c r="W176" i="2"/>
  <c r="V176" i="2"/>
  <c r="R176" i="2"/>
  <c r="P176" i="2"/>
  <c r="N176" i="2"/>
  <c r="M176" i="2"/>
  <c r="I176" i="2"/>
  <c r="G176" i="2"/>
  <c r="E176" i="2"/>
  <c r="D176" i="2"/>
  <c r="X175" i="2"/>
  <c r="O175" i="2"/>
  <c r="O174" i="2" s="1"/>
  <c r="F175" i="2"/>
  <c r="H175" i="2" s="1"/>
  <c r="J175" i="2" s="1"/>
  <c r="Y174" i="2"/>
  <c r="W174" i="2"/>
  <c r="V174" i="2"/>
  <c r="R174" i="2"/>
  <c r="P174" i="2"/>
  <c r="N174" i="2"/>
  <c r="M174" i="2"/>
  <c r="I174" i="2"/>
  <c r="G174" i="2"/>
  <c r="E174" i="2"/>
  <c r="D174" i="2"/>
  <c r="Z173" i="2"/>
  <c r="Q173" i="2"/>
  <c r="S173" i="2" s="1"/>
  <c r="F173" i="2"/>
  <c r="H173" i="2" s="1"/>
  <c r="H172" i="2" s="1"/>
  <c r="Y172" i="2"/>
  <c r="W172" i="2"/>
  <c r="V172" i="2"/>
  <c r="R172" i="2"/>
  <c r="P172" i="2"/>
  <c r="N172" i="2"/>
  <c r="M172" i="2"/>
  <c r="I172" i="2"/>
  <c r="G172" i="2"/>
  <c r="E172" i="2"/>
  <c r="D172" i="2"/>
  <c r="S171" i="2"/>
  <c r="H171" i="2"/>
  <c r="J171" i="2" s="1"/>
  <c r="L171" i="2" s="1"/>
  <c r="X170" i="2"/>
  <c r="X169" i="2" s="1"/>
  <c r="O170" i="2"/>
  <c r="F170" i="2"/>
  <c r="F169" i="2" s="1"/>
  <c r="Y169" i="2"/>
  <c r="W169" i="2"/>
  <c r="V169" i="2"/>
  <c r="R169" i="2"/>
  <c r="P169" i="2"/>
  <c r="N169" i="2"/>
  <c r="M169" i="2"/>
  <c r="I169" i="2"/>
  <c r="G169" i="2"/>
  <c r="E169" i="2"/>
  <c r="D169" i="2"/>
  <c r="X165" i="2"/>
  <c r="Z165" i="2" s="1"/>
  <c r="O165" i="2"/>
  <c r="F165" i="2"/>
  <c r="H165" i="2" s="1"/>
  <c r="Y164" i="2"/>
  <c r="X164" i="2"/>
  <c r="W164" i="2"/>
  <c r="V164" i="2"/>
  <c r="R164" i="2"/>
  <c r="P164" i="2"/>
  <c r="N164" i="2"/>
  <c r="M164" i="2"/>
  <c r="I164" i="2"/>
  <c r="G164" i="2"/>
  <c r="E164" i="2"/>
  <c r="D164" i="2"/>
  <c r="X163" i="2"/>
  <c r="O163" i="2"/>
  <c r="Q163" i="2" s="1"/>
  <c r="S163" i="2" s="1"/>
  <c r="F163" i="2"/>
  <c r="Y162" i="2"/>
  <c r="W162" i="2"/>
  <c r="V162" i="2"/>
  <c r="R162" i="2"/>
  <c r="P162" i="2"/>
  <c r="N162" i="2"/>
  <c r="M162" i="2"/>
  <c r="I162" i="2"/>
  <c r="G162" i="2"/>
  <c r="E162" i="2"/>
  <c r="D162" i="2"/>
  <c r="X161" i="2"/>
  <c r="Z161" i="2" s="1"/>
  <c r="O161" i="2"/>
  <c r="F161" i="2"/>
  <c r="H161" i="2" s="1"/>
  <c r="J161" i="2" s="1"/>
  <c r="L161" i="2" s="1"/>
  <c r="L160" i="2" s="1"/>
  <c r="Y160" i="2"/>
  <c r="X160" i="2"/>
  <c r="W160" i="2"/>
  <c r="V160" i="2"/>
  <c r="R160" i="2"/>
  <c r="P160" i="2"/>
  <c r="N160" i="2"/>
  <c r="M160" i="2"/>
  <c r="I160" i="2"/>
  <c r="G160" i="2"/>
  <c r="E160" i="2"/>
  <c r="D160" i="2"/>
  <c r="X159" i="2"/>
  <c r="O159" i="2"/>
  <c r="Q159" i="2" s="1"/>
  <c r="F159" i="2"/>
  <c r="Y158" i="2"/>
  <c r="W158" i="2"/>
  <c r="V158" i="2"/>
  <c r="R158" i="2"/>
  <c r="P158" i="2"/>
  <c r="N158" i="2"/>
  <c r="M158" i="2"/>
  <c r="I158" i="2"/>
  <c r="G158" i="2"/>
  <c r="E158" i="2"/>
  <c r="D158" i="2"/>
  <c r="X157" i="2"/>
  <c r="Z157" i="2" s="1"/>
  <c r="O157" i="2"/>
  <c r="F157" i="2"/>
  <c r="H157" i="2" s="1"/>
  <c r="Y156" i="2"/>
  <c r="X156" i="2"/>
  <c r="W156" i="2"/>
  <c r="V156" i="2"/>
  <c r="R156" i="2"/>
  <c r="P156" i="2"/>
  <c r="N156" i="2"/>
  <c r="M156" i="2"/>
  <c r="I156" i="2"/>
  <c r="G156" i="2"/>
  <c r="E156" i="2"/>
  <c r="D156" i="2"/>
  <c r="X155" i="2"/>
  <c r="O155" i="2"/>
  <c r="Q155" i="2" s="1"/>
  <c r="S155" i="2" s="1"/>
  <c r="F155" i="2"/>
  <c r="Y154" i="2"/>
  <c r="W154" i="2"/>
  <c r="V154" i="2"/>
  <c r="R154" i="2"/>
  <c r="P154" i="2"/>
  <c r="N154" i="2"/>
  <c r="M154" i="2"/>
  <c r="I154" i="2"/>
  <c r="G154" i="2"/>
  <c r="E154" i="2"/>
  <c r="D154" i="2"/>
  <c r="X153" i="2"/>
  <c r="X152" i="2" s="1"/>
  <c r="O153" i="2"/>
  <c r="F153" i="2"/>
  <c r="H153" i="2" s="1"/>
  <c r="J153" i="2" s="1"/>
  <c r="L153" i="2" s="1"/>
  <c r="L152" i="2" s="1"/>
  <c r="Y152" i="2"/>
  <c r="W152" i="2"/>
  <c r="V152" i="2"/>
  <c r="R152" i="2"/>
  <c r="P152" i="2"/>
  <c r="N152" i="2"/>
  <c r="M152" i="2"/>
  <c r="I152" i="2"/>
  <c r="G152" i="2"/>
  <c r="E152" i="2"/>
  <c r="D152" i="2"/>
  <c r="X151" i="2"/>
  <c r="O151" i="2"/>
  <c r="O150" i="2" s="1"/>
  <c r="F151" i="2"/>
  <c r="Y150" i="2"/>
  <c r="W150" i="2"/>
  <c r="V150" i="2"/>
  <c r="R150" i="2"/>
  <c r="P150" i="2"/>
  <c r="N150" i="2"/>
  <c r="M150" i="2"/>
  <c r="I150" i="2"/>
  <c r="G150" i="2"/>
  <c r="E150" i="2"/>
  <c r="D150" i="2"/>
  <c r="X149" i="2"/>
  <c r="Z149" i="2" s="1"/>
  <c r="AB149" i="2" s="1"/>
  <c r="O149" i="2"/>
  <c r="Q149" i="2" s="1"/>
  <c r="S149" i="2" s="1"/>
  <c r="U149" i="2" s="1"/>
  <c r="F149" i="2"/>
  <c r="H149" i="2" s="1"/>
  <c r="J149" i="2" s="1"/>
  <c r="L149" i="2" s="1"/>
  <c r="X148" i="2"/>
  <c r="Z148" i="2" s="1"/>
  <c r="AB148" i="2" s="1"/>
  <c r="O148" i="2"/>
  <c r="Q148" i="2" s="1"/>
  <c r="S148" i="2" s="1"/>
  <c r="U148" i="2" s="1"/>
  <c r="F148" i="2"/>
  <c r="H148" i="2" s="1"/>
  <c r="J148" i="2" s="1"/>
  <c r="L148" i="2" s="1"/>
  <c r="X147" i="2"/>
  <c r="Z147" i="2" s="1"/>
  <c r="O147" i="2"/>
  <c r="F147" i="2"/>
  <c r="H147" i="2" s="1"/>
  <c r="J147" i="2" s="1"/>
  <c r="L147" i="2" s="1"/>
  <c r="Y146" i="2"/>
  <c r="W146" i="2"/>
  <c r="V146" i="2"/>
  <c r="R146" i="2"/>
  <c r="P146" i="2"/>
  <c r="N146" i="2"/>
  <c r="M146" i="2"/>
  <c r="I146" i="2"/>
  <c r="G146" i="2"/>
  <c r="E146" i="2"/>
  <c r="D146" i="2"/>
  <c r="X143" i="2"/>
  <c r="O143" i="2"/>
  <c r="Q143" i="2" s="1"/>
  <c r="F143" i="2"/>
  <c r="Y142" i="2"/>
  <c r="Y141" i="2" s="1"/>
  <c r="Y140" i="2" s="1"/>
  <c r="W142" i="2"/>
  <c r="W141" i="2" s="1"/>
  <c r="W140" i="2" s="1"/>
  <c r="V142" i="2"/>
  <c r="V141" i="2" s="1"/>
  <c r="V140" i="2" s="1"/>
  <c r="R142" i="2"/>
  <c r="R141" i="2" s="1"/>
  <c r="R140" i="2" s="1"/>
  <c r="P142" i="2"/>
  <c r="P141" i="2" s="1"/>
  <c r="P140" i="2" s="1"/>
  <c r="N142" i="2"/>
  <c r="N141" i="2" s="1"/>
  <c r="N140" i="2" s="1"/>
  <c r="M142" i="2"/>
  <c r="M141" i="2" s="1"/>
  <c r="M140" i="2" s="1"/>
  <c r="I142" i="2"/>
  <c r="I141" i="2" s="1"/>
  <c r="I140" i="2" s="1"/>
  <c r="G142" i="2"/>
  <c r="G141" i="2" s="1"/>
  <c r="G140" i="2" s="1"/>
  <c r="E142" i="2"/>
  <c r="E141" i="2" s="1"/>
  <c r="E140" i="2" s="1"/>
  <c r="D142" i="2"/>
  <c r="D141" i="2" s="1"/>
  <c r="D140" i="2" s="1"/>
  <c r="X139" i="2"/>
  <c r="X138" i="2" s="1"/>
  <c r="O139" i="2"/>
  <c r="F139" i="2"/>
  <c r="H139" i="2" s="1"/>
  <c r="J139" i="2" s="1"/>
  <c r="Y138" i="2"/>
  <c r="W138" i="2"/>
  <c r="V138" i="2"/>
  <c r="R138" i="2"/>
  <c r="P138" i="2"/>
  <c r="N138" i="2"/>
  <c r="M138" i="2"/>
  <c r="I138" i="2"/>
  <c r="G138" i="2"/>
  <c r="E138" i="2"/>
  <c r="D138" i="2"/>
  <c r="X137" i="2"/>
  <c r="O137" i="2"/>
  <c r="O136" i="2" s="1"/>
  <c r="G137" i="2"/>
  <c r="G136" i="2" s="1"/>
  <c r="F137" i="2"/>
  <c r="F136" i="2" s="1"/>
  <c r="Y136" i="2"/>
  <c r="W136" i="2"/>
  <c r="V136" i="2"/>
  <c r="R136" i="2"/>
  <c r="P136" i="2"/>
  <c r="N136" i="2"/>
  <c r="M136" i="2"/>
  <c r="I136" i="2"/>
  <c r="E136" i="2"/>
  <c r="D136" i="2"/>
  <c r="X133" i="2"/>
  <c r="Z133" i="2" s="1"/>
  <c r="AB133" i="2" s="1"/>
  <c r="AB132" i="2" s="1"/>
  <c r="O133" i="2"/>
  <c r="Q133" i="2" s="1"/>
  <c r="F133" i="2"/>
  <c r="F132" i="2" s="1"/>
  <c r="Y132" i="2"/>
  <c r="X132" i="2"/>
  <c r="W132" i="2"/>
  <c r="V132" i="2"/>
  <c r="R132" i="2"/>
  <c r="P132" i="2"/>
  <c r="N132" i="2"/>
  <c r="M132" i="2"/>
  <c r="I132" i="2"/>
  <c r="G132" i="2"/>
  <c r="E132" i="2"/>
  <c r="D132" i="2"/>
  <c r="X131" i="2"/>
  <c r="Z131" i="2" s="1"/>
  <c r="AB131" i="2" s="1"/>
  <c r="O131" i="2"/>
  <c r="Q131" i="2" s="1"/>
  <c r="S131" i="2" s="1"/>
  <c r="U131" i="2" s="1"/>
  <c r="F131" i="2"/>
  <c r="H131" i="2" s="1"/>
  <c r="J131" i="2" s="1"/>
  <c r="X130" i="2"/>
  <c r="Z130" i="2" s="1"/>
  <c r="AB130" i="2" s="1"/>
  <c r="O130" i="2"/>
  <c r="Q130" i="2" s="1"/>
  <c r="S130" i="2" s="1"/>
  <c r="U130" i="2" s="1"/>
  <c r="F130" i="2"/>
  <c r="H130" i="2" s="1"/>
  <c r="J130" i="2" s="1"/>
  <c r="L130" i="2" s="1"/>
  <c r="X129" i="2"/>
  <c r="Z129" i="2" s="1"/>
  <c r="O129" i="2"/>
  <c r="Q129" i="2" s="1"/>
  <c r="F129" i="2"/>
  <c r="Y128" i="2"/>
  <c r="W128" i="2"/>
  <c r="W127" i="2" s="1"/>
  <c r="W126" i="2" s="1"/>
  <c r="V128" i="2"/>
  <c r="R128" i="2"/>
  <c r="P128" i="2"/>
  <c r="N128" i="2"/>
  <c r="M128" i="2"/>
  <c r="I128" i="2"/>
  <c r="G128" i="2"/>
  <c r="E128" i="2"/>
  <c r="D128" i="2"/>
  <c r="S125" i="2"/>
  <c r="S124" i="2" s="1"/>
  <c r="S123" i="2" s="1"/>
  <c r="G125" i="2"/>
  <c r="R124" i="2"/>
  <c r="R123" i="2" s="1"/>
  <c r="I124" i="2"/>
  <c r="I123" i="2" s="1"/>
  <c r="S120" i="2"/>
  <c r="S119" i="2" s="1"/>
  <c r="H120" i="2"/>
  <c r="H119" i="2" s="1"/>
  <c r="R119" i="2"/>
  <c r="I119" i="2"/>
  <c r="G119" i="2"/>
  <c r="J118" i="2"/>
  <c r="L118" i="2" s="1"/>
  <c r="L117" i="2" s="1"/>
  <c r="I117" i="2"/>
  <c r="S116" i="2"/>
  <c r="S115" i="2" s="1"/>
  <c r="H116" i="2"/>
  <c r="H115" i="2" s="1"/>
  <c r="R115" i="2"/>
  <c r="I115" i="2"/>
  <c r="G115" i="2"/>
  <c r="Z114" i="2"/>
  <c r="Q114" i="2"/>
  <c r="Q113" i="2" s="1"/>
  <c r="F114" i="2"/>
  <c r="F113" i="2" s="1"/>
  <c r="Y113" i="2"/>
  <c r="R113" i="2"/>
  <c r="P113" i="2"/>
  <c r="I113" i="2"/>
  <c r="G113" i="2"/>
  <c r="E113" i="2"/>
  <c r="X112" i="2"/>
  <c r="X111" i="2" s="1"/>
  <c r="O112" i="2"/>
  <c r="Q112" i="2" s="1"/>
  <c r="F112" i="2"/>
  <c r="H112" i="2" s="1"/>
  <c r="Y111" i="2"/>
  <c r="W111" i="2"/>
  <c r="V111" i="2"/>
  <c r="R111" i="2"/>
  <c r="P111" i="2"/>
  <c r="N111" i="2"/>
  <c r="M111" i="2"/>
  <c r="I111" i="2"/>
  <c r="G111" i="2"/>
  <c r="E111" i="2"/>
  <c r="D111" i="2"/>
  <c r="X110" i="2"/>
  <c r="Z110" i="2" s="1"/>
  <c r="AB110" i="2" s="1"/>
  <c r="AB109" i="2" s="1"/>
  <c r="O110" i="2"/>
  <c r="Q110" i="2" s="1"/>
  <c r="F110" i="2"/>
  <c r="Y109" i="2"/>
  <c r="W109" i="2"/>
  <c r="V109" i="2"/>
  <c r="R109" i="2"/>
  <c r="P109" i="2"/>
  <c r="N109" i="2"/>
  <c r="M109" i="2"/>
  <c r="I109" i="2"/>
  <c r="G109" i="2"/>
  <c r="E109" i="2"/>
  <c r="D109" i="2"/>
  <c r="S108" i="2"/>
  <c r="S107" i="2" s="1"/>
  <c r="H108" i="2"/>
  <c r="H107" i="2" s="1"/>
  <c r="R107" i="2"/>
  <c r="I107" i="2"/>
  <c r="G107" i="2"/>
  <c r="X106" i="2"/>
  <c r="X105" i="2" s="1"/>
  <c r="O106" i="2"/>
  <c r="Q106" i="2" s="1"/>
  <c r="F106" i="2"/>
  <c r="H106" i="2" s="1"/>
  <c r="Y105" i="2"/>
  <c r="W105" i="2"/>
  <c r="V105" i="2"/>
  <c r="R105" i="2"/>
  <c r="P105" i="2"/>
  <c r="N105" i="2"/>
  <c r="M105" i="2"/>
  <c r="I105" i="2"/>
  <c r="G105" i="2"/>
  <c r="E105" i="2"/>
  <c r="D105" i="2"/>
  <c r="X101" i="2"/>
  <c r="X100" i="2" s="1"/>
  <c r="O101" i="2"/>
  <c r="Q101" i="2" s="1"/>
  <c r="F101" i="2"/>
  <c r="F100" i="2" s="1"/>
  <c r="Y100" i="2"/>
  <c r="W100" i="2"/>
  <c r="V100" i="2"/>
  <c r="R100" i="2"/>
  <c r="P100" i="2"/>
  <c r="N100" i="2"/>
  <c r="M100" i="2"/>
  <c r="I100" i="2"/>
  <c r="G100" i="2"/>
  <c r="E100" i="2"/>
  <c r="D100" i="2"/>
  <c r="X99" i="2"/>
  <c r="Z99" i="2" s="1"/>
  <c r="O99" i="2"/>
  <c r="Q99" i="2" s="1"/>
  <c r="F99" i="2"/>
  <c r="F98" i="2" s="1"/>
  <c r="Y98" i="2"/>
  <c r="W98" i="2"/>
  <c r="V98" i="2"/>
  <c r="R98" i="2"/>
  <c r="P98" i="2"/>
  <c r="N98" i="2"/>
  <c r="M98" i="2"/>
  <c r="I98" i="2"/>
  <c r="G98" i="2"/>
  <c r="E98" i="2"/>
  <c r="D98" i="2"/>
  <c r="X97" i="2"/>
  <c r="Z97" i="2" s="1"/>
  <c r="O97" i="2"/>
  <c r="O96" i="2" s="1"/>
  <c r="F97" i="2"/>
  <c r="Y96" i="2"/>
  <c r="W96" i="2"/>
  <c r="V96" i="2"/>
  <c r="R96" i="2"/>
  <c r="P96" i="2"/>
  <c r="N96" i="2"/>
  <c r="M96" i="2"/>
  <c r="I96" i="2"/>
  <c r="G96" i="2"/>
  <c r="E96" i="2"/>
  <c r="D96" i="2"/>
  <c r="X95" i="2"/>
  <c r="X94" i="2" s="1"/>
  <c r="O95" i="2"/>
  <c r="Q95" i="2" s="1"/>
  <c r="S95" i="2" s="1"/>
  <c r="F95" i="2"/>
  <c r="H95" i="2" s="1"/>
  <c r="Y94" i="2"/>
  <c r="W94" i="2"/>
  <c r="V94" i="2"/>
  <c r="R94" i="2"/>
  <c r="P94" i="2"/>
  <c r="N94" i="2"/>
  <c r="M94" i="2"/>
  <c r="I94" i="2"/>
  <c r="G94" i="2"/>
  <c r="E94" i="2"/>
  <c r="D94" i="2"/>
  <c r="X93" i="2"/>
  <c r="Z93" i="2" s="1"/>
  <c r="AB93" i="2" s="1"/>
  <c r="O93" i="2"/>
  <c r="Q93" i="2" s="1"/>
  <c r="S93" i="2" s="1"/>
  <c r="U93" i="2" s="1"/>
  <c r="F93" i="2"/>
  <c r="H93" i="2" s="1"/>
  <c r="J93" i="2" s="1"/>
  <c r="L93" i="2" s="1"/>
  <c r="X92" i="2"/>
  <c r="Z92" i="2" s="1"/>
  <c r="AB92" i="2" s="1"/>
  <c r="R92" i="2"/>
  <c r="R88" i="2" s="1"/>
  <c r="O92" i="2"/>
  <c r="Q92" i="2" s="1"/>
  <c r="I92" i="2"/>
  <c r="I88" i="2" s="1"/>
  <c r="G92" i="2"/>
  <c r="G88" i="2" s="1"/>
  <c r="E92" i="2"/>
  <c r="F92" i="2" s="1"/>
  <c r="X91" i="2"/>
  <c r="Z91" i="2" s="1"/>
  <c r="AB91" i="2" s="1"/>
  <c r="O91" i="2"/>
  <c r="Q91" i="2" s="1"/>
  <c r="S91" i="2" s="1"/>
  <c r="U91" i="2" s="1"/>
  <c r="F91" i="2"/>
  <c r="X90" i="2"/>
  <c r="Z90" i="2" s="1"/>
  <c r="AB90" i="2" s="1"/>
  <c r="O90" i="2"/>
  <c r="Q90" i="2" s="1"/>
  <c r="S90" i="2" s="1"/>
  <c r="U90" i="2" s="1"/>
  <c r="F90" i="2"/>
  <c r="H90" i="2" s="1"/>
  <c r="J90" i="2" s="1"/>
  <c r="L90" i="2" s="1"/>
  <c r="X89" i="2"/>
  <c r="Z89" i="2" s="1"/>
  <c r="AB89" i="2" s="1"/>
  <c r="O89" i="2"/>
  <c r="Q89" i="2" s="1"/>
  <c r="F89" i="2"/>
  <c r="H89" i="2" s="1"/>
  <c r="J89" i="2" s="1"/>
  <c r="L89" i="2" s="1"/>
  <c r="Y88" i="2"/>
  <c r="W88" i="2"/>
  <c r="V88" i="2"/>
  <c r="P88" i="2"/>
  <c r="N88" i="2"/>
  <c r="M88" i="2"/>
  <c r="E88" i="2"/>
  <c r="D88" i="2"/>
  <c r="X87" i="2"/>
  <c r="Z87" i="2" s="1"/>
  <c r="AB87" i="2" s="1"/>
  <c r="O87" i="2"/>
  <c r="Q87" i="2" s="1"/>
  <c r="S87" i="2" s="1"/>
  <c r="U87" i="2" s="1"/>
  <c r="F87" i="2"/>
  <c r="H87" i="2" s="1"/>
  <c r="J87" i="2" s="1"/>
  <c r="X86" i="2"/>
  <c r="Z86" i="2" s="1"/>
  <c r="AB86" i="2" s="1"/>
  <c r="O86" i="2"/>
  <c r="Q86" i="2" s="1"/>
  <c r="S86" i="2" s="1"/>
  <c r="U86" i="2" s="1"/>
  <c r="F86" i="2"/>
  <c r="H86" i="2" s="1"/>
  <c r="J86" i="2" s="1"/>
  <c r="X85" i="2"/>
  <c r="Z85" i="2" s="1"/>
  <c r="AB85" i="2" s="1"/>
  <c r="O85" i="2"/>
  <c r="Q85" i="2" s="1"/>
  <c r="S85" i="2" s="1"/>
  <c r="U85" i="2" s="1"/>
  <c r="F85" i="2"/>
  <c r="H85" i="2" s="1"/>
  <c r="J85" i="2" s="1"/>
  <c r="X84" i="2"/>
  <c r="Z84" i="2" s="1"/>
  <c r="O84" i="2"/>
  <c r="Q84" i="2" s="1"/>
  <c r="S84" i="2" s="1"/>
  <c r="F84" i="2"/>
  <c r="Y83" i="2"/>
  <c r="W83" i="2"/>
  <c r="V83" i="2"/>
  <c r="R83" i="2"/>
  <c r="P83" i="2"/>
  <c r="N83" i="2"/>
  <c r="M83" i="2"/>
  <c r="I83" i="2"/>
  <c r="G83" i="2"/>
  <c r="E83" i="2"/>
  <c r="D83" i="2"/>
  <c r="X82" i="2"/>
  <c r="Z82" i="2" s="1"/>
  <c r="AB82" i="2" s="1"/>
  <c r="AB81" i="2" s="1"/>
  <c r="O82" i="2"/>
  <c r="O81" i="2" s="1"/>
  <c r="F82" i="2"/>
  <c r="H82" i="2" s="1"/>
  <c r="Y81" i="2"/>
  <c r="W81" i="2"/>
  <c r="V81" i="2"/>
  <c r="R81" i="2"/>
  <c r="P81" i="2"/>
  <c r="N81" i="2"/>
  <c r="M81" i="2"/>
  <c r="I81" i="2"/>
  <c r="G81" i="2"/>
  <c r="E81" i="2"/>
  <c r="D81" i="2"/>
  <c r="X80" i="2"/>
  <c r="X79" i="2" s="1"/>
  <c r="O80" i="2"/>
  <c r="Q80" i="2" s="1"/>
  <c r="F80" i="2"/>
  <c r="H80" i="2" s="1"/>
  <c r="Y79" i="2"/>
  <c r="W79" i="2"/>
  <c r="V79" i="2"/>
  <c r="R79" i="2"/>
  <c r="P79" i="2"/>
  <c r="N79" i="2"/>
  <c r="M79" i="2"/>
  <c r="I79" i="2"/>
  <c r="G79" i="2"/>
  <c r="E79" i="2"/>
  <c r="D79" i="2"/>
  <c r="X78" i="2"/>
  <c r="X77" i="2" s="1"/>
  <c r="O78" i="2"/>
  <c r="Q78" i="2" s="1"/>
  <c r="F78" i="2"/>
  <c r="Y77" i="2"/>
  <c r="W77" i="2"/>
  <c r="V77" i="2"/>
  <c r="R77" i="2"/>
  <c r="P77" i="2"/>
  <c r="N77" i="2"/>
  <c r="M77" i="2"/>
  <c r="I77" i="2"/>
  <c r="G77" i="2"/>
  <c r="E77" i="2"/>
  <c r="D77" i="2"/>
  <c r="S75" i="2"/>
  <c r="S74" i="2" s="1"/>
  <c r="H75" i="2"/>
  <c r="J75" i="2" s="1"/>
  <c r="L75" i="2" s="1"/>
  <c r="L74" i="2" s="1"/>
  <c r="R74" i="2"/>
  <c r="I74" i="2"/>
  <c r="G74" i="2"/>
  <c r="X71" i="2"/>
  <c r="Z71" i="2" s="1"/>
  <c r="O71" i="2"/>
  <c r="Q71" i="2" s="1"/>
  <c r="S71" i="2" s="1"/>
  <c r="F71" i="2"/>
  <c r="F70" i="2" s="1"/>
  <c r="Y70" i="2"/>
  <c r="W70" i="2"/>
  <c r="V70" i="2"/>
  <c r="R70" i="2"/>
  <c r="P70" i="2"/>
  <c r="N70" i="2"/>
  <c r="M70" i="2"/>
  <c r="I70" i="2"/>
  <c r="G70" i="2"/>
  <c r="E70" i="2"/>
  <c r="D70" i="2"/>
  <c r="X69" i="2"/>
  <c r="Z69" i="2" s="1"/>
  <c r="AB69" i="2" s="1"/>
  <c r="AB68" i="2" s="1"/>
  <c r="O69" i="2"/>
  <c r="O68" i="2" s="1"/>
  <c r="F69" i="2"/>
  <c r="H69" i="2" s="1"/>
  <c r="Y68" i="2"/>
  <c r="W68" i="2"/>
  <c r="V68" i="2"/>
  <c r="R68" i="2"/>
  <c r="P68" i="2"/>
  <c r="N68" i="2"/>
  <c r="M68" i="2"/>
  <c r="I68" i="2"/>
  <c r="G68" i="2"/>
  <c r="E68" i="2"/>
  <c r="D68" i="2"/>
  <c r="V67" i="2"/>
  <c r="X67" i="2" s="1"/>
  <c r="Z67" i="2" s="1"/>
  <c r="R67" i="2"/>
  <c r="R66" i="2" s="1"/>
  <c r="M67" i="2"/>
  <c r="O67" i="2" s="1"/>
  <c r="I67" i="2"/>
  <c r="I66" i="2" s="1"/>
  <c r="G67" i="2"/>
  <c r="G66" i="2" s="1"/>
  <c r="D67" i="2"/>
  <c r="F67" i="2" s="1"/>
  <c r="Y66" i="2"/>
  <c r="W66" i="2"/>
  <c r="P66" i="2"/>
  <c r="N66" i="2"/>
  <c r="M66" i="2"/>
  <c r="E66" i="2"/>
  <c r="X65" i="2"/>
  <c r="X64" i="2" s="1"/>
  <c r="O65" i="2"/>
  <c r="O64" i="2" s="1"/>
  <c r="F65" i="2"/>
  <c r="H65" i="2" s="1"/>
  <c r="Y64" i="2"/>
  <c r="W64" i="2"/>
  <c r="V64" i="2"/>
  <c r="R64" i="2"/>
  <c r="P64" i="2"/>
  <c r="N64" i="2"/>
  <c r="M64" i="2"/>
  <c r="I64" i="2"/>
  <c r="G64" i="2"/>
  <c r="E64" i="2"/>
  <c r="D64" i="2"/>
  <c r="X63" i="2"/>
  <c r="Z63" i="2" s="1"/>
  <c r="AB63" i="2" s="1"/>
  <c r="O63" i="2"/>
  <c r="Q63" i="2" s="1"/>
  <c r="S63" i="2" s="1"/>
  <c r="U63" i="2" s="1"/>
  <c r="F63" i="2"/>
  <c r="H63" i="2" s="1"/>
  <c r="J63" i="2" s="1"/>
  <c r="X62" i="2"/>
  <c r="O62" i="2"/>
  <c r="Q62" i="2" s="1"/>
  <c r="S62" i="2" s="1"/>
  <c r="F62" i="2"/>
  <c r="H62" i="2" s="1"/>
  <c r="Y61" i="2"/>
  <c r="W61" i="2"/>
  <c r="V61" i="2"/>
  <c r="R61" i="2"/>
  <c r="P61" i="2"/>
  <c r="N61" i="2"/>
  <c r="M61" i="2"/>
  <c r="I61" i="2"/>
  <c r="G61" i="2"/>
  <c r="E61" i="2"/>
  <c r="D61" i="2"/>
  <c r="S58" i="2"/>
  <c r="S57" i="2" s="1"/>
  <c r="H58" i="2"/>
  <c r="J58" i="2" s="1"/>
  <c r="L58" i="2" s="1"/>
  <c r="L57" i="2" s="1"/>
  <c r="R57" i="2"/>
  <c r="I57" i="2"/>
  <c r="G57" i="2"/>
  <c r="S56" i="2"/>
  <c r="S55" i="2" s="1"/>
  <c r="F56" i="2"/>
  <c r="F55" i="2" s="1"/>
  <c r="F54" i="2" s="1"/>
  <c r="Y55" i="2"/>
  <c r="Y54" i="2" s="1"/>
  <c r="W55" i="2"/>
  <c r="W54" i="2" s="1"/>
  <c r="V55" i="2"/>
  <c r="V54" i="2" s="1"/>
  <c r="R55" i="2"/>
  <c r="P55" i="2"/>
  <c r="P54" i="2" s="1"/>
  <c r="N55" i="2"/>
  <c r="N54" i="2" s="1"/>
  <c r="M55" i="2"/>
  <c r="M54" i="2" s="1"/>
  <c r="I55" i="2"/>
  <c r="G55" i="2"/>
  <c r="E55" i="2"/>
  <c r="E54" i="2" s="1"/>
  <c r="D55" i="2"/>
  <c r="D54" i="2" s="1"/>
  <c r="X54" i="2"/>
  <c r="O54" i="2"/>
  <c r="X53" i="2"/>
  <c r="Z53" i="2" s="1"/>
  <c r="AB53" i="2" s="1"/>
  <c r="O53" i="2"/>
  <c r="Q53" i="2" s="1"/>
  <c r="S53" i="2" s="1"/>
  <c r="U53" i="2" s="1"/>
  <c r="F53" i="2"/>
  <c r="H53" i="2" s="1"/>
  <c r="J53" i="2" s="1"/>
  <c r="X52" i="2"/>
  <c r="Z52" i="2" s="1"/>
  <c r="O52" i="2"/>
  <c r="F52" i="2"/>
  <c r="Y51" i="2"/>
  <c r="W51" i="2"/>
  <c r="V51" i="2"/>
  <c r="R51" i="2"/>
  <c r="P51" i="2"/>
  <c r="N51" i="2"/>
  <c r="M51" i="2"/>
  <c r="I51" i="2"/>
  <c r="G51" i="2"/>
  <c r="E51" i="2"/>
  <c r="D51" i="2"/>
  <c r="X50" i="2"/>
  <c r="Z50" i="2" s="1"/>
  <c r="O50" i="2"/>
  <c r="F50" i="2"/>
  <c r="H50" i="2" s="1"/>
  <c r="J50" i="2" s="1"/>
  <c r="X49" i="2"/>
  <c r="Z49" i="2" s="1"/>
  <c r="AB49" i="2" s="1"/>
  <c r="O49" i="2"/>
  <c r="Q49" i="2" s="1"/>
  <c r="S49" i="2" s="1"/>
  <c r="U49" i="2" s="1"/>
  <c r="F49" i="2"/>
  <c r="Y48" i="2"/>
  <c r="W48" i="2"/>
  <c r="V48" i="2"/>
  <c r="R48" i="2"/>
  <c r="P48" i="2"/>
  <c r="N48" i="2"/>
  <c r="M48" i="2"/>
  <c r="I48" i="2"/>
  <c r="G48" i="2"/>
  <c r="E48" i="2"/>
  <c r="D48" i="2"/>
  <c r="X47" i="2"/>
  <c r="Z47" i="2" s="1"/>
  <c r="AB47" i="2" s="1"/>
  <c r="O47" i="2"/>
  <c r="F47" i="2"/>
  <c r="H47" i="2" s="1"/>
  <c r="J47" i="2" s="1"/>
  <c r="L47" i="2" s="1"/>
  <c r="X46" i="2"/>
  <c r="Z46" i="2" s="1"/>
  <c r="AB46" i="2" s="1"/>
  <c r="O46" i="2"/>
  <c r="Q46" i="2" s="1"/>
  <c r="S46" i="2" s="1"/>
  <c r="U46" i="2" s="1"/>
  <c r="F46" i="2"/>
  <c r="H46" i="2" s="1"/>
  <c r="J46" i="2" s="1"/>
  <c r="X45" i="2"/>
  <c r="O45" i="2"/>
  <c r="Q45" i="2" s="1"/>
  <c r="F45" i="2"/>
  <c r="H45" i="2" s="1"/>
  <c r="Y44" i="2"/>
  <c r="W44" i="2"/>
  <c r="V44" i="2"/>
  <c r="R44" i="2"/>
  <c r="P44" i="2"/>
  <c r="N44" i="2"/>
  <c r="M44" i="2"/>
  <c r="I44" i="2"/>
  <c r="G44" i="2"/>
  <c r="E44" i="2"/>
  <c r="D44" i="2"/>
  <c r="X42" i="2"/>
  <c r="Z42" i="2" s="1"/>
  <c r="O42" i="2"/>
  <c r="Q42" i="2" s="1"/>
  <c r="S42" i="2" s="1"/>
  <c r="F42" i="2"/>
  <c r="F41" i="2" s="1"/>
  <c r="Y41" i="2"/>
  <c r="W41" i="2"/>
  <c r="V41" i="2"/>
  <c r="R41" i="2"/>
  <c r="P41" i="2"/>
  <c r="N41" i="2"/>
  <c r="M41" i="2"/>
  <c r="I41" i="2"/>
  <c r="G41" i="2"/>
  <c r="E41" i="2"/>
  <c r="D41" i="2"/>
  <c r="Z40" i="2"/>
  <c r="Q40" i="2"/>
  <c r="S40" i="2" s="1"/>
  <c r="F40" i="2"/>
  <c r="H40" i="2" s="1"/>
  <c r="Y39" i="2"/>
  <c r="W39" i="2"/>
  <c r="V39" i="2"/>
  <c r="R39" i="2"/>
  <c r="P39" i="2"/>
  <c r="N39" i="2"/>
  <c r="M39" i="2"/>
  <c r="I39" i="2"/>
  <c r="G39" i="2"/>
  <c r="E39" i="2"/>
  <c r="D39" i="2"/>
  <c r="S38" i="2"/>
  <c r="S37" i="2" s="1"/>
  <c r="H38" i="2"/>
  <c r="H37" i="2" s="1"/>
  <c r="R37" i="2"/>
  <c r="I37" i="2"/>
  <c r="G37" i="2"/>
  <c r="S36" i="2"/>
  <c r="S35" i="2" s="1"/>
  <c r="H36" i="2"/>
  <c r="J36" i="2" s="1"/>
  <c r="J35" i="2" s="1"/>
  <c r="R35" i="2"/>
  <c r="I35" i="2"/>
  <c r="G35" i="2"/>
  <c r="S34" i="2"/>
  <c r="S33" i="2" s="1"/>
  <c r="H34" i="2"/>
  <c r="J34" i="2" s="1"/>
  <c r="L34" i="2" s="1"/>
  <c r="L33" i="2" s="1"/>
  <c r="R33" i="2"/>
  <c r="I33" i="2"/>
  <c r="G33" i="2"/>
  <c r="Z32" i="2"/>
  <c r="AB32" i="2" s="1"/>
  <c r="AB31" i="2" s="1"/>
  <c r="Q32" i="2"/>
  <c r="S32" i="2" s="1"/>
  <c r="F32" i="2"/>
  <c r="F31" i="2" s="1"/>
  <c r="Y31" i="2"/>
  <c r="R31" i="2"/>
  <c r="P31" i="2"/>
  <c r="I31" i="2"/>
  <c r="G31" i="2"/>
  <c r="E31" i="2"/>
  <c r="S30" i="2"/>
  <c r="S28" i="2" s="1"/>
  <c r="S27" i="2" s="1"/>
  <c r="H30" i="2"/>
  <c r="J30" i="2" s="1"/>
  <c r="L30" i="2" s="1"/>
  <c r="L28" i="2" s="1"/>
  <c r="L27" i="2" s="1"/>
  <c r="R28" i="2"/>
  <c r="R27" i="2" s="1"/>
  <c r="I28" i="2"/>
  <c r="I27" i="2" s="1"/>
  <c r="G28" i="2"/>
  <c r="G27" i="2" s="1"/>
  <c r="S26" i="2"/>
  <c r="S25" i="2" s="1"/>
  <c r="H26" i="2"/>
  <c r="H25" i="2" s="1"/>
  <c r="R25" i="2"/>
  <c r="I25" i="2"/>
  <c r="G25" i="2"/>
  <c r="S24" i="2"/>
  <c r="S23" i="2" s="1"/>
  <c r="G24" i="2"/>
  <c r="H24" i="2" s="1"/>
  <c r="R23" i="2"/>
  <c r="I23" i="2"/>
  <c r="S22" i="2"/>
  <c r="S21" i="2" s="1"/>
  <c r="F22" i="2"/>
  <c r="H22" i="2" s="1"/>
  <c r="Y21" i="2"/>
  <c r="W21" i="2"/>
  <c r="V21" i="2"/>
  <c r="R21" i="2"/>
  <c r="P21" i="2"/>
  <c r="N21" i="2"/>
  <c r="M21" i="2"/>
  <c r="I21" i="2"/>
  <c r="G21" i="2"/>
  <c r="E21" i="2"/>
  <c r="S20" i="2"/>
  <c r="S19" i="2" s="1"/>
  <c r="H20" i="2"/>
  <c r="J20" i="2" s="1"/>
  <c r="J19" i="2" s="1"/>
  <c r="R19" i="2"/>
  <c r="I19" i="2"/>
  <c r="G19" i="2"/>
  <c r="Z18" i="2"/>
  <c r="AB18" i="2" s="1"/>
  <c r="AB17" i="2" s="1"/>
  <c r="Q18" i="2"/>
  <c r="F18" i="2"/>
  <c r="H18" i="2" s="1"/>
  <c r="Y17" i="2"/>
  <c r="W17" i="2"/>
  <c r="V17" i="2"/>
  <c r="R17" i="2"/>
  <c r="P17" i="2"/>
  <c r="N17" i="2"/>
  <c r="M17" i="2"/>
  <c r="I17" i="2"/>
  <c r="G17" i="2"/>
  <c r="E17" i="2"/>
  <c r="D17" i="2"/>
  <c r="X16" i="2"/>
  <c r="Z16" i="2" s="1"/>
  <c r="O16" i="2"/>
  <c r="O15" i="2" s="1"/>
  <c r="F16" i="2"/>
  <c r="H16" i="2" s="1"/>
  <c r="Y15" i="2"/>
  <c r="W15" i="2"/>
  <c r="V15" i="2"/>
  <c r="R15" i="2"/>
  <c r="P15" i="2"/>
  <c r="N15" i="2"/>
  <c r="M15" i="2"/>
  <c r="I15" i="2"/>
  <c r="G15" i="2"/>
  <c r="E15" i="2"/>
  <c r="D15" i="2"/>
  <c r="W135" i="2" l="1"/>
  <c r="W134" i="2" s="1"/>
  <c r="M567" i="2"/>
  <c r="M581" i="2"/>
  <c r="V581" i="2"/>
  <c r="X577" i="2"/>
  <c r="M60" i="2"/>
  <c r="M104" i="2"/>
  <c r="V104" i="2"/>
  <c r="V103" i="2" s="1"/>
  <c r="D442" i="2"/>
  <c r="V598" i="2"/>
  <c r="X258" i="2"/>
  <c r="Z258" i="2" s="1"/>
  <c r="AB258" i="2" s="1"/>
  <c r="V255" i="2"/>
  <c r="F479" i="2"/>
  <c r="Y581" i="2"/>
  <c r="X248" i="2"/>
  <c r="X247" i="2" s="1"/>
  <c r="R495" i="2"/>
  <c r="AA495" i="2"/>
  <c r="T495" i="2"/>
  <c r="N509" i="2"/>
  <c r="F500" i="2"/>
  <c r="P43" i="2"/>
  <c r="Y43" i="2"/>
  <c r="W60" i="2"/>
  <c r="AA60" i="2"/>
  <c r="Y60" i="2"/>
  <c r="N60" i="2"/>
  <c r="P60" i="2"/>
  <c r="T60" i="2"/>
  <c r="K60" i="2"/>
  <c r="N104" i="2"/>
  <c r="N103" i="2" s="1"/>
  <c r="W104" i="2"/>
  <c r="T104" i="2"/>
  <c r="Y104" i="2"/>
  <c r="P104" i="2"/>
  <c r="P103" i="2" s="1"/>
  <c r="R104" i="2"/>
  <c r="AA104" i="2"/>
  <c r="AA103" i="2" s="1"/>
  <c r="X267" i="2"/>
  <c r="O271" i="2"/>
  <c r="H324" i="2"/>
  <c r="Z372" i="2"/>
  <c r="X369" i="2"/>
  <c r="Q372" i="2"/>
  <c r="O369" i="2"/>
  <c r="N413" i="2"/>
  <c r="W413" i="2"/>
  <c r="M413" i="2"/>
  <c r="P413" i="2"/>
  <c r="Y413" i="2"/>
  <c r="K413" i="2"/>
  <c r="V413" i="2"/>
  <c r="R413" i="2"/>
  <c r="AA413" i="2"/>
  <c r="M448" i="2"/>
  <c r="M447" i="2" s="1"/>
  <c r="F491" i="2"/>
  <c r="N495" i="2"/>
  <c r="W495" i="2"/>
  <c r="M495" i="2"/>
  <c r="V495" i="2"/>
  <c r="K495" i="2"/>
  <c r="P495" i="2"/>
  <c r="Y495" i="2"/>
  <c r="N581" i="2"/>
  <c r="W581" i="2"/>
  <c r="R581" i="2"/>
  <c r="P581" i="2"/>
  <c r="AA581" i="2"/>
  <c r="K581" i="2"/>
  <c r="R598" i="2"/>
  <c r="AA598" i="2"/>
  <c r="T598" i="2"/>
  <c r="N598" i="2"/>
  <c r="W598" i="2"/>
  <c r="Q256" i="2"/>
  <c r="O255" i="2"/>
  <c r="Z256" i="2"/>
  <c r="K598" i="2"/>
  <c r="R60" i="2"/>
  <c r="K135" i="2"/>
  <c r="K134" i="2" s="1"/>
  <c r="S297" i="2"/>
  <c r="R297" i="2"/>
  <c r="Z31" i="2"/>
  <c r="O41" i="2"/>
  <c r="H402" i="2"/>
  <c r="H401" i="2" s="1"/>
  <c r="X15" i="2"/>
  <c r="F39" i="2"/>
  <c r="F352" i="2"/>
  <c r="P368" i="2"/>
  <c r="F381" i="2"/>
  <c r="F380" i="2" s="1"/>
  <c r="Z491" i="2"/>
  <c r="H500" i="2"/>
  <c r="Z593" i="2"/>
  <c r="M292" i="2"/>
  <c r="AA330" i="2"/>
  <c r="AA459" i="2"/>
  <c r="AA458" i="2" s="1"/>
  <c r="AA559" i="2"/>
  <c r="S336" i="2"/>
  <c r="H610" i="2"/>
  <c r="H609" i="2" s="1"/>
  <c r="F609" i="2"/>
  <c r="K319" i="2"/>
  <c r="G23" i="2"/>
  <c r="H348" i="2"/>
  <c r="J348" i="2" s="1"/>
  <c r="J417" i="2"/>
  <c r="L417" i="2" s="1"/>
  <c r="O489" i="2"/>
  <c r="J492" i="2"/>
  <c r="L492" i="2" s="1"/>
  <c r="L491" i="2" s="1"/>
  <c r="O500" i="2"/>
  <c r="X536" i="2"/>
  <c r="Q537" i="2"/>
  <c r="E609" i="2"/>
  <c r="K368" i="2"/>
  <c r="K448" i="2"/>
  <c r="K447" i="2" s="1"/>
  <c r="X68" i="2"/>
  <c r="X237" i="2"/>
  <c r="X236" i="2" s="1"/>
  <c r="X235" i="2" s="1"/>
  <c r="Q187" i="2"/>
  <c r="Q186" i="2" s="1"/>
  <c r="I227" i="2"/>
  <c r="I226" i="2" s="1"/>
  <c r="R227" i="2"/>
  <c r="R226" i="2" s="1"/>
  <c r="F493" i="2"/>
  <c r="F534" i="2"/>
  <c r="F584" i="2"/>
  <c r="X182" i="2"/>
  <c r="M14" i="2"/>
  <c r="O158" i="2"/>
  <c r="D335" i="2"/>
  <c r="Z355" i="2"/>
  <c r="Q356" i="2"/>
  <c r="V368" i="2"/>
  <c r="T135" i="2"/>
  <c r="T134" i="2" s="1"/>
  <c r="T368" i="2"/>
  <c r="K254" i="2"/>
  <c r="K253" i="2" s="1"/>
  <c r="Y425" i="2"/>
  <c r="L146" i="2"/>
  <c r="X260" i="2"/>
  <c r="X544" i="2"/>
  <c r="V66" i="2"/>
  <c r="V60" i="2" s="1"/>
  <c r="X203" i="2"/>
  <c r="V275" i="2"/>
  <c r="Z399" i="2"/>
  <c r="AA292" i="2"/>
  <c r="T566" i="2"/>
  <c r="K264" i="2"/>
  <c r="V209" i="2"/>
  <c r="V208" i="2" s="1"/>
  <c r="H394" i="2"/>
  <c r="X489" i="2"/>
  <c r="X538" i="2"/>
  <c r="X556" i="2"/>
  <c r="L36" i="2"/>
  <c r="L35" i="2" s="1"/>
  <c r="Z101" i="2"/>
  <c r="AB101" i="2" s="1"/>
  <c r="AB100" i="2" s="1"/>
  <c r="O111" i="2"/>
  <c r="O142" i="2"/>
  <c r="O141" i="2" s="1"/>
  <c r="O140" i="2" s="1"/>
  <c r="H170" i="2"/>
  <c r="J170" i="2" s="1"/>
  <c r="J169" i="2" s="1"/>
  <c r="Y168" i="2"/>
  <c r="X197" i="2"/>
  <c r="X196" i="2" s="1"/>
  <c r="M349" i="2"/>
  <c r="F470" i="2"/>
  <c r="F469" i="2" s="1"/>
  <c r="F468" i="2" s="1"/>
  <c r="Z481" i="2"/>
  <c r="O534" i="2"/>
  <c r="V566" i="2"/>
  <c r="F51" i="2"/>
  <c r="I54" i="2"/>
  <c r="X61" i="2"/>
  <c r="O83" i="2"/>
  <c r="F138" i="2"/>
  <c r="D199" i="2"/>
  <c r="Y209" i="2"/>
  <c r="Y208" i="2" s="1"/>
  <c r="J243" i="2"/>
  <c r="L243" i="2" s="1"/>
  <c r="L242" i="2" s="1"/>
  <c r="F271" i="2"/>
  <c r="O276" i="2"/>
  <c r="F278" i="2"/>
  <c r="X314" i="2"/>
  <c r="X310" i="2" s="1"/>
  <c r="X309" i="2" s="1"/>
  <c r="X346" i="2"/>
  <c r="D374" i="2"/>
  <c r="D368" i="2" s="1"/>
  <c r="W459" i="2"/>
  <c r="W458" i="2" s="1"/>
  <c r="O470" i="2"/>
  <c r="O469" i="2" s="1"/>
  <c r="O468" i="2" s="1"/>
  <c r="O546" i="2"/>
  <c r="T358" i="2"/>
  <c r="K376" i="2"/>
  <c r="K385" i="2"/>
  <c r="O128" i="2"/>
  <c r="Q175" i="2"/>
  <c r="S175" i="2" s="1"/>
  <c r="F339" i="2"/>
  <c r="V425" i="2"/>
  <c r="O444" i="2"/>
  <c r="Z504" i="2"/>
  <c r="O510" i="2"/>
  <c r="O509" i="2" s="1"/>
  <c r="X554" i="2"/>
  <c r="F21" i="2"/>
  <c r="X44" i="2"/>
  <c r="Y135" i="2"/>
  <c r="Y134" i="2" s="1"/>
  <c r="O178" i="2"/>
  <c r="H183" i="2"/>
  <c r="J183" i="2" s="1"/>
  <c r="H194" i="2"/>
  <c r="H193" i="2" s="1"/>
  <c r="H192" i="2" s="1"/>
  <c r="E199" i="2"/>
  <c r="F242" i="2"/>
  <c r="H351" i="2"/>
  <c r="J351" i="2" s="1"/>
  <c r="L351" i="2" s="1"/>
  <c r="J412" i="2"/>
  <c r="F540" i="2"/>
  <c r="AA254" i="2"/>
  <c r="AA253" i="2" s="1"/>
  <c r="T335" i="2"/>
  <c r="K199" i="2"/>
  <c r="K195" i="2" s="1"/>
  <c r="L20" i="2"/>
  <c r="L19" i="2" s="1"/>
  <c r="L87" i="2"/>
  <c r="H125" i="2"/>
  <c r="J125" i="2" s="1"/>
  <c r="L125" i="2" s="1"/>
  <c r="L124" i="2" s="1"/>
  <c r="L123" i="2" s="1"/>
  <c r="G124" i="2"/>
  <c r="G123" i="2" s="1"/>
  <c r="J174" i="2"/>
  <c r="L175" i="2"/>
  <c r="L174" i="2" s="1"/>
  <c r="Q241" i="2"/>
  <c r="S241" i="2" s="1"/>
  <c r="O240" i="2"/>
  <c r="O239" i="2" s="1"/>
  <c r="L506" i="2"/>
  <c r="Q558" i="2"/>
  <c r="S558" i="2" s="1"/>
  <c r="U558" i="2" s="1"/>
  <c r="U556" i="2" s="1"/>
  <c r="O556" i="2"/>
  <c r="J24" i="2"/>
  <c r="L24" i="2" s="1"/>
  <c r="L23" i="2" s="1"/>
  <c r="H23" i="2"/>
  <c r="L86" i="2"/>
  <c r="F96" i="2"/>
  <c r="H97" i="2"/>
  <c r="J97" i="2" s="1"/>
  <c r="AB114" i="2"/>
  <c r="AB113" i="2" s="1"/>
  <c r="Z113" i="2"/>
  <c r="D292" i="2"/>
  <c r="J352" i="2"/>
  <c r="L353" i="2"/>
  <c r="L352" i="2" s="1"/>
  <c r="L437" i="2"/>
  <c r="L439" i="2"/>
  <c r="G454" i="2"/>
  <c r="H455" i="2"/>
  <c r="O462" i="2"/>
  <c r="Q463" i="2"/>
  <c r="H505" i="2"/>
  <c r="J505" i="2" s="1"/>
  <c r="F504" i="2"/>
  <c r="H511" i="2"/>
  <c r="J511" i="2" s="1"/>
  <c r="F510" i="2"/>
  <c r="H543" i="2"/>
  <c r="H542" i="2" s="1"/>
  <c r="F542" i="2"/>
  <c r="J617" i="2"/>
  <c r="L618" i="2"/>
  <c r="L617" i="2" s="1"/>
  <c r="L131" i="2"/>
  <c r="O248" i="2"/>
  <c r="O247" i="2" s="1"/>
  <c r="Q249" i="2"/>
  <c r="S249" i="2" s="1"/>
  <c r="S248" i="2" s="1"/>
  <c r="S247" i="2" s="1"/>
  <c r="S18" i="2"/>
  <c r="S17" i="2" s="1"/>
  <c r="Q17" i="2"/>
  <c r="Q52" i="2"/>
  <c r="S52" i="2" s="1"/>
  <c r="O51" i="2"/>
  <c r="J57" i="2"/>
  <c r="L63" i="2"/>
  <c r="L85" i="2"/>
  <c r="F174" i="2"/>
  <c r="X210" i="2"/>
  <c r="Z211" i="2"/>
  <c r="Q229" i="2"/>
  <c r="S229" i="2" s="1"/>
  <c r="O228" i="2"/>
  <c r="O227" i="2" s="1"/>
  <c r="H294" i="2"/>
  <c r="J294" i="2" s="1"/>
  <c r="F293" i="2"/>
  <c r="J298" i="2"/>
  <c r="L299" i="2"/>
  <c r="L298" i="2" s="1"/>
  <c r="L297" i="2" s="1"/>
  <c r="F311" i="2"/>
  <c r="H313" i="2"/>
  <c r="G346" i="2"/>
  <c r="H347" i="2"/>
  <c r="J347" i="2" s="1"/>
  <c r="L372" i="2"/>
  <c r="J390" i="2"/>
  <c r="L392" i="2"/>
  <c r="L398" i="2"/>
  <c r="L394" i="2" s="1"/>
  <c r="J429" i="2"/>
  <c r="H428" i="2"/>
  <c r="Q588" i="2"/>
  <c r="S588" i="2" s="1"/>
  <c r="U588" i="2" s="1"/>
  <c r="O586" i="2"/>
  <c r="F77" i="2"/>
  <c r="H78" i="2"/>
  <c r="J78" i="2" s="1"/>
  <c r="H400" i="2"/>
  <c r="J400" i="2" s="1"/>
  <c r="F399" i="2"/>
  <c r="F385" i="2" s="1"/>
  <c r="L46" i="2"/>
  <c r="Q47" i="2"/>
  <c r="S47" i="2" s="1"/>
  <c r="U47" i="2" s="1"/>
  <c r="O44" i="2"/>
  <c r="L50" i="2"/>
  <c r="F83" i="2"/>
  <c r="F109" i="2"/>
  <c r="H110" i="2"/>
  <c r="J110" i="2" s="1"/>
  <c r="Z137" i="2"/>
  <c r="X136" i="2"/>
  <c r="X135" i="2" s="1"/>
  <c r="X134" i="2" s="1"/>
  <c r="Z175" i="2"/>
  <c r="X174" i="2"/>
  <c r="L224" i="2"/>
  <c r="H321" i="2"/>
  <c r="H320" i="2" s="1"/>
  <c r="H319" i="2" s="1"/>
  <c r="L323" i="2"/>
  <c r="Z353" i="2"/>
  <c r="Z352" i="2" s="1"/>
  <c r="X352" i="2"/>
  <c r="S451" i="2"/>
  <c r="U451" i="2" s="1"/>
  <c r="Q449" i="2"/>
  <c r="Q492" i="2"/>
  <c r="Q491" i="2" s="1"/>
  <c r="O491" i="2"/>
  <c r="X534" i="2"/>
  <c r="Z535" i="2"/>
  <c r="L570" i="2"/>
  <c r="J604" i="2"/>
  <c r="H603" i="2"/>
  <c r="F605" i="2"/>
  <c r="H606" i="2"/>
  <c r="J606" i="2" s="1"/>
  <c r="L426" i="2"/>
  <c r="L607" i="2"/>
  <c r="D43" i="2"/>
  <c r="M43" i="2"/>
  <c r="M13" i="2" s="1"/>
  <c r="F48" i="2"/>
  <c r="Z51" i="2"/>
  <c r="J138" i="2"/>
  <c r="J160" i="2"/>
  <c r="X193" i="2"/>
  <c r="X192" i="2" s="1"/>
  <c r="Y199" i="2"/>
  <c r="J244" i="2"/>
  <c r="L315" i="2"/>
  <c r="I319" i="2"/>
  <c r="N330" i="2"/>
  <c r="J402" i="2"/>
  <c r="J401" i="2" s="1"/>
  <c r="L404" i="2"/>
  <c r="L402" i="2" s="1"/>
  <c r="L401" i="2" s="1"/>
  <c r="J419" i="2"/>
  <c r="L420" i="2"/>
  <c r="L419" i="2" s="1"/>
  <c r="H453" i="2"/>
  <c r="H452" i="2" s="1"/>
  <c r="G459" i="2"/>
  <c r="G458" i="2" s="1"/>
  <c r="P459" i="2"/>
  <c r="P458" i="2" s="1"/>
  <c r="X462" i="2"/>
  <c r="D484" i="2"/>
  <c r="O521" i="2"/>
  <c r="O520" i="2" s="1"/>
  <c r="O519" i="2" s="1"/>
  <c r="J540" i="2"/>
  <c r="X560" i="2"/>
  <c r="X559" i="2" s="1"/>
  <c r="L139" i="2"/>
  <c r="L138" i="2" s="1"/>
  <c r="L223" i="2"/>
  <c r="K566" i="2"/>
  <c r="J33" i="2"/>
  <c r="J74" i="2"/>
  <c r="W103" i="2"/>
  <c r="D127" i="2"/>
  <c r="D126" i="2" s="1"/>
  <c r="G135" i="2"/>
  <c r="G134" i="2" s="1"/>
  <c r="M135" i="2"/>
  <c r="M134" i="2" s="1"/>
  <c r="V135" i="2"/>
  <c r="V134" i="2" s="1"/>
  <c r="J152" i="2"/>
  <c r="H177" i="2"/>
  <c r="H176" i="2" s="1"/>
  <c r="Y239" i="2"/>
  <c r="Y235" i="2" s="1"/>
  <c r="J272" i="2"/>
  <c r="J317" i="2"/>
  <c r="L318" i="2"/>
  <c r="L317" i="2" s="1"/>
  <c r="G319" i="2"/>
  <c r="J324" i="2"/>
  <c r="L325" i="2"/>
  <c r="Y330" i="2"/>
  <c r="L337" i="2"/>
  <c r="J406" i="2"/>
  <c r="J405" i="2" s="1"/>
  <c r="L408" i="2"/>
  <c r="L406" i="2" s="1"/>
  <c r="D425" i="2"/>
  <c r="O507" i="2"/>
  <c r="X601" i="2"/>
  <c r="AA264" i="2"/>
  <c r="T127" i="2"/>
  <c r="T126" i="2" s="1"/>
  <c r="U618" i="2"/>
  <c r="U617" i="2" s="1"/>
  <c r="K43" i="2"/>
  <c r="L202" i="2"/>
  <c r="L200" i="2" s="1"/>
  <c r="K209" i="2"/>
  <c r="K208" i="2" s="1"/>
  <c r="L431" i="2"/>
  <c r="L430" i="2" s="1"/>
  <c r="L563" i="2"/>
  <c r="J28" i="2"/>
  <c r="W14" i="2"/>
  <c r="H92" i="2"/>
  <c r="J92" i="2" s="1"/>
  <c r="S92" i="2"/>
  <c r="U92" i="2" s="1"/>
  <c r="G104" i="2"/>
  <c r="J117" i="2"/>
  <c r="N127" i="2"/>
  <c r="N126" i="2" s="1"/>
  <c r="J146" i="2"/>
  <c r="J228" i="2"/>
  <c r="L322" i="2"/>
  <c r="L373" i="2"/>
  <c r="L388" i="2"/>
  <c r="J395" i="2"/>
  <c r="M474" i="2"/>
  <c r="M473" i="2" s="1"/>
  <c r="J491" i="2"/>
  <c r="J500" i="2"/>
  <c r="L501" i="2"/>
  <c r="L500" i="2" s="1"/>
  <c r="D509" i="2"/>
  <c r="L529" i="2"/>
  <c r="AA335" i="2"/>
  <c r="K14" i="2"/>
  <c r="L53" i="2"/>
  <c r="K227" i="2"/>
  <c r="K226" i="2" s="1"/>
  <c r="L287" i="2"/>
  <c r="L527" i="2"/>
  <c r="L541" i="2"/>
  <c r="L540" i="2" s="1"/>
  <c r="K525" i="2"/>
  <c r="K335" i="2"/>
  <c r="K358" i="2"/>
  <c r="K310" i="2"/>
  <c r="K309" i="2" s="1"/>
  <c r="K459" i="2"/>
  <c r="K458" i="2" s="1"/>
  <c r="K474" i="2"/>
  <c r="K473" i="2" s="1"/>
  <c r="L184" i="2"/>
  <c r="L405" i="2"/>
  <c r="K103" i="2"/>
  <c r="K168" i="2"/>
  <c r="K167" i="2" s="1"/>
  <c r="K275" i="2"/>
  <c r="K302" i="2"/>
  <c r="K484" i="2"/>
  <c r="K509" i="2"/>
  <c r="W302" i="2"/>
  <c r="M310" i="2"/>
  <c r="M309" i="2" s="1"/>
  <c r="T376" i="2"/>
  <c r="T448" i="2"/>
  <c r="T447" i="2" s="1"/>
  <c r="K76" i="2"/>
  <c r="K145" i="2"/>
  <c r="K144" i="2" s="1"/>
  <c r="K239" i="2"/>
  <c r="K235" i="2" s="1"/>
  <c r="K284" i="2"/>
  <c r="K425" i="2"/>
  <c r="E14" i="2"/>
  <c r="N227" i="2"/>
  <c r="N226" i="2" s="1"/>
  <c r="G54" i="2"/>
  <c r="Y302" i="2"/>
  <c r="P358" i="2"/>
  <c r="Y358" i="2"/>
  <c r="Y435" i="2"/>
  <c r="Y434" i="2" s="1"/>
  <c r="K127" i="2"/>
  <c r="K126" i="2" s="1"/>
  <c r="K292" i="2"/>
  <c r="K330" i="2"/>
  <c r="K246" i="2"/>
  <c r="K345" i="2"/>
  <c r="K344" i="2" s="1"/>
  <c r="K435" i="2"/>
  <c r="K434" i="2" s="1"/>
  <c r="K559" i="2"/>
  <c r="S172" i="2"/>
  <c r="U173" i="2"/>
  <c r="U172" i="2" s="1"/>
  <c r="S143" i="2"/>
  <c r="Q142" i="2"/>
  <c r="Q141" i="2" s="1"/>
  <c r="Q140" i="2" s="1"/>
  <c r="S154" i="2"/>
  <c r="U155" i="2"/>
  <c r="U154" i="2" s="1"/>
  <c r="S61" i="2"/>
  <c r="U62" i="2"/>
  <c r="U61" i="2" s="1"/>
  <c r="J106" i="2"/>
  <c r="H105" i="2"/>
  <c r="S187" i="2"/>
  <c r="S186" i="2" s="1"/>
  <c r="U188" i="2"/>
  <c r="U187" i="2" s="1"/>
  <c r="U186" i="2" s="1"/>
  <c r="J65" i="2"/>
  <c r="H64" i="2"/>
  <c r="S94" i="2"/>
  <c r="U95" i="2"/>
  <c r="U94" i="2" s="1"/>
  <c r="S70" i="2"/>
  <c r="U71" i="2"/>
  <c r="U70" i="2" s="1"/>
  <c r="S112" i="2"/>
  <c r="Q111" i="2"/>
  <c r="J157" i="2"/>
  <c r="H156" i="2"/>
  <c r="S31" i="2"/>
  <c r="U32" i="2"/>
  <c r="U31" i="2" s="1"/>
  <c r="S41" i="2"/>
  <c r="U42" i="2"/>
  <c r="U41" i="2" s="1"/>
  <c r="X81" i="2"/>
  <c r="S174" i="2"/>
  <c r="U175" i="2"/>
  <c r="U174" i="2" s="1"/>
  <c r="Q234" i="2"/>
  <c r="Q233" i="2" s="1"/>
  <c r="Q232" i="2" s="1"/>
  <c r="O233" i="2"/>
  <c r="O232" i="2" s="1"/>
  <c r="O258" i="2"/>
  <c r="M254" i="2"/>
  <c r="M253" i="2" s="1"/>
  <c r="H317" i="2"/>
  <c r="Z356" i="2"/>
  <c r="H360" i="2"/>
  <c r="J360" i="2" s="1"/>
  <c r="F359" i="2"/>
  <c r="O460" i="2"/>
  <c r="Q461" i="2"/>
  <c r="S461" i="2" s="1"/>
  <c r="Q478" i="2"/>
  <c r="Q477" i="2" s="1"/>
  <c r="O477" i="2"/>
  <c r="Q585" i="2"/>
  <c r="Q584" i="2" s="1"/>
  <c r="O584" i="2"/>
  <c r="F599" i="2"/>
  <c r="H600" i="2"/>
  <c r="J600" i="2" s="1"/>
  <c r="F15" i="2"/>
  <c r="O14" i="2"/>
  <c r="I43" i="2"/>
  <c r="O61" i="2"/>
  <c r="F64" i="2"/>
  <c r="O79" i="2"/>
  <c r="F88" i="2"/>
  <c r="H96" i="2"/>
  <c r="X96" i="2"/>
  <c r="O98" i="2"/>
  <c r="F105" i="2"/>
  <c r="M103" i="2"/>
  <c r="X109" i="2"/>
  <c r="X104" i="2" s="1"/>
  <c r="H114" i="2"/>
  <c r="J114" i="2" s="1"/>
  <c r="P127" i="2"/>
  <c r="P126" i="2" s="1"/>
  <c r="H133" i="2"/>
  <c r="D145" i="2"/>
  <c r="D144" i="2" s="1"/>
  <c r="D102" i="2" s="1"/>
  <c r="M145" i="2"/>
  <c r="M144" i="2" s="1"/>
  <c r="O154" i="2"/>
  <c r="F156" i="2"/>
  <c r="S162" i="2"/>
  <c r="U163" i="2"/>
  <c r="U162" i="2" s="1"/>
  <c r="F164" i="2"/>
  <c r="F172" i="2"/>
  <c r="J173" i="2"/>
  <c r="H174" i="2"/>
  <c r="X176" i="2"/>
  <c r="F178" i="2"/>
  <c r="Z182" i="2"/>
  <c r="Q183" i="2"/>
  <c r="S183" i="2" s="1"/>
  <c r="S190" i="2"/>
  <c r="S189" i="2" s="1"/>
  <c r="U191" i="2"/>
  <c r="U190" i="2" s="1"/>
  <c r="U189" i="2" s="1"/>
  <c r="Y195" i="2"/>
  <c r="M199" i="2"/>
  <c r="AB207" i="2"/>
  <c r="AB206" i="2" s="1"/>
  <c r="Z206" i="2"/>
  <c r="S242" i="2"/>
  <c r="U243" i="2"/>
  <c r="U242" i="2" s="1"/>
  <c r="F244" i="2"/>
  <c r="V264" i="2"/>
  <c r="H268" i="2"/>
  <c r="H296" i="2"/>
  <c r="F295" i="2"/>
  <c r="F292" i="2" s="1"/>
  <c r="R302" i="2"/>
  <c r="O342" i="2"/>
  <c r="AB443" i="2"/>
  <c r="AB442" i="2" s="1"/>
  <c r="Z442" i="2"/>
  <c r="H490" i="2"/>
  <c r="J490" i="2" s="1"/>
  <c r="O502" i="2"/>
  <c r="W509" i="2"/>
  <c r="Z547" i="2"/>
  <c r="AB547" i="2" s="1"/>
  <c r="AB546" i="2" s="1"/>
  <c r="X546" i="2"/>
  <c r="D599" i="2"/>
  <c r="D598" i="2" s="1"/>
  <c r="Q602" i="2"/>
  <c r="Q601" i="2" s="1"/>
  <c r="O601" i="2"/>
  <c r="S39" i="2"/>
  <c r="U40" i="2"/>
  <c r="U39" i="2" s="1"/>
  <c r="S83" i="2"/>
  <c r="U84" i="2"/>
  <c r="U83" i="2" s="1"/>
  <c r="Q39" i="2"/>
  <c r="Y76" i="2"/>
  <c r="M127" i="2"/>
  <c r="M126" i="2" s="1"/>
  <c r="F128" i="2"/>
  <c r="F127" i="2" s="1"/>
  <c r="F126" i="2" s="1"/>
  <c r="W145" i="2"/>
  <c r="W144" i="2" s="1"/>
  <c r="F152" i="2"/>
  <c r="M168" i="2"/>
  <c r="M167" i="2" s="1"/>
  <c r="W168" i="2"/>
  <c r="W167" i="2" s="1"/>
  <c r="O212" i="2"/>
  <c r="Q213" i="2"/>
  <c r="Q212" i="2" s="1"/>
  <c r="F228" i="2"/>
  <c r="Q231" i="2"/>
  <c r="S231" i="2" s="1"/>
  <c r="P239" i="2"/>
  <c r="P235" i="2" s="1"/>
  <c r="Q242" i="2"/>
  <c r="Q266" i="2"/>
  <c r="S266" i="2" s="1"/>
  <c r="G292" i="2"/>
  <c r="H340" i="2"/>
  <c r="J340" i="2" s="1"/>
  <c r="O349" i="2"/>
  <c r="H387" i="2"/>
  <c r="H399" i="2"/>
  <c r="S428" i="2"/>
  <c r="U429" i="2"/>
  <c r="U428" i="2" s="1"/>
  <c r="H454" i="2"/>
  <c r="J455" i="2"/>
  <c r="G456" i="2"/>
  <c r="H457" i="2"/>
  <c r="O466" i="2"/>
  <c r="O465" i="2" s="1"/>
  <c r="O464" i="2" s="1"/>
  <c r="Q467" i="2"/>
  <c r="S467" i="2" s="1"/>
  <c r="H486" i="2"/>
  <c r="H485" i="2" s="1"/>
  <c r="F485" i="2"/>
  <c r="H533" i="2"/>
  <c r="H532" i="2" s="1"/>
  <c r="F532" i="2"/>
  <c r="F577" i="2"/>
  <c r="H578" i="2"/>
  <c r="H591" i="2"/>
  <c r="J591" i="2" s="1"/>
  <c r="F590" i="2"/>
  <c r="Z600" i="2"/>
  <c r="AB600" i="2" s="1"/>
  <c r="AB599" i="2" s="1"/>
  <c r="X599" i="2"/>
  <c r="X303" i="2"/>
  <c r="H488" i="2"/>
  <c r="F487" i="2"/>
  <c r="D14" i="2"/>
  <c r="Y14" i="2"/>
  <c r="Y13" i="2" s="1"/>
  <c r="Z17" i="2"/>
  <c r="Q31" i="2"/>
  <c r="H33" i="2"/>
  <c r="V43" i="2"/>
  <c r="O70" i="2"/>
  <c r="O94" i="2"/>
  <c r="D104" i="2"/>
  <c r="D103" i="2" s="1"/>
  <c r="Y103" i="2"/>
  <c r="V127" i="2"/>
  <c r="V126" i="2" s="1"/>
  <c r="R127" i="2"/>
  <c r="R126" i="2" s="1"/>
  <c r="X146" i="2"/>
  <c r="F160" i="2"/>
  <c r="Q172" i="2"/>
  <c r="O193" i="2"/>
  <c r="O192" i="2" s="1"/>
  <c r="O210" i="2"/>
  <c r="Q211" i="2"/>
  <c r="S211" i="2" s="1"/>
  <c r="X276" i="2"/>
  <c r="H281" i="2"/>
  <c r="H280" i="2" s="1"/>
  <c r="F280" i="2"/>
  <c r="O290" i="2"/>
  <c r="Q291" i="2"/>
  <c r="H312" i="2"/>
  <c r="J312" i="2" s="1"/>
  <c r="G311" i="2"/>
  <c r="G310" i="2" s="1"/>
  <c r="W345" i="2"/>
  <c r="D358" i="2"/>
  <c r="W385" i="2"/>
  <c r="W435" i="2"/>
  <c r="W434" i="2" s="1"/>
  <c r="H461" i="2"/>
  <c r="J461" i="2" s="1"/>
  <c r="F460" i="2"/>
  <c r="F481" i="2"/>
  <c r="J482" i="2"/>
  <c r="O498" i="2"/>
  <c r="Q499" i="2"/>
  <c r="Z528" i="2"/>
  <c r="Z526" i="2" s="1"/>
  <c r="X526" i="2"/>
  <c r="Q541" i="2"/>
  <c r="Q540" i="2" s="1"/>
  <c r="O540" i="2"/>
  <c r="Y559" i="2"/>
  <c r="Z606" i="2"/>
  <c r="X605" i="2"/>
  <c r="O611" i="2"/>
  <c r="Q612" i="2"/>
  <c r="S612" i="2" s="1"/>
  <c r="O613" i="2"/>
  <c r="Q614" i="2"/>
  <c r="I559" i="2"/>
  <c r="R559" i="2"/>
  <c r="D254" i="2"/>
  <c r="D253" i="2" s="1"/>
  <c r="V254" i="2"/>
  <c r="V253" i="2" s="1"/>
  <c r="R335" i="2"/>
  <c r="D385" i="2"/>
  <c r="X386" i="2"/>
  <c r="X385" i="2" s="1"/>
  <c r="H416" i="2"/>
  <c r="V459" i="2"/>
  <c r="V458" i="2" s="1"/>
  <c r="W474" i="2"/>
  <c r="W473" i="2" s="1"/>
  <c r="Y474" i="2"/>
  <c r="Y473" i="2" s="1"/>
  <c r="V484" i="2"/>
  <c r="X498" i="2"/>
  <c r="Y509" i="2"/>
  <c r="Q522" i="2"/>
  <c r="S522" i="2" s="1"/>
  <c r="U522" i="2" s="1"/>
  <c r="Z553" i="2"/>
  <c r="AB553" i="2" s="1"/>
  <c r="AB552" i="2" s="1"/>
  <c r="M559" i="2"/>
  <c r="V559" i="2"/>
  <c r="F564" i="2"/>
  <c r="N559" i="2"/>
  <c r="Z574" i="2"/>
  <c r="Q595" i="2"/>
  <c r="Q594" i="2" s="1"/>
  <c r="M605" i="2"/>
  <c r="M598" i="2" s="1"/>
  <c r="O606" i="2"/>
  <c r="O605" i="2" s="1"/>
  <c r="F612" i="2"/>
  <c r="E611" i="2"/>
  <c r="AB334" i="2"/>
  <c r="AB333" i="2" s="1"/>
  <c r="T425" i="2"/>
  <c r="F240" i="2"/>
  <c r="Z244" i="2"/>
  <c r="E254" i="2"/>
  <c r="E253" i="2" s="1"/>
  <c r="N254" i="2"/>
  <c r="N253" i="2" s="1"/>
  <c r="Y254" i="2"/>
  <c r="Y253" i="2" s="1"/>
  <c r="Z269" i="2"/>
  <c r="W275" i="2"/>
  <c r="M275" i="2"/>
  <c r="S282" i="2"/>
  <c r="U283" i="2"/>
  <c r="U282" i="2" s="1"/>
  <c r="W292" i="2"/>
  <c r="D330" i="2"/>
  <c r="V330" i="2"/>
  <c r="J343" i="2"/>
  <c r="S356" i="2"/>
  <c r="N358" i="2"/>
  <c r="I358" i="2"/>
  <c r="Z361" i="2"/>
  <c r="Q443" i="2"/>
  <c r="Q442" i="2" s="1"/>
  <c r="S445" i="2"/>
  <c r="Y459" i="2"/>
  <c r="Y458" i="2" s="1"/>
  <c r="D474" i="2"/>
  <c r="D473" i="2" s="1"/>
  <c r="S507" i="2"/>
  <c r="U508" i="2"/>
  <c r="U507" i="2" s="1"/>
  <c r="M509" i="2"/>
  <c r="Z530" i="2"/>
  <c r="AB531" i="2"/>
  <c r="AB530" i="2" s="1"/>
  <c r="F536" i="2"/>
  <c r="H539" i="2"/>
  <c r="J539" i="2" s="1"/>
  <c r="Q547" i="2"/>
  <c r="S547" i="2" s="1"/>
  <c r="E559" i="2"/>
  <c r="U450" i="2"/>
  <c r="U431" i="2"/>
  <c r="U430" i="2" s="1"/>
  <c r="X613" i="2"/>
  <c r="AA43" i="2"/>
  <c r="AA135" i="2"/>
  <c r="AA134" i="2" s="1"/>
  <c r="AA246" i="2"/>
  <c r="AA358" i="2"/>
  <c r="AA566" i="2"/>
  <c r="T199" i="2"/>
  <c r="T209" i="2"/>
  <c r="T208" i="2" s="1"/>
  <c r="T330" i="2"/>
  <c r="AA239" i="2"/>
  <c r="AA235" i="2" s="1"/>
  <c r="T227" i="2"/>
  <c r="T226" i="2" s="1"/>
  <c r="Z612" i="2"/>
  <c r="Z611" i="2" s="1"/>
  <c r="AA127" i="2"/>
  <c r="AA126" i="2" s="1"/>
  <c r="AA385" i="2"/>
  <c r="AA509" i="2"/>
  <c r="T246" i="2"/>
  <c r="Y227" i="2"/>
  <c r="Y226" i="2" s="1"/>
  <c r="I254" i="2"/>
  <c r="I253" i="2" s="1"/>
  <c r="P264" i="2"/>
  <c r="X284" i="2"/>
  <c r="W425" i="2"/>
  <c r="I566" i="2"/>
  <c r="T14" i="2"/>
  <c r="T76" i="2"/>
  <c r="T103" i="2"/>
  <c r="T168" i="2"/>
  <c r="T167" i="2" s="1"/>
  <c r="T195" i="2"/>
  <c r="T284" i="2"/>
  <c r="T435" i="2"/>
  <c r="T434" i="2" s="1"/>
  <c r="T474" i="2"/>
  <c r="T473" i="2" s="1"/>
  <c r="T509" i="2"/>
  <c r="R54" i="2"/>
  <c r="R284" i="2"/>
  <c r="N335" i="2"/>
  <c r="P425" i="2"/>
  <c r="R474" i="2"/>
  <c r="R473" i="2" s="1"/>
  <c r="T145" i="2"/>
  <c r="T144" i="2" s="1"/>
  <c r="T239" i="2"/>
  <c r="T292" i="2"/>
  <c r="T302" i="2"/>
  <c r="T345" i="2"/>
  <c r="T344" i="2" s="1"/>
  <c r="T459" i="2"/>
  <c r="T458" i="2" s="1"/>
  <c r="T525" i="2"/>
  <c r="T524" i="2" s="1"/>
  <c r="T518" i="2" s="1"/>
  <c r="E104" i="2"/>
  <c r="E103" i="2" s="1"/>
  <c r="I246" i="2"/>
  <c r="P275" i="2"/>
  <c r="AA284" i="2"/>
  <c r="AA310" i="2"/>
  <c r="AA309" i="2" s="1"/>
  <c r="T43" i="2"/>
  <c r="T264" i="2"/>
  <c r="T310" i="2"/>
  <c r="T309" i="2" s="1"/>
  <c r="T385" i="2"/>
  <c r="T484" i="2"/>
  <c r="T235" i="2"/>
  <c r="T275" i="2"/>
  <c r="U285" i="2"/>
  <c r="U436" i="2"/>
  <c r="AA425" i="2"/>
  <c r="S194" i="2"/>
  <c r="Q193" i="2"/>
  <c r="Q192" i="2" s="1"/>
  <c r="AB218" i="2"/>
  <c r="AB217" i="2" s="1"/>
  <c r="AB216" i="2" s="1"/>
  <c r="Z217" i="2"/>
  <c r="Z216" i="2" s="1"/>
  <c r="H221" i="2"/>
  <c r="H220" i="2" s="1"/>
  <c r="H219" i="2" s="1"/>
  <c r="J222" i="2"/>
  <c r="AB16" i="2"/>
  <c r="AB15" i="2" s="1"/>
  <c r="Z15" i="2"/>
  <c r="J82" i="2"/>
  <c r="H81" i="2"/>
  <c r="AB97" i="2"/>
  <c r="AB96" i="2" s="1"/>
  <c r="Z96" i="2"/>
  <c r="S159" i="2"/>
  <c r="Q158" i="2"/>
  <c r="AB213" i="2"/>
  <c r="AB212" i="2" s="1"/>
  <c r="Z212" i="2"/>
  <c r="J22" i="2"/>
  <c r="L22" i="2" s="1"/>
  <c r="L21" i="2" s="1"/>
  <c r="H21" i="2"/>
  <c r="J40" i="2"/>
  <c r="H39" i="2"/>
  <c r="S45" i="2"/>
  <c r="Z146" i="2"/>
  <c r="AB147" i="2"/>
  <c r="AB146" i="2" s="1"/>
  <c r="Z160" i="2"/>
  <c r="AB161" i="2"/>
  <c r="AB160" i="2" s="1"/>
  <c r="J165" i="2"/>
  <c r="H164" i="2"/>
  <c r="H178" i="2"/>
  <c r="J179" i="2"/>
  <c r="H187" i="2"/>
  <c r="H186" i="2" s="1"/>
  <c r="J188" i="2"/>
  <c r="AB50" i="2"/>
  <c r="AB48" i="2" s="1"/>
  <c r="Z48" i="2"/>
  <c r="J69" i="2"/>
  <c r="H68" i="2"/>
  <c r="S129" i="2"/>
  <c r="U129" i="2" s="1"/>
  <c r="U128" i="2" s="1"/>
  <c r="Q128" i="2"/>
  <c r="J16" i="2"/>
  <c r="H15" i="2"/>
  <c r="S80" i="2"/>
  <c r="Q79" i="2"/>
  <c r="S99" i="2"/>
  <c r="Q98" i="2"/>
  <c r="AB157" i="2"/>
  <c r="AB156" i="2" s="1"/>
  <c r="Z156" i="2"/>
  <c r="Q176" i="2"/>
  <c r="S177" i="2"/>
  <c r="H184" i="2"/>
  <c r="O267" i="2"/>
  <c r="Q268" i="2"/>
  <c r="Z314" i="2"/>
  <c r="AB316" i="2"/>
  <c r="AB314" i="2" s="1"/>
  <c r="H451" i="2"/>
  <c r="J451" i="2" s="1"/>
  <c r="F449" i="2"/>
  <c r="F448" i="2" s="1"/>
  <c r="F447" i="2" s="1"/>
  <c r="G474" i="2"/>
  <c r="G473" i="2" s="1"/>
  <c r="Q486" i="2"/>
  <c r="Q485" i="2" s="1"/>
  <c r="O485" i="2"/>
  <c r="Q565" i="2"/>
  <c r="O564" i="2"/>
  <c r="V14" i="2"/>
  <c r="V13" i="2" s="1"/>
  <c r="J26" i="2"/>
  <c r="L26" i="2" s="1"/>
  <c r="L25" i="2" s="1"/>
  <c r="H32" i="2"/>
  <c r="J38" i="2"/>
  <c r="L38" i="2" s="1"/>
  <c r="L37" i="2" s="1"/>
  <c r="Q41" i="2"/>
  <c r="Z41" i="2"/>
  <c r="AB42" i="2"/>
  <c r="AB41" i="2" s="1"/>
  <c r="X48" i="2"/>
  <c r="H49" i="2"/>
  <c r="J49" i="2" s="1"/>
  <c r="J48" i="2" s="1"/>
  <c r="Q61" i="2"/>
  <c r="Z65" i="2"/>
  <c r="F68" i="2"/>
  <c r="Z68" i="2"/>
  <c r="G76" i="2"/>
  <c r="Z78" i="2"/>
  <c r="F81" i="2"/>
  <c r="Z81" i="2"/>
  <c r="M76" i="2"/>
  <c r="Z88" i="2"/>
  <c r="H91" i="2"/>
  <c r="J91" i="2" s="1"/>
  <c r="H101" i="2"/>
  <c r="Z106" i="2"/>
  <c r="J108" i="2"/>
  <c r="L108" i="2" s="1"/>
  <c r="L107" i="2" s="1"/>
  <c r="Z109" i="2"/>
  <c r="Z132" i="2"/>
  <c r="R135" i="2"/>
  <c r="R134" i="2" s="1"/>
  <c r="Z139" i="2"/>
  <c r="F146" i="2"/>
  <c r="Q151" i="2"/>
  <c r="Z153" i="2"/>
  <c r="Y145" i="2"/>
  <c r="Y144" i="2" s="1"/>
  <c r="O162" i="2"/>
  <c r="D168" i="2"/>
  <c r="D167" i="2" s="1"/>
  <c r="N168" i="2"/>
  <c r="N167" i="2" s="1"/>
  <c r="Z170" i="2"/>
  <c r="O176" i="2"/>
  <c r="F180" i="2"/>
  <c r="F187" i="2"/>
  <c r="F186" i="2" s="1"/>
  <c r="Z187" i="2"/>
  <c r="Z186" i="2" s="1"/>
  <c r="AB188" i="2"/>
  <c r="AB187" i="2" s="1"/>
  <c r="AB186" i="2" s="1"/>
  <c r="Q190" i="2"/>
  <c r="Q189" i="2" s="1"/>
  <c r="Z193" i="2"/>
  <c r="Z192" i="2" s="1"/>
  <c r="AB194" i="2"/>
  <c r="AB193" i="2" s="1"/>
  <c r="AB192" i="2" s="1"/>
  <c r="Q198" i="2"/>
  <c r="F200" i="2"/>
  <c r="Z204" i="2"/>
  <c r="AB204" i="2" s="1"/>
  <c r="S213" i="2"/>
  <c r="X217" i="2"/>
  <c r="X216" i="2" s="1"/>
  <c r="F221" i="2"/>
  <c r="F220" i="2" s="1"/>
  <c r="F219" i="2" s="1"/>
  <c r="H228" i="2"/>
  <c r="W239" i="2"/>
  <c r="W235" i="2" s="1"/>
  <c r="AB249" i="2"/>
  <c r="AB248" i="2" s="1"/>
  <c r="AB247" i="2" s="1"/>
  <c r="Z248" i="2"/>
  <c r="Z247" i="2" s="1"/>
  <c r="F255" i="2"/>
  <c r="H256" i="2"/>
  <c r="J279" i="2"/>
  <c r="H278" i="2"/>
  <c r="Q282" i="2"/>
  <c r="D284" i="2"/>
  <c r="Z303" i="2"/>
  <c r="AB304" i="2"/>
  <c r="AB303" i="2" s="1"/>
  <c r="J341" i="2"/>
  <c r="Z354" i="2"/>
  <c r="AB355" i="2"/>
  <c r="AB354" i="2" s="1"/>
  <c r="Z359" i="2"/>
  <c r="AB358" i="2"/>
  <c r="F365" i="2"/>
  <c r="F364" i="2" s="1"/>
  <c r="F363" i="2" s="1"/>
  <c r="O374" i="2"/>
  <c r="Q375" i="2"/>
  <c r="J382" i="2"/>
  <c r="H381" i="2"/>
  <c r="H380" i="2" s="1"/>
  <c r="H424" i="2"/>
  <c r="F423" i="2"/>
  <c r="M425" i="2"/>
  <c r="Q427" i="2"/>
  <c r="S427" i="2" s="1"/>
  <c r="O426" i="2"/>
  <c r="O425" i="2" s="1"/>
  <c r="F436" i="2"/>
  <c r="H438" i="2"/>
  <c r="J438" i="2" s="1"/>
  <c r="J450" i="2"/>
  <c r="H493" i="2"/>
  <c r="J494" i="2"/>
  <c r="Z544" i="2"/>
  <c r="AB545" i="2"/>
  <c r="AB544" i="2" s="1"/>
  <c r="J587" i="2"/>
  <c r="H602" i="2"/>
  <c r="H601" i="2" s="1"/>
  <c r="F601" i="2"/>
  <c r="Z98" i="2"/>
  <c r="AB99" i="2"/>
  <c r="AB98" i="2" s="1"/>
  <c r="Z233" i="2"/>
  <c r="Z232" i="2" s="1"/>
  <c r="AB234" i="2"/>
  <c r="AB233" i="2" s="1"/>
  <c r="AB232" i="2" s="1"/>
  <c r="AB238" i="2"/>
  <c r="AB237" i="2" s="1"/>
  <c r="AB236" i="2" s="1"/>
  <c r="Z237" i="2"/>
  <c r="Z236" i="2" s="1"/>
  <c r="H332" i="2"/>
  <c r="F331" i="2"/>
  <c r="N14" i="2"/>
  <c r="I14" i="2"/>
  <c r="Z66" i="2"/>
  <c r="AB67" i="2"/>
  <c r="AB66" i="2" s="1"/>
  <c r="D76" i="2"/>
  <c r="P76" i="2"/>
  <c r="W76" i="2"/>
  <c r="Y127" i="2"/>
  <c r="Y126" i="2" s="1"/>
  <c r="Z128" i="2"/>
  <c r="AB129" i="2"/>
  <c r="AB128" i="2" s="1"/>
  <c r="AB127" i="2" s="1"/>
  <c r="AB126" i="2" s="1"/>
  <c r="D135" i="2"/>
  <c r="D134" i="2" s="1"/>
  <c r="Z164" i="2"/>
  <c r="AB165" i="2"/>
  <c r="AB164" i="2" s="1"/>
  <c r="Q174" i="2"/>
  <c r="Z190" i="2"/>
  <c r="Z189" i="2" s="1"/>
  <c r="AB191" i="2"/>
  <c r="AB190" i="2" s="1"/>
  <c r="AB189" i="2" s="1"/>
  <c r="Z197" i="2"/>
  <c r="Z196" i="2" s="1"/>
  <c r="N199" i="2"/>
  <c r="N195" i="2" s="1"/>
  <c r="V199" i="2"/>
  <c r="V195" i="2" s="1"/>
  <c r="I199" i="2"/>
  <c r="I195" i="2" s="1"/>
  <c r="AB205" i="2"/>
  <c r="P209" i="2"/>
  <c r="P208" i="2" s="1"/>
  <c r="X221" i="2"/>
  <c r="X220" i="2" s="1"/>
  <c r="X219" i="2" s="1"/>
  <c r="H234" i="2"/>
  <c r="H233" i="2" s="1"/>
  <c r="H232" i="2" s="1"/>
  <c r="F233" i="2"/>
  <c r="F232" i="2" s="1"/>
  <c r="O237" i="2"/>
  <c r="O236" i="2" s="1"/>
  <c r="O235" i="2" s="1"/>
  <c r="Q238" i="2"/>
  <c r="O260" i="2"/>
  <c r="Q261" i="2"/>
  <c r="S261" i="2" s="1"/>
  <c r="Q279" i="2"/>
  <c r="Q278" i="2" s="1"/>
  <c r="O278" i="2"/>
  <c r="O275" i="2" s="1"/>
  <c r="H282" i="2"/>
  <c r="J283" i="2"/>
  <c r="H289" i="2"/>
  <c r="J289" i="2" s="1"/>
  <c r="F288" i="2"/>
  <c r="S291" i="2"/>
  <c r="Q290" i="2"/>
  <c r="O305" i="2"/>
  <c r="Q306" i="2"/>
  <c r="D310" i="2"/>
  <c r="D309" i="2" s="1"/>
  <c r="H316" i="2"/>
  <c r="J316" i="2" s="1"/>
  <c r="F314" i="2"/>
  <c r="S343" i="2"/>
  <c r="Q342" i="2"/>
  <c r="Z349" i="2"/>
  <c r="AB350" i="2"/>
  <c r="AB349" i="2" s="1"/>
  <c r="S370" i="2"/>
  <c r="X436" i="2"/>
  <c r="S436" i="2"/>
  <c r="Z461" i="2"/>
  <c r="X460" i="2"/>
  <c r="Z466" i="2"/>
  <c r="Z465" i="2" s="1"/>
  <c r="Z464" i="2" s="1"/>
  <c r="AB467" i="2"/>
  <c r="AB466" i="2" s="1"/>
  <c r="AB465" i="2" s="1"/>
  <c r="AB464" i="2" s="1"/>
  <c r="M525" i="2"/>
  <c r="Q533" i="2"/>
  <c r="O532" i="2"/>
  <c r="AB569" i="2"/>
  <c r="Z567" i="2"/>
  <c r="Q600" i="2"/>
  <c r="O599" i="2"/>
  <c r="AB52" i="2"/>
  <c r="AB51" i="2" s="1"/>
  <c r="Z39" i="2"/>
  <c r="AB40" i="2"/>
  <c r="AB39" i="2" s="1"/>
  <c r="Z210" i="2"/>
  <c r="AB211" i="2"/>
  <c r="AB210" i="2" s="1"/>
  <c r="AB209" i="2" s="1"/>
  <c r="Q294" i="2"/>
  <c r="S294" i="2" s="1"/>
  <c r="O293" i="2"/>
  <c r="J366" i="2"/>
  <c r="H365" i="2"/>
  <c r="H364" i="2" s="1"/>
  <c r="H363" i="2" s="1"/>
  <c r="F444" i="2"/>
  <c r="H445" i="2"/>
  <c r="AB567" i="2"/>
  <c r="Q578" i="2"/>
  <c r="Q577" i="2" s="1"/>
  <c r="O577" i="2"/>
  <c r="F586" i="2"/>
  <c r="H588" i="2"/>
  <c r="J588" i="2" s="1"/>
  <c r="P14" i="2"/>
  <c r="P13" i="2" s="1"/>
  <c r="W43" i="2"/>
  <c r="O48" i="2"/>
  <c r="N43" i="2"/>
  <c r="R43" i="2"/>
  <c r="Q70" i="2"/>
  <c r="Z70" i="2"/>
  <c r="AB71" i="2"/>
  <c r="AB70" i="2" s="1"/>
  <c r="Q83" i="2"/>
  <c r="Z83" i="2"/>
  <c r="AB84" i="2"/>
  <c r="AB83" i="2" s="1"/>
  <c r="X88" i="2"/>
  <c r="Q94" i="2"/>
  <c r="Z100" i="2"/>
  <c r="H146" i="2"/>
  <c r="Z172" i="2"/>
  <c r="AB173" i="2"/>
  <c r="AB172" i="2" s="1"/>
  <c r="Z176" i="2"/>
  <c r="AB177" i="2"/>
  <c r="AB176" i="2" s="1"/>
  <c r="Z181" i="2"/>
  <c r="F190" i="2"/>
  <c r="F189" i="2" s="1"/>
  <c r="H200" i="2"/>
  <c r="O200" i="2"/>
  <c r="Q207" i="2"/>
  <c r="X212" i="2"/>
  <c r="X209" i="2" s="1"/>
  <c r="Z214" i="2"/>
  <c r="Z222" i="2"/>
  <c r="X227" i="2"/>
  <c r="H231" i="2"/>
  <c r="J231" i="2" s="1"/>
  <c r="F230" i="2"/>
  <c r="Z231" i="2"/>
  <c r="H240" i="2"/>
  <c r="J241" i="2"/>
  <c r="Q252" i="2"/>
  <c r="O251" i="2"/>
  <c r="O250" i="2" s="1"/>
  <c r="AB261" i="2"/>
  <c r="AB260" i="2" s="1"/>
  <c r="Z260" i="2"/>
  <c r="Q276" i="2"/>
  <c r="S277" i="2"/>
  <c r="H293" i="2"/>
  <c r="H308" i="2"/>
  <c r="F307" i="2"/>
  <c r="S334" i="2"/>
  <c r="Q333" i="2"/>
  <c r="Q378" i="2"/>
  <c r="S378" i="2" s="1"/>
  <c r="O377" i="2"/>
  <c r="H470" i="2"/>
  <c r="H469" i="2" s="1"/>
  <c r="H468" i="2" s="1"/>
  <c r="J471" i="2"/>
  <c r="AB480" i="2"/>
  <c r="AB479" i="2" s="1"/>
  <c r="Z479" i="2"/>
  <c r="X502" i="2"/>
  <c r="Z503" i="2"/>
  <c r="Q510" i="2"/>
  <c r="S511" i="2"/>
  <c r="Z523" i="2"/>
  <c r="AB523" i="2" s="1"/>
  <c r="AB521" i="2" s="1"/>
  <c r="AB520" i="2" s="1"/>
  <c r="AB519" i="2" s="1"/>
  <c r="X521" i="2"/>
  <c r="X520" i="2" s="1"/>
  <c r="X519" i="2" s="1"/>
  <c r="Y525" i="2"/>
  <c r="Z554" i="2"/>
  <c r="AB555" i="2"/>
  <c r="AB554" i="2" s="1"/>
  <c r="X582" i="2"/>
  <c r="Z583" i="2"/>
  <c r="Q610" i="2"/>
  <c r="S610" i="2" s="1"/>
  <c r="O609" i="2"/>
  <c r="AB256" i="2"/>
  <c r="D264" i="2"/>
  <c r="M264" i="2"/>
  <c r="Y264" i="2"/>
  <c r="Q285" i="2"/>
  <c r="P292" i="2"/>
  <c r="G302" i="2"/>
  <c r="Q311" i="2"/>
  <c r="S313" i="2"/>
  <c r="D329" i="2"/>
  <c r="F349" i="2"/>
  <c r="H350" i="2"/>
  <c r="H362" i="2"/>
  <c r="J362" i="2" s="1"/>
  <c r="F361" i="2"/>
  <c r="W368" i="2"/>
  <c r="P385" i="2"/>
  <c r="Z426" i="2"/>
  <c r="AB427" i="2"/>
  <c r="AB426" i="2" s="1"/>
  <c r="J433" i="2"/>
  <c r="H432" i="2"/>
  <c r="Z436" i="2"/>
  <c r="AB439" i="2"/>
  <c r="AB436" i="2" s="1"/>
  <c r="Z444" i="2"/>
  <c r="AB445" i="2"/>
  <c r="AB444" i="2" s="1"/>
  <c r="W448" i="2"/>
  <c r="W447" i="2" s="1"/>
  <c r="W446" i="2" s="1"/>
  <c r="D459" i="2"/>
  <c r="D458" i="2" s="1"/>
  <c r="X485" i="2"/>
  <c r="X484" i="2" s="1"/>
  <c r="Z486" i="2"/>
  <c r="Z500" i="2"/>
  <c r="AB501" i="2"/>
  <c r="AB500" i="2" s="1"/>
  <c r="J517" i="2"/>
  <c r="H516" i="2"/>
  <c r="H515" i="2" s="1"/>
  <c r="H514" i="2" s="1"/>
  <c r="H521" i="2"/>
  <c r="H520" i="2" s="1"/>
  <c r="H519" i="2" s="1"/>
  <c r="J522" i="2"/>
  <c r="V525" i="2"/>
  <c r="AB537" i="2"/>
  <c r="AB536" i="2" s="1"/>
  <c r="Z536" i="2"/>
  <c r="O538" i="2"/>
  <c r="Q539" i="2"/>
  <c r="H549" i="2"/>
  <c r="J550" i="2"/>
  <c r="H553" i="2"/>
  <c r="F552" i="2"/>
  <c r="P559" i="2"/>
  <c r="O575" i="2"/>
  <c r="Q576" i="2"/>
  <c r="Z585" i="2"/>
  <c r="X584" i="2"/>
  <c r="X590" i="2"/>
  <c r="Z591" i="2"/>
  <c r="Z605" i="2"/>
  <c r="AB606" i="2"/>
  <c r="AB605" i="2" s="1"/>
  <c r="X611" i="2"/>
  <c r="Z613" i="2"/>
  <c r="AB614" i="2"/>
  <c r="AB613" i="2" s="1"/>
  <c r="AA380" i="2"/>
  <c r="AA376" i="2"/>
  <c r="V239" i="2"/>
  <c r="V235" i="2" s="1"/>
  <c r="E239" i="2"/>
  <c r="E235" i="2" s="1"/>
  <c r="M239" i="2"/>
  <c r="M235" i="2" s="1"/>
  <c r="Z242" i="2"/>
  <c r="AB243" i="2"/>
  <c r="AB242" i="2" s="1"/>
  <c r="H252" i="2"/>
  <c r="P254" i="2"/>
  <c r="P253" i="2" s="1"/>
  <c r="W264" i="2"/>
  <c r="Z266" i="2"/>
  <c r="F269" i="2"/>
  <c r="Z271" i="2"/>
  <c r="AB272" i="2"/>
  <c r="AB271" i="2" s="1"/>
  <c r="H277" i="2"/>
  <c r="Z276" i="2"/>
  <c r="AB277" i="2"/>
  <c r="AB276" i="2" s="1"/>
  <c r="F282" i="2"/>
  <c r="F275" i="2" s="1"/>
  <c r="Z291" i="2"/>
  <c r="N292" i="2"/>
  <c r="I292" i="2"/>
  <c r="R292" i="2"/>
  <c r="Z296" i="2"/>
  <c r="M302" i="2"/>
  <c r="O311" i="2"/>
  <c r="O333" i="2"/>
  <c r="Z341" i="2"/>
  <c r="I335" i="2"/>
  <c r="H352" i="2"/>
  <c r="H356" i="2"/>
  <c r="J357" i="2"/>
  <c r="R358" i="2"/>
  <c r="M368" i="2"/>
  <c r="Y368" i="2"/>
  <c r="O381" i="2"/>
  <c r="O380" i="2" s="1"/>
  <c r="Y385" i="2"/>
  <c r="Z386" i="2"/>
  <c r="Z385" i="2" s="1"/>
  <c r="AB387" i="2"/>
  <c r="AB386" i="2" s="1"/>
  <c r="AB385" i="2" s="1"/>
  <c r="J394" i="2"/>
  <c r="I413" i="2"/>
  <c r="S424" i="2"/>
  <c r="X425" i="2"/>
  <c r="X442" i="2"/>
  <c r="X444" i="2"/>
  <c r="Z453" i="2"/>
  <c r="F459" i="2"/>
  <c r="F458" i="2" s="1"/>
  <c r="Z475" i="2"/>
  <c r="H478" i="2"/>
  <c r="H477" i="2" s="1"/>
  <c r="F477" i="2"/>
  <c r="Z488" i="2"/>
  <c r="Q494" i="2"/>
  <c r="O493" i="2"/>
  <c r="Z508" i="2"/>
  <c r="V509" i="2"/>
  <c r="Q512" i="2"/>
  <c r="S513" i="2"/>
  <c r="Q517" i="2"/>
  <c r="Q516" i="2" s="1"/>
  <c r="Q515" i="2" s="1"/>
  <c r="Q514" i="2" s="1"/>
  <c r="O516" i="2"/>
  <c r="O515" i="2" s="1"/>
  <c r="O514" i="2" s="1"/>
  <c r="P525" i="2"/>
  <c r="F544" i="2"/>
  <c r="O544" i="2"/>
  <c r="Q545" i="2"/>
  <c r="Q550" i="2"/>
  <c r="S550" i="2" s="1"/>
  <c r="U550" i="2" s="1"/>
  <c r="U549" i="2" s="1"/>
  <c r="O549" i="2"/>
  <c r="H561" i="2"/>
  <c r="J561" i="2" s="1"/>
  <c r="F560" i="2"/>
  <c r="Y566" i="2"/>
  <c r="Z573" i="2"/>
  <c r="AB574" i="2"/>
  <c r="AB573" i="2" s="1"/>
  <c r="AA14" i="2"/>
  <c r="AA76" i="2"/>
  <c r="AB283" i="2"/>
  <c r="AB282" i="2" s="1"/>
  <c r="D239" i="2"/>
  <c r="D235" i="2" s="1"/>
  <c r="W254" i="2"/>
  <c r="W253" i="2" s="1"/>
  <c r="Z267" i="2"/>
  <c r="AB268" i="2"/>
  <c r="AB267" i="2" s="1"/>
  <c r="D275" i="2"/>
  <c r="F285" i="2"/>
  <c r="Z285" i="2"/>
  <c r="AB286" i="2"/>
  <c r="AB285" i="2" s="1"/>
  <c r="Z289" i="2"/>
  <c r="V292" i="2"/>
  <c r="F303" i="2"/>
  <c r="Z308" i="2"/>
  <c r="Y310" i="2"/>
  <c r="Y309" i="2" s="1"/>
  <c r="Z313" i="2"/>
  <c r="O314" i="2"/>
  <c r="R330" i="2"/>
  <c r="R329" i="2" s="1"/>
  <c r="Z332" i="2"/>
  <c r="V335" i="2"/>
  <c r="Y335" i="2"/>
  <c r="R345" i="2"/>
  <c r="X349" i="2"/>
  <c r="V358" i="2"/>
  <c r="Q360" i="2"/>
  <c r="S360" i="2" s="1"/>
  <c r="O359" i="2"/>
  <c r="Z365" i="2"/>
  <c r="Z364" i="2" s="1"/>
  <c r="Z363" i="2" s="1"/>
  <c r="AB366" i="2"/>
  <c r="AB365" i="2" s="1"/>
  <c r="AB364" i="2" s="1"/>
  <c r="AB363" i="2" s="1"/>
  <c r="R376" i="2"/>
  <c r="Z381" i="2"/>
  <c r="Z380" i="2" s="1"/>
  <c r="AB382" i="2"/>
  <c r="AB381" i="2" s="1"/>
  <c r="AB380" i="2" s="1"/>
  <c r="J389" i="2"/>
  <c r="Q416" i="2"/>
  <c r="Q414" i="2" s="1"/>
  <c r="Q413" i="2" s="1"/>
  <c r="O414" i="2"/>
  <c r="AB414" i="2"/>
  <c r="Z424" i="2"/>
  <c r="X423" i="2"/>
  <c r="N435" i="2"/>
  <c r="N434" i="2" s="1"/>
  <c r="O449" i="2"/>
  <c r="AB449" i="2"/>
  <c r="V448" i="2"/>
  <c r="V447" i="2" s="1"/>
  <c r="Q453" i="2"/>
  <c r="S453" i="2" s="1"/>
  <c r="O452" i="2"/>
  <c r="Z462" i="2"/>
  <c r="AB463" i="2"/>
  <c r="AB462" i="2" s="1"/>
  <c r="N474" i="2"/>
  <c r="N473" i="2" s="1"/>
  <c r="M484" i="2"/>
  <c r="X500" i="2"/>
  <c r="F516" i="2"/>
  <c r="F515" i="2" s="1"/>
  <c r="F514" i="2" s="1"/>
  <c r="Z517" i="2"/>
  <c r="X516" i="2"/>
  <c r="X515" i="2" s="1"/>
  <c r="X514" i="2" s="1"/>
  <c r="F521" i="2"/>
  <c r="F520" i="2" s="1"/>
  <c r="F519" i="2" s="1"/>
  <c r="N525" i="2"/>
  <c r="W525" i="2"/>
  <c r="O526" i="2"/>
  <c r="H540" i="2"/>
  <c r="S541" i="2"/>
  <c r="F549" i="2"/>
  <c r="J565" i="2"/>
  <c r="AB576" i="2"/>
  <c r="AB575" i="2" s="1"/>
  <c r="Z575" i="2"/>
  <c r="J585" i="2"/>
  <c r="H584" i="2"/>
  <c r="Z592" i="2"/>
  <c r="AB593" i="2"/>
  <c r="AB592" i="2" s="1"/>
  <c r="X594" i="2"/>
  <c r="Z595" i="2"/>
  <c r="AB348" i="2"/>
  <c r="AB346" i="2" s="1"/>
  <c r="R484" i="2"/>
  <c r="Z549" i="2"/>
  <c r="AB550" i="2"/>
  <c r="AB549" i="2" s="1"/>
  <c r="M566" i="2"/>
  <c r="G598" i="2"/>
  <c r="AB578" i="2"/>
  <c r="AB577" i="2" s="1"/>
  <c r="R310" i="2"/>
  <c r="R309" i="2" s="1"/>
  <c r="E330" i="2"/>
  <c r="E368" i="2"/>
  <c r="N368" i="2"/>
  <c r="R368" i="2"/>
  <c r="I376" i="2"/>
  <c r="G413" i="2"/>
  <c r="D413" i="2"/>
  <c r="Z428" i="2"/>
  <c r="AB429" i="2"/>
  <c r="AB428" i="2" s="1"/>
  <c r="N448" i="2"/>
  <c r="N447" i="2" s="1"/>
  <c r="E459" i="2"/>
  <c r="E458" i="2" s="1"/>
  <c r="M459" i="2"/>
  <c r="M458" i="2" s="1"/>
  <c r="M446" i="2" s="1"/>
  <c r="P484" i="2"/>
  <c r="Y484" i="2"/>
  <c r="Z489" i="2"/>
  <c r="AB490" i="2"/>
  <c r="AB489" i="2" s="1"/>
  <c r="Z493" i="2"/>
  <c r="AB494" i="2"/>
  <c r="AB493" i="2" s="1"/>
  <c r="Z498" i="2"/>
  <c r="AB499" i="2"/>
  <c r="AB498" i="2" s="1"/>
  <c r="S501" i="2"/>
  <c r="F502" i="2"/>
  <c r="R509" i="2"/>
  <c r="Z512" i="2"/>
  <c r="AB513" i="2"/>
  <c r="AB512" i="2" s="1"/>
  <c r="Z538" i="2"/>
  <c r="AB539" i="2"/>
  <c r="AB538" i="2" s="1"/>
  <c r="X549" i="2"/>
  <c r="Z556" i="2"/>
  <c r="AB557" i="2"/>
  <c r="AB556" i="2" s="1"/>
  <c r="O560" i="2"/>
  <c r="Z564" i="2"/>
  <c r="AB565" i="2"/>
  <c r="AB564" i="2" s="1"/>
  <c r="X567" i="2"/>
  <c r="X566" i="2" s="1"/>
  <c r="Z572" i="2"/>
  <c r="Q583" i="2"/>
  <c r="Z601" i="2"/>
  <c r="AB602" i="2"/>
  <c r="AB601" i="2" s="1"/>
  <c r="AA168" i="2"/>
  <c r="AA167" i="2" s="1"/>
  <c r="AA199" i="2"/>
  <c r="AA195" i="2" s="1"/>
  <c r="AA227" i="2"/>
  <c r="AA226" i="2" s="1"/>
  <c r="AA302" i="2"/>
  <c r="AA474" i="2"/>
  <c r="AA473" i="2" s="1"/>
  <c r="AA145" i="2"/>
  <c r="AA144" i="2" s="1"/>
  <c r="AA209" i="2"/>
  <c r="AA208" i="2" s="1"/>
  <c r="AA345" i="2"/>
  <c r="AA484" i="2"/>
  <c r="AA483" i="2" s="1"/>
  <c r="AA435" i="2"/>
  <c r="AA434" i="2" s="1"/>
  <c r="AA448" i="2"/>
  <c r="AA447" i="2" s="1"/>
  <c r="AA446" i="2" s="1"/>
  <c r="AB88" i="2"/>
  <c r="AA275" i="2"/>
  <c r="AA368" i="2"/>
  <c r="AA525" i="2"/>
  <c r="AA524" i="2" s="1"/>
  <c r="AA518" i="2" s="1"/>
  <c r="E76" i="2"/>
  <c r="R76" i="2"/>
  <c r="R103" i="2"/>
  <c r="P135" i="2"/>
  <c r="P134" i="2" s="1"/>
  <c r="N145" i="2"/>
  <c r="N144" i="2" s="1"/>
  <c r="G145" i="2"/>
  <c r="G144" i="2" s="1"/>
  <c r="E145" i="2"/>
  <c r="E144" i="2" s="1"/>
  <c r="R168" i="2"/>
  <c r="R167" i="2" s="1"/>
  <c r="R199" i="2"/>
  <c r="R195" i="2" s="1"/>
  <c r="G209" i="2"/>
  <c r="G208" i="2" s="1"/>
  <c r="E227" i="2"/>
  <c r="E226" i="2" s="1"/>
  <c r="W227" i="2"/>
  <c r="W226" i="2" s="1"/>
  <c r="M246" i="2"/>
  <c r="R254" i="2"/>
  <c r="R253" i="2" s="1"/>
  <c r="N264" i="2"/>
  <c r="N284" i="2"/>
  <c r="V284" i="2"/>
  <c r="E302" i="2"/>
  <c r="P330" i="2"/>
  <c r="P329" i="2" s="1"/>
  <c r="M330" i="2"/>
  <c r="E425" i="2"/>
  <c r="R425" i="2"/>
  <c r="P448" i="2"/>
  <c r="P447" i="2" s="1"/>
  <c r="P446" i="2" s="1"/>
  <c r="N459" i="2"/>
  <c r="N458" i="2" s="1"/>
  <c r="R459" i="2"/>
  <c r="R458" i="2" s="1"/>
  <c r="N484" i="2"/>
  <c r="G509" i="2"/>
  <c r="R566" i="2"/>
  <c r="N209" i="2"/>
  <c r="N208" i="2" s="1"/>
  <c r="R246" i="2"/>
  <c r="R14" i="2"/>
  <c r="I104" i="2"/>
  <c r="I103" i="2" s="1"/>
  <c r="G127" i="2"/>
  <c r="G126" i="2" s="1"/>
  <c r="E135" i="2"/>
  <c r="E134" i="2" s="1"/>
  <c r="N135" i="2"/>
  <c r="N134" i="2" s="1"/>
  <c r="I135" i="2"/>
  <c r="I134" i="2" s="1"/>
  <c r="G168" i="2"/>
  <c r="G167" i="2" s="1"/>
  <c r="E168" i="2"/>
  <c r="E167" i="2" s="1"/>
  <c r="R209" i="2"/>
  <c r="R208" i="2" s="1"/>
  <c r="G227" i="2"/>
  <c r="G226" i="2" s="1"/>
  <c r="I239" i="2"/>
  <c r="I235" i="2" s="1"/>
  <c r="N239" i="2"/>
  <c r="N235" i="2" s="1"/>
  <c r="N246" i="2"/>
  <c r="V246" i="2"/>
  <c r="W246" i="2"/>
  <c r="G254" i="2"/>
  <c r="G253" i="2" s="1"/>
  <c r="G264" i="2"/>
  <c r="N310" i="2"/>
  <c r="N309" i="2" s="1"/>
  <c r="V310" i="2"/>
  <c r="V309" i="2" s="1"/>
  <c r="N345" i="2"/>
  <c r="M345" i="2"/>
  <c r="E376" i="2"/>
  <c r="V376" i="2"/>
  <c r="V367" i="2" s="1"/>
  <c r="G385" i="2"/>
  <c r="E566" i="2"/>
  <c r="O607" i="2"/>
  <c r="E60" i="2"/>
  <c r="N76" i="2"/>
  <c r="I76" i="2"/>
  <c r="F135" i="2"/>
  <c r="F134" i="2" s="1"/>
  <c r="R145" i="2"/>
  <c r="R144" i="2" s="1"/>
  <c r="E209" i="2"/>
  <c r="E208" i="2" s="1"/>
  <c r="V227" i="2"/>
  <c r="V226" i="2" s="1"/>
  <c r="R239" i="2"/>
  <c r="R235" i="2" s="1"/>
  <c r="R264" i="2"/>
  <c r="W335" i="2"/>
  <c r="G345" i="2"/>
  <c r="W376" i="2"/>
  <c r="M385" i="2"/>
  <c r="V385" i="2"/>
  <c r="E385" i="2"/>
  <c r="I425" i="2"/>
  <c r="I459" i="2"/>
  <c r="I458" i="2" s="1"/>
  <c r="I509" i="2"/>
  <c r="P509" i="2"/>
  <c r="P566" i="2"/>
  <c r="I127" i="2"/>
  <c r="I126" i="2" s="1"/>
  <c r="G275" i="2"/>
  <c r="M335" i="2"/>
  <c r="G425" i="2"/>
  <c r="W330" i="2"/>
  <c r="Y167" i="2"/>
  <c r="I264" i="2"/>
  <c r="I330" i="2"/>
  <c r="S54" i="2"/>
  <c r="I60" i="2"/>
  <c r="I145" i="2"/>
  <c r="I144" i="2" s="1"/>
  <c r="D246" i="2"/>
  <c r="I302" i="2"/>
  <c r="I275" i="2"/>
  <c r="G60" i="2"/>
  <c r="E43" i="2"/>
  <c r="G14" i="2"/>
  <c r="G43" i="2"/>
  <c r="V76" i="2"/>
  <c r="E127" i="2"/>
  <c r="E126" i="2" s="1"/>
  <c r="D226" i="2"/>
  <c r="E284" i="2"/>
  <c r="M284" i="2"/>
  <c r="E345" i="2"/>
  <c r="E358" i="2"/>
  <c r="M358" i="2"/>
  <c r="G376" i="2"/>
  <c r="P435" i="2"/>
  <c r="P434" i="2" s="1"/>
  <c r="I435" i="2"/>
  <c r="I434" i="2" s="1"/>
  <c r="I474" i="2"/>
  <c r="I473" i="2" s="1"/>
  <c r="E484" i="2"/>
  <c r="G525" i="2"/>
  <c r="N566" i="2"/>
  <c r="G581" i="2"/>
  <c r="W621" i="2"/>
  <c r="I168" i="2"/>
  <c r="I167" i="2" s="1"/>
  <c r="E195" i="2"/>
  <c r="P246" i="2"/>
  <c r="Y246" i="2"/>
  <c r="G246" i="2"/>
  <c r="E246" i="2"/>
  <c r="E264" i="2"/>
  <c r="Y284" i="2"/>
  <c r="G284" i="2"/>
  <c r="W284" i="2"/>
  <c r="E335" i="2"/>
  <c r="I345" i="2"/>
  <c r="W358" i="2"/>
  <c r="G368" i="2"/>
  <c r="R435" i="2"/>
  <c r="R434" i="2" s="1"/>
  <c r="I495" i="2"/>
  <c r="G495" i="2"/>
  <c r="E509" i="2"/>
  <c r="W566" i="2"/>
  <c r="E581" i="2"/>
  <c r="I581" i="2"/>
  <c r="G199" i="2"/>
  <c r="G195" i="2" s="1"/>
  <c r="I209" i="2"/>
  <c r="I208" i="2" s="1"/>
  <c r="M227" i="2"/>
  <c r="M226" i="2" s="1"/>
  <c r="P302" i="2"/>
  <c r="P310" i="2"/>
  <c r="P309" i="2" s="1"/>
  <c r="G330" i="2"/>
  <c r="G358" i="2"/>
  <c r="I368" i="2"/>
  <c r="M376" i="2"/>
  <c r="R385" i="2"/>
  <c r="E413" i="2"/>
  <c r="E435" i="2"/>
  <c r="E434" i="2" s="1"/>
  <c r="R448" i="2"/>
  <c r="R447" i="2" s="1"/>
  <c r="Y448" i="2"/>
  <c r="Y447" i="2" s="1"/>
  <c r="E474" i="2"/>
  <c r="E473" i="2" s="1"/>
  <c r="I484" i="2"/>
  <c r="Q67" i="2"/>
  <c r="O66" i="2"/>
  <c r="S101" i="2"/>
  <c r="Q100" i="2"/>
  <c r="J18" i="2"/>
  <c r="H17" i="2"/>
  <c r="H44" i="2"/>
  <c r="J45" i="2"/>
  <c r="H67" i="2"/>
  <c r="F66" i="2"/>
  <c r="Q77" i="2"/>
  <c r="S78" i="2"/>
  <c r="H79" i="2"/>
  <c r="J80" i="2"/>
  <c r="S89" i="2"/>
  <c r="Q88" i="2"/>
  <c r="S106" i="2"/>
  <c r="Q105" i="2"/>
  <c r="J95" i="2"/>
  <c r="H94" i="2"/>
  <c r="H61" i="2"/>
  <c r="J62" i="2"/>
  <c r="S110" i="2"/>
  <c r="Q109" i="2"/>
  <c r="J112" i="2"/>
  <c r="H111" i="2"/>
  <c r="S133" i="2"/>
  <c r="Q132" i="2"/>
  <c r="Q16" i="2"/>
  <c r="H19" i="2"/>
  <c r="H28" i="2"/>
  <c r="H27" i="2" s="1"/>
  <c r="H35" i="2"/>
  <c r="X41" i="2"/>
  <c r="X14" i="2" s="1"/>
  <c r="H42" i="2"/>
  <c r="F44" i="2"/>
  <c r="Z45" i="2"/>
  <c r="Q50" i="2"/>
  <c r="X51" i="2"/>
  <c r="H52" i="2"/>
  <c r="H56" i="2"/>
  <c r="H57" i="2"/>
  <c r="F61" i="2"/>
  <c r="Z62" i="2"/>
  <c r="Q65" i="2"/>
  <c r="D66" i="2"/>
  <c r="D60" i="2" s="1"/>
  <c r="D59" i="2" s="1"/>
  <c r="X66" i="2"/>
  <c r="Q69" i="2"/>
  <c r="X70" i="2"/>
  <c r="H71" i="2"/>
  <c r="H74" i="2"/>
  <c r="O77" i="2"/>
  <c r="F79" i="2"/>
  <c r="Z80" i="2"/>
  <c r="Q82" i="2"/>
  <c r="X83" i="2"/>
  <c r="H84" i="2"/>
  <c r="O88" i="2"/>
  <c r="F94" i="2"/>
  <c r="Z95" i="2"/>
  <c r="Q97" i="2"/>
  <c r="X98" i="2"/>
  <c r="H99" i="2"/>
  <c r="O100" i="2"/>
  <c r="O105" i="2"/>
  <c r="O109" i="2"/>
  <c r="F111" i="2"/>
  <c r="Z112" i="2"/>
  <c r="J116" i="2"/>
  <c r="L116" i="2" s="1"/>
  <c r="L115" i="2" s="1"/>
  <c r="J120" i="2"/>
  <c r="L120" i="2" s="1"/>
  <c r="L119" i="2" s="1"/>
  <c r="X128" i="2"/>
  <c r="X127" i="2" s="1"/>
  <c r="X126" i="2" s="1"/>
  <c r="H129" i="2"/>
  <c r="O132" i="2"/>
  <c r="H138" i="2"/>
  <c r="P145" i="2"/>
  <c r="P144" i="2" s="1"/>
  <c r="H152" i="2"/>
  <c r="F154" i="2"/>
  <c r="H155" i="2"/>
  <c r="Z155" i="2"/>
  <c r="X154" i="2"/>
  <c r="O160" i="2"/>
  <c r="Q161" i="2"/>
  <c r="Q162" i="2"/>
  <c r="V168" i="2"/>
  <c r="V167" i="2" s="1"/>
  <c r="O180" i="2"/>
  <c r="Q181" i="2"/>
  <c r="J200" i="2"/>
  <c r="Q147" i="2"/>
  <c r="O146" i="2"/>
  <c r="H159" i="2"/>
  <c r="F158" i="2"/>
  <c r="X158" i="2"/>
  <c r="Z159" i="2"/>
  <c r="Q165" i="2"/>
  <c r="O164" i="2"/>
  <c r="X178" i="2"/>
  <c r="Z179" i="2"/>
  <c r="F206" i="2"/>
  <c r="H207" i="2"/>
  <c r="F17" i="2"/>
  <c r="H137" i="2"/>
  <c r="Q137" i="2"/>
  <c r="O138" i="2"/>
  <c r="O135" i="2" s="1"/>
  <c r="O134" i="2" s="1"/>
  <c r="Q139" i="2"/>
  <c r="V145" i="2"/>
  <c r="V144" i="2" s="1"/>
  <c r="O152" i="2"/>
  <c r="Q153" i="2"/>
  <c r="Q154" i="2"/>
  <c r="H160" i="2"/>
  <c r="F162" i="2"/>
  <c r="H163" i="2"/>
  <c r="Z163" i="2"/>
  <c r="X162" i="2"/>
  <c r="P168" i="2"/>
  <c r="P167" i="2" s="1"/>
  <c r="Q182" i="2"/>
  <c r="H190" i="2"/>
  <c r="H189" i="2" s="1"/>
  <c r="J191" i="2"/>
  <c r="M195" i="2"/>
  <c r="X200" i="2"/>
  <c r="Z201" i="2"/>
  <c r="F203" i="2"/>
  <c r="W199" i="2"/>
  <c r="W195" i="2" s="1"/>
  <c r="O203" i="2"/>
  <c r="O199" i="2" s="1"/>
  <c r="O195" i="2" s="1"/>
  <c r="Q204" i="2"/>
  <c r="F212" i="2"/>
  <c r="H213" i="2"/>
  <c r="H143" i="2"/>
  <c r="F142" i="2"/>
  <c r="F141" i="2" s="1"/>
  <c r="F140" i="2" s="1"/>
  <c r="X142" i="2"/>
  <c r="X141" i="2" s="1"/>
  <c r="X140" i="2" s="1"/>
  <c r="Z143" i="2"/>
  <c r="H151" i="2"/>
  <c r="F150" i="2"/>
  <c r="X150" i="2"/>
  <c r="Z151" i="2"/>
  <c r="Q157" i="2"/>
  <c r="O156" i="2"/>
  <c r="Q170" i="2"/>
  <c r="O169" i="2"/>
  <c r="F197" i="2"/>
  <c r="F196" i="2" s="1"/>
  <c r="H198" i="2"/>
  <c r="H211" i="2"/>
  <c r="F210" i="2"/>
  <c r="Q214" i="2"/>
  <c r="S215" i="2"/>
  <c r="O217" i="2"/>
  <c r="O216" i="2" s="1"/>
  <c r="Q218" i="2"/>
  <c r="J181" i="2"/>
  <c r="H180" i="2"/>
  <c r="P199" i="2"/>
  <c r="P195" i="2" s="1"/>
  <c r="M209" i="2"/>
  <c r="M208" i="2" s="1"/>
  <c r="J218" i="2"/>
  <c r="H217" i="2"/>
  <c r="H216" i="2" s="1"/>
  <c r="O221" i="2"/>
  <c r="O220" i="2" s="1"/>
  <c r="O219" i="2" s="1"/>
  <c r="P227" i="2"/>
  <c r="P226" i="2" s="1"/>
  <c r="Z229" i="2"/>
  <c r="X233" i="2"/>
  <c r="X232" i="2" s="1"/>
  <c r="J234" i="2"/>
  <c r="H238" i="2"/>
  <c r="Z241" i="2"/>
  <c r="G239" i="2"/>
  <c r="G235" i="2" s="1"/>
  <c r="H244" i="2"/>
  <c r="Z252" i="2"/>
  <c r="X251" i="2"/>
  <c r="X250" i="2" s="1"/>
  <c r="Q260" i="2"/>
  <c r="E275" i="2"/>
  <c r="R275" i="2"/>
  <c r="I284" i="2"/>
  <c r="P284" i="2"/>
  <c r="H291" i="2"/>
  <c r="F290" i="2"/>
  <c r="Z294" i="2"/>
  <c r="X293" i="2"/>
  <c r="X292" i="2" s="1"/>
  <c r="Q296" i="2"/>
  <c r="O295" i="2"/>
  <c r="J304" i="2"/>
  <c r="H303" i="2"/>
  <c r="E310" i="2"/>
  <c r="E309" i="2" s="1"/>
  <c r="O331" i="2"/>
  <c r="O330" i="2" s="1"/>
  <c r="Q332" i="2"/>
  <c r="F333" i="2"/>
  <c r="H334" i="2"/>
  <c r="Q339" i="2"/>
  <c r="Q335" i="2" s="1"/>
  <c r="S341" i="2"/>
  <c r="P345" i="2"/>
  <c r="Q346" i="2"/>
  <c r="S348" i="2"/>
  <c r="Q349" i="2"/>
  <c r="S350" i="2"/>
  <c r="Q244" i="2"/>
  <c r="S245" i="2"/>
  <c r="H249" i="2"/>
  <c r="F248" i="2"/>
  <c r="F247" i="2" s="1"/>
  <c r="F246" i="2" s="1"/>
  <c r="H266" i="2"/>
  <c r="F265" i="2"/>
  <c r="J286" i="2"/>
  <c r="H285" i="2"/>
  <c r="Y292" i="2"/>
  <c r="S179" i="2"/>
  <c r="Q178" i="2"/>
  <c r="D195" i="2"/>
  <c r="S201" i="2"/>
  <c r="Q200" i="2"/>
  <c r="J204" i="2"/>
  <c r="H203" i="2"/>
  <c r="W209" i="2"/>
  <c r="W208" i="2" s="1"/>
  <c r="D209" i="2"/>
  <c r="D208" i="2" s="1"/>
  <c r="H215" i="2"/>
  <c r="F214" i="2"/>
  <c r="F217" i="2"/>
  <c r="F216" i="2" s="1"/>
  <c r="S234" i="2"/>
  <c r="Q265" i="2"/>
  <c r="X264" i="2"/>
  <c r="O269" i="2"/>
  <c r="J270" i="2"/>
  <c r="H269" i="2"/>
  <c r="S272" i="2"/>
  <c r="Q271" i="2"/>
  <c r="N275" i="2"/>
  <c r="Z279" i="2"/>
  <c r="X278" i="2"/>
  <c r="X275" i="2" s="1"/>
  <c r="E292" i="2"/>
  <c r="H298" i="2"/>
  <c r="H297" i="2" s="1"/>
  <c r="S222" i="2"/>
  <c r="Q221" i="2"/>
  <c r="Q220" i="2" s="1"/>
  <c r="Q219" i="2" s="1"/>
  <c r="H261" i="2"/>
  <c r="F260" i="2"/>
  <c r="S270" i="2"/>
  <c r="Q269" i="2"/>
  <c r="Y275" i="2"/>
  <c r="Q289" i="2"/>
  <c r="O288" i="2"/>
  <c r="Q293" i="2"/>
  <c r="H295" i="2"/>
  <c r="J296" i="2"/>
  <c r="D302" i="2"/>
  <c r="N302" i="2"/>
  <c r="H306" i="2"/>
  <c r="F305" i="2"/>
  <c r="X305" i="2"/>
  <c r="Z306" i="2"/>
  <c r="O354" i="2"/>
  <c r="Q355" i="2"/>
  <c r="H359" i="2"/>
  <c r="P376" i="2"/>
  <c r="P367" i="2" s="1"/>
  <c r="P380" i="2"/>
  <c r="S382" i="2"/>
  <c r="Q381" i="2"/>
  <c r="Q380" i="2" s="1"/>
  <c r="H418" i="2"/>
  <c r="J418" i="2" s="1"/>
  <c r="F414" i="2"/>
  <c r="Q441" i="2"/>
  <c r="O440" i="2"/>
  <c r="S362" i="2"/>
  <c r="Q361" i="2"/>
  <c r="M440" i="2"/>
  <c r="M435" i="2" s="1"/>
  <c r="M434" i="2" s="1"/>
  <c r="O475" i="2"/>
  <c r="Q476" i="2"/>
  <c r="H560" i="2"/>
  <c r="H559" i="2" s="1"/>
  <c r="Q304" i="2"/>
  <c r="O303" i="2"/>
  <c r="O352" i="2"/>
  <c r="Q353" i="2"/>
  <c r="F354" i="2"/>
  <c r="H355" i="2"/>
  <c r="O365" i="2"/>
  <c r="O364" i="2" s="1"/>
  <c r="O363" i="2" s="1"/>
  <c r="Q366" i="2"/>
  <c r="H369" i="2"/>
  <c r="Z370" i="2"/>
  <c r="Y376" i="2"/>
  <c r="O386" i="2"/>
  <c r="O385" i="2" s="1"/>
  <c r="Q387" i="2"/>
  <c r="Q489" i="2"/>
  <c r="S490" i="2"/>
  <c r="H508" i="2"/>
  <c r="F507" i="2"/>
  <c r="V302" i="2"/>
  <c r="V263" i="2" s="1"/>
  <c r="O307" i="2"/>
  <c r="Q308" i="2"/>
  <c r="I310" i="2"/>
  <c r="I309" i="2" s="1"/>
  <c r="W310" i="2"/>
  <c r="W309" i="2" s="1"/>
  <c r="S316" i="2"/>
  <c r="Q314" i="2"/>
  <c r="G327" i="2"/>
  <c r="G326" i="2" s="1"/>
  <c r="H328" i="2"/>
  <c r="G336" i="2"/>
  <c r="G335" i="2" s="1"/>
  <c r="H338" i="2"/>
  <c r="X342" i="2"/>
  <c r="X335" i="2" s="1"/>
  <c r="Z343" i="2"/>
  <c r="Y345" i="2"/>
  <c r="O361" i="2"/>
  <c r="J370" i="2"/>
  <c r="Z375" i="2"/>
  <c r="X374" i="2"/>
  <c r="I385" i="2"/>
  <c r="G435" i="2"/>
  <c r="G434" i="2" s="1"/>
  <c r="H456" i="2"/>
  <c r="J457" i="2"/>
  <c r="H502" i="2"/>
  <c r="J503" i="2"/>
  <c r="X333" i="2"/>
  <c r="X330" i="2" s="1"/>
  <c r="O339" i="2"/>
  <c r="F342" i="2"/>
  <c r="F335" i="2" s="1"/>
  <c r="O346" i="2"/>
  <c r="V349" i="2"/>
  <c r="V345" i="2" s="1"/>
  <c r="F369" i="2"/>
  <c r="F368" i="2" s="1"/>
  <c r="D376" i="2"/>
  <c r="N376" i="2"/>
  <c r="H378" i="2"/>
  <c r="F377" i="2"/>
  <c r="X377" i="2"/>
  <c r="X376" i="2" s="1"/>
  <c r="Z378" i="2"/>
  <c r="Z414" i="2"/>
  <c r="V440" i="2"/>
  <c r="V435" i="2" s="1"/>
  <c r="V434" i="2" s="1"/>
  <c r="X441" i="2"/>
  <c r="D446" i="2"/>
  <c r="F498" i="2"/>
  <c r="H499" i="2"/>
  <c r="F556" i="2"/>
  <c r="H557" i="2"/>
  <c r="N385" i="2"/>
  <c r="Q399" i="2"/>
  <c r="S400" i="2"/>
  <c r="J436" i="2"/>
  <c r="Z478" i="2"/>
  <c r="X477" i="2"/>
  <c r="X474" i="2" s="1"/>
  <c r="X473" i="2" s="1"/>
  <c r="S480" i="2"/>
  <c r="Q479" i="2"/>
  <c r="H513" i="2"/>
  <c r="F512" i="2"/>
  <c r="D349" i="2"/>
  <c r="D345" i="2" s="1"/>
  <c r="D344" i="2" s="1"/>
  <c r="F356" i="2"/>
  <c r="H375" i="2"/>
  <c r="J416" i="2"/>
  <c r="N425" i="2"/>
  <c r="Q432" i="2"/>
  <c r="S433" i="2"/>
  <c r="Q436" i="2"/>
  <c r="F441" i="2"/>
  <c r="D440" i="2"/>
  <c r="D435" i="2" s="1"/>
  <c r="D434" i="2" s="1"/>
  <c r="H443" i="2"/>
  <c r="H467" i="2"/>
  <c r="F466" i="2"/>
  <c r="F465" i="2" s="1"/>
  <c r="F464" i="2" s="1"/>
  <c r="Q504" i="2"/>
  <c r="S506" i="2"/>
  <c r="J533" i="2"/>
  <c r="H406" i="2"/>
  <c r="H405" i="2" s="1"/>
  <c r="O423" i="2"/>
  <c r="Q426" i="2"/>
  <c r="O436" i="2"/>
  <c r="F442" i="2"/>
  <c r="E448" i="2"/>
  <c r="E447" i="2" s="1"/>
  <c r="I448" i="2"/>
  <c r="I447" i="2" s="1"/>
  <c r="Q466" i="2"/>
  <c r="Q465" i="2" s="1"/>
  <c r="Q464" i="2" s="1"/>
  <c r="S471" i="2"/>
  <c r="Q470" i="2"/>
  <c r="Q469" i="2" s="1"/>
  <c r="Q468" i="2" s="1"/>
  <c r="F475" i="2"/>
  <c r="O479" i="2"/>
  <c r="V474" i="2"/>
  <c r="V473" i="2" s="1"/>
  <c r="J480" i="2"/>
  <c r="H479" i="2"/>
  <c r="O481" i="2"/>
  <c r="W484" i="2"/>
  <c r="J488" i="2"/>
  <c r="H487" i="2"/>
  <c r="H489" i="2"/>
  <c r="S492" i="2"/>
  <c r="D495" i="2"/>
  <c r="E495" i="2"/>
  <c r="Q507" i="2"/>
  <c r="F530" i="2"/>
  <c r="H531" i="2"/>
  <c r="I525" i="2"/>
  <c r="Q553" i="2"/>
  <c r="O552" i="2"/>
  <c r="P474" i="2"/>
  <c r="P473" i="2" s="1"/>
  <c r="S486" i="2"/>
  <c r="S503" i="2"/>
  <c r="Q502" i="2"/>
  <c r="Z511" i="2"/>
  <c r="X510" i="2"/>
  <c r="X509" i="2" s="1"/>
  <c r="Q521" i="2"/>
  <c r="Q520" i="2" s="1"/>
  <c r="Q519" i="2" s="1"/>
  <c r="S523" i="2"/>
  <c r="S608" i="2"/>
  <c r="Q607" i="2"/>
  <c r="X414" i="2"/>
  <c r="Q428" i="2"/>
  <c r="X449" i="2"/>
  <c r="X448" i="2" s="1"/>
  <c r="X447" i="2" s="1"/>
  <c r="Z449" i="2"/>
  <c r="H463" i="2"/>
  <c r="Z471" i="2"/>
  <c r="J476" i="2"/>
  <c r="H475" i="2"/>
  <c r="S478" i="2"/>
  <c r="S482" i="2"/>
  <c r="Q481" i="2"/>
  <c r="G484" i="2"/>
  <c r="Q488" i="2"/>
  <c r="Z533" i="2"/>
  <c r="X532" i="2"/>
  <c r="H534" i="2"/>
  <c r="J535" i="2"/>
  <c r="S537" i="2"/>
  <c r="Q536" i="2"/>
  <c r="F582" i="2"/>
  <c r="H583" i="2"/>
  <c r="H599" i="2"/>
  <c r="H528" i="2"/>
  <c r="F526" i="2"/>
  <c r="E525" i="2"/>
  <c r="R525" i="2"/>
  <c r="Z541" i="2"/>
  <c r="X540" i="2"/>
  <c r="Q543" i="2"/>
  <c r="O542" i="2"/>
  <c r="H555" i="2"/>
  <c r="F554" i="2"/>
  <c r="S569" i="2"/>
  <c r="Q567" i="2"/>
  <c r="O571" i="2"/>
  <c r="Q572" i="2"/>
  <c r="G566" i="2"/>
  <c r="F575" i="2"/>
  <c r="H576" i="2"/>
  <c r="O504" i="2"/>
  <c r="D525" i="2"/>
  <c r="Q527" i="2"/>
  <c r="S531" i="2"/>
  <c r="X542" i="2"/>
  <c r="Z543" i="2"/>
  <c r="J547" i="2"/>
  <c r="H546" i="2"/>
  <c r="O554" i="2"/>
  <c r="Q555" i="2"/>
  <c r="Z561" i="2"/>
  <c r="J568" i="2"/>
  <c r="J537" i="2"/>
  <c r="H536" i="2"/>
  <c r="O567" i="2"/>
  <c r="F569" i="2"/>
  <c r="D567" i="2"/>
  <c r="F593" i="2"/>
  <c r="D592" i="2"/>
  <c r="D581" i="2" s="1"/>
  <c r="F613" i="2"/>
  <c r="H614" i="2"/>
  <c r="S535" i="2"/>
  <c r="Q534" i="2"/>
  <c r="J545" i="2"/>
  <c r="H544" i="2"/>
  <c r="F546" i="2"/>
  <c r="S561" i="2"/>
  <c r="Q560" i="2"/>
  <c r="X586" i="2"/>
  <c r="X581" i="2" s="1"/>
  <c r="Z587" i="2"/>
  <c r="O592" i="2"/>
  <c r="Q593" i="2"/>
  <c r="F574" i="2"/>
  <c r="D573" i="2"/>
  <c r="O590" i="2"/>
  <c r="Q591" i="2"/>
  <c r="F594" i="2"/>
  <c r="H595" i="2"/>
  <c r="X607" i="2"/>
  <c r="Z608" i="2"/>
  <c r="F572" i="2"/>
  <c r="D571" i="2"/>
  <c r="O573" i="2"/>
  <c r="Q574" i="2"/>
  <c r="S585" i="2"/>
  <c r="S587" i="2"/>
  <c r="I598" i="2"/>
  <c r="J602" i="2"/>
  <c r="X609" i="2"/>
  <c r="Z610" i="2"/>
  <c r="J281" i="2" l="1"/>
  <c r="J610" i="2"/>
  <c r="U18" i="2"/>
  <c r="U17" i="2" s="1"/>
  <c r="Y59" i="2"/>
  <c r="S595" i="2"/>
  <c r="O413" i="2"/>
  <c r="F264" i="2"/>
  <c r="X246" i="2"/>
  <c r="H182" i="2"/>
  <c r="O127" i="2"/>
  <c r="O126" i="2" s="1"/>
  <c r="O104" i="2"/>
  <c r="O103" i="2" s="1"/>
  <c r="Q104" i="2"/>
  <c r="S578" i="2"/>
  <c r="O358" i="2"/>
  <c r="Z599" i="2"/>
  <c r="H538" i="2"/>
  <c r="X255" i="2"/>
  <c r="X254" i="2" s="1"/>
  <c r="X253" i="2" s="1"/>
  <c r="O335" i="2"/>
  <c r="N263" i="2"/>
  <c r="P344" i="2"/>
  <c r="W59" i="2"/>
  <c r="Z255" i="2"/>
  <c r="U249" i="2"/>
  <c r="U248" i="2" s="1"/>
  <c r="U247" i="2" s="1"/>
  <c r="J242" i="2"/>
  <c r="O495" i="2"/>
  <c r="S517" i="2"/>
  <c r="F509" i="2"/>
  <c r="X495" i="2"/>
  <c r="X483" i="2" s="1"/>
  <c r="X472" i="2" s="1"/>
  <c r="N13" i="2"/>
  <c r="X60" i="2"/>
  <c r="H77" i="2"/>
  <c r="G59" i="2"/>
  <c r="X103" i="2"/>
  <c r="H109" i="2"/>
  <c r="Q228" i="2"/>
  <c r="H230" i="2"/>
  <c r="P263" i="2"/>
  <c r="AA263" i="2"/>
  <c r="M263" i="2"/>
  <c r="Y263" i="2"/>
  <c r="W263" i="2"/>
  <c r="T263" i="2"/>
  <c r="R263" i="2"/>
  <c r="T329" i="2"/>
  <c r="AA329" i="2"/>
  <c r="K329" i="2"/>
  <c r="F310" i="2"/>
  <c r="F309" i="2" s="1"/>
  <c r="S372" i="2"/>
  <c r="Q369" i="2"/>
  <c r="M367" i="2"/>
  <c r="AB372" i="2"/>
  <c r="Z369" i="2"/>
  <c r="X413" i="2"/>
  <c r="K621" i="2"/>
  <c r="O598" i="2"/>
  <c r="X598" i="2"/>
  <c r="S256" i="2"/>
  <c r="J321" i="2"/>
  <c r="J320" i="2" s="1"/>
  <c r="AB255" i="2"/>
  <c r="AB254" i="2" s="1"/>
  <c r="AB253" i="2" s="1"/>
  <c r="AB208" i="2"/>
  <c r="M102" i="2"/>
  <c r="W102" i="2"/>
  <c r="O60" i="2"/>
  <c r="K263" i="2"/>
  <c r="K367" i="2"/>
  <c r="F376" i="2"/>
  <c r="H349" i="2"/>
  <c r="F14" i="2"/>
  <c r="F43" i="2"/>
  <c r="D13" i="2"/>
  <c r="D12" i="2" s="1"/>
  <c r="E59" i="2"/>
  <c r="O209" i="2"/>
  <c r="O208" i="2" s="1"/>
  <c r="O581" i="2"/>
  <c r="O459" i="2"/>
  <c r="O458" i="2" s="1"/>
  <c r="R367" i="2"/>
  <c r="AA367" i="2"/>
  <c r="G448" i="2"/>
  <c r="G447" i="2" s="1"/>
  <c r="G446" i="2" s="1"/>
  <c r="V384" i="2"/>
  <c r="V383" i="2" s="1"/>
  <c r="H425" i="2"/>
  <c r="X43" i="2"/>
  <c r="X13" i="2" s="1"/>
  <c r="Q51" i="2"/>
  <c r="O368" i="2"/>
  <c r="Q44" i="2"/>
  <c r="H314" i="2"/>
  <c r="X199" i="2"/>
  <c r="X195" i="2" s="1"/>
  <c r="K446" i="2"/>
  <c r="E483" i="2"/>
  <c r="E472" i="2" s="1"/>
  <c r="H361" i="2"/>
  <c r="Q359" i="2"/>
  <c r="Q358" i="2" s="1"/>
  <c r="J478" i="2"/>
  <c r="J477" i="2" s="1"/>
  <c r="Y384" i="2"/>
  <c r="Y383" i="2" s="1"/>
  <c r="S443" i="2"/>
  <c r="J194" i="2"/>
  <c r="L194" i="2" s="1"/>
  <c r="L193" i="2" s="1"/>
  <c r="L192" i="2" s="1"/>
  <c r="E598" i="2"/>
  <c r="E621" i="2" s="1"/>
  <c r="K59" i="2"/>
  <c r="T367" i="2"/>
  <c r="H436" i="2"/>
  <c r="S416" i="2"/>
  <c r="S414" i="2" s="1"/>
  <c r="H292" i="2"/>
  <c r="S128" i="2"/>
  <c r="N446" i="2"/>
  <c r="AB353" i="2"/>
  <c r="AB352" i="2" s="1"/>
  <c r="F358" i="2"/>
  <c r="Q546" i="2"/>
  <c r="H414" i="2"/>
  <c r="Q377" i="2"/>
  <c r="Q376" i="2" s="1"/>
  <c r="H113" i="2"/>
  <c r="H104" i="2" s="1"/>
  <c r="Z546" i="2"/>
  <c r="H346" i="2"/>
  <c r="P59" i="2"/>
  <c r="P12" i="2" s="1"/>
  <c r="V446" i="2"/>
  <c r="O226" i="2"/>
  <c r="AB528" i="2"/>
  <c r="AB526" i="2" s="1"/>
  <c r="Q586" i="2"/>
  <c r="I13" i="2"/>
  <c r="K384" i="2"/>
  <c r="K383" i="2" s="1"/>
  <c r="H605" i="2"/>
  <c r="J486" i="2"/>
  <c r="AA344" i="2"/>
  <c r="X345" i="2"/>
  <c r="X344" i="2" s="1"/>
  <c r="J177" i="2"/>
  <c r="L177" i="2" s="1"/>
  <c r="L176" i="2" s="1"/>
  <c r="H124" i="2"/>
  <c r="H123" i="2" s="1"/>
  <c r="O43" i="2"/>
  <c r="O13" i="2" s="1"/>
  <c r="H510" i="2"/>
  <c r="K166" i="2"/>
  <c r="L170" i="2"/>
  <c r="L169" i="2" s="1"/>
  <c r="W13" i="2"/>
  <c r="W12" i="2" s="1"/>
  <c r="N329" i="2"/>
  <c r="Z345" i="2"/>
  <c r="G524" i="2"/>
  <c r="G518" i="2" s="1"/>
  <c r="D483" i="2"/>
  <c r="D472" i="2" s="1"/>
  <c r="I102" i="2"/>
  <c r="W367" i="2"/>
  <c r="AB612" i="2"/>
  <c r="AB611" i="2" s="1"/>
  <c r="R344" i="2"/>
  <c r="S602" i="2"/>
  <c r="U602" i="2" s="1"/>
  <c r="U601" i="2" s="1"/>
  <c r="V329" i="2"/>
  <c r="Y12" i="2"/>
  <c r="H311" i="2"/>
  <c r="H310" i="2" s="1"/>
  <c r="L412" i="2"/>
  <c r="L410" i="2" s="1"/>
  <c r="L409" i="2" s="1"/>
  <c r="J410" i="2"/>
  <c r="J409" i="2" s="1"/>
  <c r="J453" i="2"/>
  <c r="Q248" i="2"/>
  <c r="Q247" i="2" s="1"/>
  <c r="H288" i="2"/>
  <c r="O168" i="2"/>
  <c r="O167" i="2" s="1"/>
  <c r="V59" i="2"/>
  <c r="Y329" i="2"/>
  <c r="Q509" i="2"/>
  <c r="Z552" i="2"/>
  <c r="H169" i="2"/>
  <c r="R621" i="2"/>
  <c r="K524" i="2"/>
  <c r="K518" i="2" s="1"/>
  <c r="E13" i="2"/>
  <c r="T446" i="2"/>
  <c r="K13" i="2"/>
  <c r="G103" i="2"/>
  <c r="G102" i="2" s="1"/>
  <c r="J230" i="2"/>
  <c r="L231" i="2"/>
  <c r="L230" i="2" s="1"/>
  <c r="L227" i="2" s="1"/>
  <c r="J590" i="2"/>
  <c r="L591" i="2"/>
  <c r="L590" i="2" s="1"/>
  <c r="J504" i="2"/>
  <c r="L505" i="2"/>
  <c r="L504" i="2" s="1"/>
  <c r="J538" i="2"/>
  <c r="L539" i="2"/>
  <c r="L538" i="2" s="1"/>
  <c r="J599" i="2"/>
  <c r="L600" i="2"/>
  <c r="L599" i="2" s="1"/>
  <c r="J487" i="2"/>
  <c r="L488" i="2"/>
  <c r="L487" i="2" s="1"/>
  <c r="J479" i="2"/>
  <c r="L480" i="2"/>
  <c r="L479" i="2" s="1"/>
  <c r="J532" i="2"/>
  <c r="L533" i="2"/>
  <c r="L532" i="2" s="1"/>
  <c r="J280" i="2"/>
  <c r="L281" i="2"/>
  <c r="L280" i="2" s="1"/>
  <c r="J233" i="2"/>
  <c r="L234" i="2"/>
  <c r="L233" i="2" s="1"/>
  <c r="L232" i="2" s="1"/>
  <c r="L92" i="2"/>
  <c r="J61" i="2"/>
  <c r="L62" i="2"/>
  <c r="L61" i="2" s="1"/>
  <c r="AA59" i="2"/>
  <c r="J314" i="2"/>
  <c r="L316" i="2"/>
  <c r="L314" i="2" s="1"/>
  <c r="J339" i="2"/>
  <c r="L341" i="2"/>
  <c r="J25" i="2"/>
  <c r="J178" i="2"/>
  <c r="L179" i="2"/>
  <c r="L178" i="2" s="1"/>
  <c r="AB175" i="2"/>
  <c r="AB174" i="2" s="1"/>
  <c r="Z174" i="2"/>
  <c r="J297" i="2"/>
  <c r="Q556" i="2"/>
  <c r="J546" i="2"/>
  <c r="L547" i="2"/>
  <c r="L546" i="2" s="1"/>
  <c r="H590" i="2"/>
  <c r="S549" i="2"/>
  <c r="J475" i="2"/>
  <c r="L476" i="2"/>
  <c r="L475" i="2" s="1"/>
  <c r="W483" i="2"/>
  <c r="W472" i="2" s="1"/>
  <c r="Q460" i="2"/>
  <c r="H504" i="2"/>
  <c r="Q452" i="2"/>
  <c r="Q448" i="2" s="1"/>
  <c r="Q447" i="2" s="1"/>
  <c r="J560" i="2"/>
  <c r="L561" i="2"/>
  <c r="L560" i="2" s="1"/>
  <c r="X302" i="2"/>
  <c r="X263" i="2" s="1"/>
  <c r="Q240" i="2"/>
  <c r="Q210" i="2"/>
  <c r="J190" i="2"/>
  <c r="L191" i="2"/>
  <c r="L190" i="2" s="1"/>
  <c r="L189" i="2" s="1"/>
  <c r="J94" i="2"/>
  <c r="L95" i="2"/>
  <c r="L94" i="2" s="1"/>
  <c r="J17" i="2"/>
  <c r="L18" i="2"/>
  <c r="L17" i="2" s="1"/>
  <c r="N344" i="2"/>
  <c r="AA102" i="2"/>
  <c r="J584" i="2"/>
  <c r="L585" i="2"/>
  <c r="L584" i="2" s="1"/>
  <c r="AA13" i="2"/>
  <c r="V524" i="2"/>
  <c r="V518" i="2" s="1"/>
  <c r="J516" i="2"/>
  <c r="L517" i="2"/>
  <c r="L516" i="2" s="1"/>
  <c r="L515" i="2" s="1"/>
  <c r="L514" i="2" s="1"/>
  <c r="J432" i="2"/>
  <c r="L433" i="2"/>
  <c r="L432" i="2" s="1"/>
  <c r="J293" i="2"/>
  <c r="L294" i="2"/>
  <c r="L293" i="2" s="1"/>
  <c r="X459" i="2"/>
  <c r="X458" i="2" s="1"/>
  <c r="X446" i="2" s="1"/>
  <c r="AB345" i="2"/>
  <c r="AB344" i="2" s="1"/>
  <c r="Z203" i="2"/>
  <c r="H449" i="2"/>
  <c r="H448" i="2" s="1"/>
  <c r="H447" i="2" s="1"/>
  <c r="J193" i="2"/>
  <c r="J107" i="2"/>
  <c r="L49" i="2"/>
  <c r="L48" i="2" s="1"/>
  <c r="J39" i="2"/>
  <c r="L40" i="2"/>
  <c r="L39" i="2" s="1"/>
  <c r="S449" i="2"/>
  <c r="J454" i="2"/>
  <c r="L455" i="2"/>
  <c r="L454" i="2" s="1"/>
  <c r="J113" i="2"/>
  <c r="L114" i="2"/>
  <c r="L113" i="2" s="1"/>
  <c r="L324" i="2"/>
  <c r="J399" i="2"/>
  <c r="L400" i="2"/>
  <c r="L399" i="2" s="1"/>
  <c r="S463" i="2"/>
  <c r="Q462" i="2"/>
  <c r="J96" i="2"/>
  <c r="L97" i="2"/>
  <c r="L96" i="2" s="1"/>
  <c r="J124" i="2"/>
  <c r="J240" i="2"/>
  <c r="L241" i="2"/>
  <c r="L240" i="2" s="1"/>
  <c r="L239" i="2" s="1"/>
  <c r="L91" i="2"/>
  <c r="L340" i="2"/>
  <c r="J534" i="2"/>
  <c r="L535" i="2"/>
  <c r="L534" i="2" s="1"/>
  <c r="J313" i="2"/>
  <c r="J350" i="2"/>
  <c r="J217" i="2"/>
  <c r="L218" i="2"/>
  <c r="L217" i="2" s="1"/>
  <c r="L216" i="2" s="1"/>
  <c r="J180" i="2"/>
  <c r="L181" i="2"/>
  <c r="L180" i="2" s="1"/>
  <c r="J119" i="2"/>
  <c r="F104" i="2"/>
  <c r="F103" i="2" s="1"/>
  <c r="J44" i="2"/>
  <c r="L45" i="2"/>
  <c r="L44" i="2" s="1"/>
  <c r="R59" i="2"/>
  <c r="J356" i="2"/>
  <c r="L357" i="2"/>
  <c r="L356" i="2" s="1"/>
  <c r="J521" i="2"/>
  <c r="L522" i="2"/>
  <c r="L521" i="2" s="1"/>
  <c r="L520" i="2" s="1"/>
  <c r="L519" i="2" s="1"/>
  <c r="O246" i="2"/>
  <c r="M524" i="2"/>
  <c r="M518" i="2" s="1"/>
  <c r="J449" i="2"/>
  <c r="L450" i="2"/>
  <c r="J278" i="2"/>
  <c r="L279" i="2"/>
  <c r="L278" i="2" s="1"/>
  <c r="M59" i="2"/>
  <c r="M12" i="2" s="1"/>
  <c r="J37" i="2"/>
  <c r="J187" i="2"/>
  <c r="L188" i="2"/>
  <c r="L187" i="2" s="1"/>
  <c r="L186" i="2" s="1"/>
  <c r="J221" i="2"/>
  <c r="L222" i="2"/>
  <c r="L221" i="2" s="1"/>
  <c r="L220" i="2" s="1"/>
  <c r="L219" i="2" s="1"/>
  <c r="D384" i="2"/>
  <c r="D383" i="2" s="1"/>
  <c r="J460" i="2"/>
  <c r="L461" i="2"/>
  <c r="L460" i="2" s="1"/>
  <c r="F227" i="2"/>
  <c r="F226" i="2" s="1"/>
  <c r="J172" i="2"/>
  <c r="L173" i="2"/>
  <c r="L172" i="2" s="1"/>
  <c r="J156" i="2"/>
  <c r="L157" i="2"/>
  <c r="L156" i="2" s="1"/>
  <c r="J64" i="2"/>
  <c r="L65" i="2"/>
  <c r="L64" i="2" s="1"/>
  <c r="J105" i="2"/>
  <c r="L106" i="2"/>
  <c r="L105" i="2" s="1"/>
  <c r="J27" i="2"/>
  <c r="AB137" i="2"/>
  <c r="AB136" i="2" s="1"/>
  <c r="Z136" i="2"/>
  <c r="J77" i="2"/>
  <c r="L78" i="2"/>
  <c r="L77" i="2" s="1"/>
  <c r="L390" i="2"/>
  <c r="L389" i="2" s="1"/>
  <c r="L347" i="2"/>
  <c r="J510" i="2"/>
  <c r="L511" i="2"/>
  <c r="L510" i="2" s="1"/>
  <c r="J23" i="2"/>
  <c r="J601" i="2"/>
  <c r="L602" i="2"/>
  <c r="L601" i="2" s="1"/>
  <c r="J502" i="2"/>
  <c r="L503" i="2"/>
  <c r="L502" i="2" s="1"/>
  <c r="J369" i="2"/>
  <c r="L370" i="2"/>
  <c r="L369" i="2" s="1"/>
  <c r="J269" i="2"/>
  <c r="L270" i="2"/>
  <c r="L269" i="2" s="1"/>
  <c r="J203" i="2"/>
  <c r="L204" i="2"/>
  <c r="L203" i="2" s="1"/>
  <c r="J285" i="2"/>
  <c r="L286" i="2"/>
  <c r="L285" i="2" s="1"/>
  <c r="J182" i="2"/>
  <c r="L183" i="2"/>
  <c r="L182" i="2" s="1"/>
  <c r="J111" i="2"/>
  <c r="L112" i="2"/>
  <c r="L111" i="2" s="1"/>
  <c r="J79" i="2"/>
  <c r="L80" i="2"/>
  <c r="L79" i="2" s="1"/>
  <c r="J564" i="2"/>
  <c r="J559" i="2" s="1"/>
  <c r="L565" i="2"/>
  <c r="L564" i="2" s="1"/>
  <c r="J470" i="2"/>
  <c r="L471" i="2"/>
  <c r="L470" i="2" s="1"/>
  <c r="L469" i="2" s="1"/>
  <c r="L468" i="2" s="1"/>
  <c r="J176" i="2"/>
  <c r="L348" i="2"/>
  <c r="L346" i="2" s="1"/>
  <c r="J282" i="2"/>
  <c r="L283" i="2"/>
  <c r="L282" i="2" s="1"/>
  <c r="J586" i="2"/>
  <c r="L587" i="2"/>
  <c r="L451" i="2"/>
  <c r="J609" i="2"/>
  <c r="L610" i="2"/>
  <c r="L609" i="2" s="1"/>
  <c r="L312" i="2"/>
  <c r="J603" i="2"/>
  <c r="L604" i="2"/>
  <c r="L603" i="2" s="1"/>
  <c r="Q611" i="2"/>
  <c r="J544" i="2"/>
  <c r="L545" i="2"/>
  <c r="L544" i="2" s="1"/>
  <c r="J536" i="2"/>
  <c r="L537" i="2"/>
  <c r="L536" i="2" s="1"/>
  <c r="L416" i="2"/>
  <c r="J456" i="2"/>
  <c r="L457" i="2"/>
  <c r="L456" i="2" s="1"/>
  <c r="J543" i="2"/>
  <c r="L568" i="2"/>
  <c r="J605" i="2"/>
  <c r="L606" i="2"/>
  <c r="L605" i="2" s="1"/>
  <c r="J452" i="2"/>
  <c r="L453" i="2"/>
  <c r="L452" i="2" s="1"/>
  <c r="J485" i="2"/>
  <c r="L486" i="2"/>
  <c r="L485" i="2" s="1"/>
  <c r="L478" i="2"/>
  <c r="L477" i="2" s="1"/>
  <c r="L418" i="2"/>
  <c r="J346" i="2"/>
  <c r="J295" i="2"/>
  <c r="L296" i="2"/>
  <c r="L295" i="2" s="1"/>
  <c r="L292" i="2" s="1"/>
  <c r="J303" i="2"/>
  <c r="L304" i="2"/>
  <c r="L303" i="2" s="1"/>
  <c r="V102" i="2"/>
  <c r="J115" i="2"/>
  <c r="Y446" i="2"/>
  <c r="M344" i="2"/>
  <c r="Y483" i="2"/>
  <c r="Y472" i="2" s="1"/>
  <c r="M483" i="2"/>
  <c r="M472" i="2" s="1"/>
  <c r="J549" i="2"/>
  <c r="L550" i="2"/>
  <c r="L549" i="2" s="1"/>
  <c r="J361" i="2"/>
  <c r="L362" i="2"/>
  <c r="L361" i="2" s="1"/>
  <c r="S556" i="2"/>
  <c r="L588" i="2"/>
  <c r="J365" i="2"/>
  <c r="L366" i="2"/>
  <c r="L365" i="2" s="1"/>
  <c r="L364" i="2" s="1"/>
  <c r="L363" i="2" s="1"/>
  <c r="J288" i="2"/>
  <c r="L289" i="2"/>
  <c r="L288" i="2" s="1"/>
  <c r="J493" i="2"/>
  <c r="J484" i="2" s="1"/>
  <c r="L494" i="2"/>
  <c r="L493" i="2" s="1"/>
  <c r="L438" i="2"/>
  <c r="L436" i="2" s="1"/>
  <c r="J381" i="2"/>
  <c r="L382" i="2"/>
  <c r="L381" i="2" s="1"/>
  <c r="L380" i="2" s="1"/>
  <c r="H339" i="2"/>
  <c r="J15" i="2"/>
  <c r="L16" i="2"/>
  <c r="L15" i="2" s="1"/>
  <c r="J68" i="2"/>
  <c r="L69" i="2"/>
  <c r="L68" i="2" s="1"/>
  <c r="J164" i="2"/>
  <c r="L165" i="2"/>
  <c r="L164" i="2" s="1"/>
  <c r="J21" i="2"/>
  <c r="J81" i="2"/>
  <c r="L82" i="2"/>
  <c r="L81" i="2" s="1"/>
  <c r="Y225" i="2"/>
  <c r="U449" i="2"/>
  <c r="J342" i="2"/>
  <c r="L343" i="2"/>
  <c r="L342" i="2" s="1"/>
  <c r="V483" i="2"/>
  <c r="J481" i="2"/>
  <c r="L482" i="2"/>
  <c r="L481" i="2" s="1"/>
  <c r="J489" i="2"/>
  <c r="L490" i="2"/>
  <c r="L489" i="2" s="1"/>
  <c r="F168" i="2"/>
  <c r="J359" i="2"/>
  <c r="L360" i="2"/>
  <c r="L359" i="2" s="1"/>
  <c r="O254" i="2"/>
  <c r="O253" i="2" s="1"/>
  <c r="J271" i="2"/>
  <c r="L272" i="2"/>
  <c r="L271" i="2" s="1"/>
  <c r="AB535" i="2"/>
  <c r="AB534" i="2" s="1"/>
  <c r="Z534" i="2"/>
  <c r="J109" i="2"/>
  <c r="L110" i="2"/>
  <c r="L109" i="2" s="1"/>
  <c r="J428" i="2"/>
  <c r="L429" i="2"/>
  <c r="L428" i="2" s="1"/>
  <c r="Y367" i="2"/>
  <c r="Y166" i="2"/>
  <c r="V621" i="2"/>
  <c r="T166" i="2"/>
  <c r="I446" i="2"/>
  <c r="I367" i="2"/>
  <c r="I344" i="2"/>
  <c r="P483" i="2"/>
  <c r="Y524" i="2"/>
  <c r="Y518" i="2" s="1"/>
  <c r="V225" i="2"/>
  <c r="P384" i="2"/>
  <c r="P383" i="2" s="1"/>
  <c r="X208" i="2"/>
  <c r="Z358" i="2"/>
  <c r="T225" i="2"/>
  <c r="T621" i="2"/>
  <c r="F239" i="2"/>
  <c r="F235" i="2" s="1"/>
  <c r="K102" i="2"/>
  <c r="T384" i="2"/>
  <c r="T383" i="2" s="1"/>
  <c r="T59" i="2"/>
  <c r="F284" i="2"/>
  <c r="P621" i="2"/>
  <c r="Y344" i="2"/>
  <c r="N483" i="2"/>
  <c r="N472" i="2" s="1"/>
  <c r="F559" i="2"/>
  <c r="F484" i="2"/>
  <c r="K483" i="2"/>
  <c r="K472" i="2" s="1"/>
  <c r="K225" i="2"/>
  <c r="S293" i="2"/>
  <c r="U294" i="2"/>
  <c r="U293" i="2" s="1"/>
  <c r="S359" i="2"/>
  <c r="U360" i="2"/>
  <c r="U359" i="2" s="1"/>
  <c r="S560" i="2"/>
  <c r="U561" i="2"/>
  <c r="U560" i="2" s="1"/>
  <c r="S567" i="2"/>
  <c r="U569" i="2"/>
  <c r="U567" i="2" s="1"/>
  <c r="S477" i="2"/>
  <c r="U478" i="2"/>
  <c r="U477" i="2" s="1"/>
  <c r="S521" i="2"/>
  <c r="S520" i="2" s="1"/>
  <c r="S519" i="2" s="1"/>
  <c r="U523" i="2"/>
  <c r="U521" i="2" s="1"/>
  <c r="U520" i="2" s="1"/>
  <c r="U519" i="2" s="1"/>
  <c r="S504" i="2"/>
  <c r="U506" i="2"/>
  <c r="U504" i="2" s="1"/>
  <c r="S221" i="2"/>
  <c r="S220" i="2" s="1"/>
  <c r="S219" i="2" s="1"/>
  <c r="U222" i="2"/>
  <c r="U221" i="2" s="1"/>
  <c r="U220" i="2" s="1"/>
  <c r="U219" i="2" s="1"/>
  <c r="S132" i="2"/>
  <c r="S127" i="2" s="1"/>
  <c r="S126" i="2" s="1"/>
  <c r="U133" i="2"/>
  <c r="U132" i="2" s="1"/>
  <c r="U127" i="2" s="1"/>
  <c r="U126" i="2" s="1"/>
  <c r="S540" i="2"/>
  <c r="U541" i="2"/>
  <c r="U540" i="2" s="1"/>
  <c r="S193" i="2"/>
  <c r="S192" i="2" s="1"/>
  <c r="U194" i="2"/>
  <c r="U193" i="2" s="1"/>
  <c r="U192" i="2" s="1"/>
  <c r="S614" i="2"/>
  <c r="Q613" i="2"/>
  <c r="J578" i="2"/>
  <c r="H577" i="2"/>
  <c r="S230" i="2"/>
  <c r="U231" i="2"/>
  <c r="U230" i="2" s="1"/>
  <c r="S611" i="2"/>
  <c r="U612" i="2"/>
  <c r="U611" i="2" s="1"/>
  <c r="D621" i="2"/>
  <c r="S536" i="2"/>
  <c r="U537" i="2"/>
  <c r="U536" i="2" s="1"/>
  <c r="S502" i="2"/>
  <c r="U503" i="2"/>
  <c r="U502" i="2" s="1"/>
  <c r="S491" i="2"/>
  <c r="U492" i="2"/>
  <c r="U491" i="2" s="1"/>
  <c r="S470" i="2"/>
  <c r="S469" i="2" s="1"/>
  <c r="S468" i="2" s="1"/>
  <c r="U471" i="2"/>
  <c r="U470" i="2" s="1"/>
  <c r="U469" i="2" s="1"/>
  <c r="U468" i="2" s="1"/>
  <c r="S399" i="2"/>
  <c r="U400" i="2"/>
  <c r="U399" i="2" s="1"/>
  <c r="S377" i="2"/>
  <c r="U378" i="2"/>
  <c r="U377" i="2" s="1"/>
  <c r="S381" i="2"/>
  <c r="S380" i="2" s="1"/>
  <c r="U382" i="2"/>
  <c r="U381" i="2" s="1"/>
  <c r="U380" i="2" s="1"/>
  <c r="O284" i="2"/>
  <c r="S269" i="2"/>
  <c r="U270" i="2"/>
  <c r="U269" i="2" s="1"/>
  <c r="S228" i="2"/>
  <c r="U229" i="2"/>
  <c r="U228" i="2" s="1"/>
  <c r="S178" i="2"/>
  <c r="U179" i="2"/>
  <c r="U178" i="2" s="1"/>
  <c r="X168" i="2"/>
  <c r="X167" i="2" s="1"/>
  <c r="H88" i="2"/>
  <c r="S105" i="2"/>
  <c r="U106" i="2"/>
  <c r="U105" i="2" s="1"/>
  <c r="I483" i="2"/>
  <c r="I472" i="2" s="1"/>
  <c r="W344" i="2"/>
  <c r="Z254" i="2"/>
  <c r="Z253" i="2" s="1"/>
  <c r="S601" i="2"/>
  <c r="S342" i="2"/>
  <c r="U343" i="2"/>
  <c r="U342" i="2" s="1"/>
  <c r="Y102" i="2"/>
  <c r="Z14" i="2"/>
  <c r="AA384" i="2"/>
  <c r="AA383" i="2" s="1"/>
  <c r="S546" i="2"/>
  <c r="U547" i="2"/>
  <c r="U546" i="2" s="1"/>
  <c r="J387" i="2"/>
  <c r="H386" i="2"/>
  <c r="H385" i="2" s="1"/>
  <c r="S265" i="2"/>
  <c r="U266" i="2"/>
  <c r="U265" i="2" s="1"/>
  <c r="S182" i="2"/>
  <c r="U183" i="2"/>
  <c r="U182" i="2" s="1"/>
  <c r="S111" i="2"/>
  <c r="U112" i="2"/>
  <c r="U111" i="2" s="1"/>
  <c r="S142" i="2"/>
  <c r="S141" i="2" s="1"/>
  <c r="S140" i="2" s="1"/>
  <c r="U143" i="2"/>
  <c r="U142" i="2" s="1"/>
  <c r="U141" i="2" s="1"/>
  <c r="U140" i="2" s="1"/>
  <c r="S240" i="2"/>
  <c r="U241" i="2"/>
  <c r="U240" i="2" s="1"/>
  <c r="S346" i="2"/>
  <c r="U348" i="2"/>
  <c r="U346" i="2" s="1"/>
  <c r="S77" i="2"/>
  <c r="U78" i="2"/>
  <c r="U77" i="2" s="1"/>
  <c r="S510" i="2"/>
  <c r="U511" i="2"/>
  <c r="U510" i="2" s="1"/>
  <c r="S276" i="2"/>
  <c r="U277" i="2"/>
  <c r="U276" i="2" s="1"/>
  <c r="S44" i="2"/>
  <c r="U45" i="2"/>
  <c r="U44" i="2" s="1"/>
  <c r="S534" i="2"/>
  <c r="U535" i="2"/>
  <c r="U534" i="2" s="1"/>
  <c r="Q549" i="2"/>
  <c r="S530" i="2"/>
  <c r="U531" i="2"/>
  <c r="U530" i="2" s="1"/>
  <c r="E524" i="2"/>
  <c r="E518" i="2" s="1"/>
  <c r="H460" i="2"/>
  <c r="E446" i="2"/>
  <c r="S479" i="2"/>
  <c r="U480" i="2"/>
  <c r="U479" i="2" s="1"/>
  <c r="D367" i="2"/>
  <c r="S489" i="2"/>
  <c r="U490" i="2"/>
  <c r="U489" i="2" s="1"/>
  <c r="S233" i="2"/>
  <c r="S232" i="2" s="1"/>
  <c r="U234" i="2"/>
  <c r="U233" i="2" s="1"/>
  <c r="U232" i="2" s="1"/>
  <c r="S200" i="2"/>
  <c r="U201" i="2"/>
  <c r="U200" i="2" s="1"/>
  <c r="S349" i="2"/>
  <c r="U350" i="2"/>
  <c r="U349" i="2" s="1"/>
  <c r="S214" i="2"/>
  <c r="U215" i="2"/>
  <c r="U214" i="2" s="1"/>
  <c r="F145" i="2"/>
  <c r="F144" i="2" s="1"/>
  <c r="P102" i="2"/>
  <c r="J88" i="2"/>
  <c r="G344" i="2"/>
  <c r="G263" i="2"/>
  <c r="M384" i="2"/>
  <c r="M383" i="2" s="1"/>
  <c r="N102" i="2"/>
  <c r="AA225" i="2"/>
  <c r="Q606" i="2"/>
  <c r="S500" i="2"/>
  <c r="U501" i="2"/>
  <c r="U500" i="2" s="1"/>
  <c r="W384" i="2"/>
  <c r="W383" i="2" s="1"/>
  <c r="N524" i="2"/>
  <c r="N518" i="2" s="1"/>
  <c r="Q258" i="2"/>
  <c r="Q255" i="2" s="1"/>
  <c r="S442" i="2"/>
  <c r="U443" i="2"/>
  <c r="U442" i="2" s="1"/>
  <c r="Q275" i="2"/>
  <c r="S426" i="2"/>
  <c r="U427" i="2"/>
  <c r="U426" i="2" s="1"/>
  <c r="S79" i="2"/>
  <c r="U80" i="2"/>
  <c r="U79" i="2" s="1"/>
  <c r="S51" i="2"/>
  <c r="U52" i="2"/>
  <c r="U51" i="2" s="1"/>
  <c r="T262" i="2"/>
  <c r="S210" i="2"/>
  <c r="U211" i="2"/>
  <c r="U210" i="2" s="1"/>
  <c r="S466" i="2"/>
  <c r="S465" i="2" s="1"/>
  <c r="S464" i="2" s="1"/>
  <c r="U467" i="2"/>
  <c r="U466" i="2" s="1"/>
  <c r="U465" i="2" s="1"/>
  <c r="U464" i="2" s="1"/>
  <c r="J268" i="2"/>
  <c r="H267" i="2"/>
  <c r="S271" i="2"/>
  <c r="U272" i="2"/>
  <c r="U271" i="2" s="1"/>
  <c r="S244" i="2"/>
  <c r="U245" i="2"/>
  <c r="U244" i="2" s="1"/>
  <c r="S109" i="2"/>
  <c r="U110" i="2"/>
  <c r="U109" i="2" s="1"/>
  <c r="S290" i="2"/>
  <c r="U291" i="2"/>
  <c r="U290" i="2" s="1"/>
  <c r="S98" i="2"/>
  <c r="U99" i="2"/>
  <c r="U98" i="2" s="1"/>
  <c r="S158" i="2"/>
  <c r="U159" i="2"/>
  <c r="U158" i="2" s="1"/>
  <c r="S444" i="2"/>
  <c r="U445" i="2"/>
  <c r="U444" i="2" s="1"/>
  <c r="S586" i="2"/>
  <c r="U587" i="2"/>
  <c r="U586" i="2" s="1"/>
  <c r="S594" i="2"/>
  <c r="U595" i="2"/>
  <c r="U594" i="2" s="1"/>
  <c r="S516" i="2"/>
  <c r="S515" i="2" s="1"/>
  <c r="S514" i="2" s="1"/>
  <c r="U517" i="2"/>
  <c r="U516" i="2" s="1"/>
  <c r="U515" i="2" s="1"/>
  <c r="U514" i="2" s="1"/>
  <c r="S432" i="2"/>
  <c r="U433" i="2"/>
  <c r="U432" i="2" s="1"/>
  <c r="S460" i="2"/>
  <c r="U461" i="2"/>
  <c r="U460" i="2" s="1"/>
  <c r="F413" i="2"/>
  <c r="F384" i="2" s="1"/>
  <c r="S584" i="2"/>
  <c r="U585" i="2"/>
  <c r="U584" i="2" s="1"/>
  <c r="S577" i="2"/>
  <c r="U578" i="2"/>
  <c r="U577" i="2" s="1"/>
  <c r="S481" i="2"/>
  <c r="U482" i="2"/>
  <c r="U481" i="2" s="1"/>
  <c r="S485" i="2"/>
  <c r="U486" i="2"/>
  <c r="U485" i="2" s="1"/>
  <c r="S452" i="2"/>
  <c r="U453" i="2"/>
  <c r="U452" i="2" s="1"/>
  <c r="G309" i="2"/>
  <c r="S314" i="2"/>
  <c r="U316" i="2"/>
  <c r="U314" i="2" s="1"/>
  <c r="S361" i="2"/>
  <c r="U362" i="2"/>
  <c r="U361" i="2" s="1"/>
  <c r="D263" i="2"/>
  <c r="D262" i="2" s="1"/>
  <c r="F254" i="2"/>
  <c r="F253" i="2" s="1"/>
  <c r="Q230" i="2"/>
  <c r="H227" i="2"/>
  <c r="H226" i="2" s="1"/>
  <c r="S339" i="2"/>
  <c r="U341" i="2"/>
  <c r="U339" i="2" s="1"/>
  <c r="P225" i="2"/>
  <c r="S88" i="2"/>
  <c r="U89" i="2"/>
  <c r="U88" i="2" s="1"/>
  <c r="S100" i="2"/>
  <c r="U101" i="2"/>
  <c r="U100" i="2" s="1"/>
  <c r="G367" i="2"/>
  <c r="E329" i="2"/>
  <c r="S512" i="2"/>
  <c r="S509" i="2" s="1"/>
  <c r="U513" i="2"/>
  <c r="U512" i="2" s="1"/>
  <c r="S423" i="2"/>
  <c r="S413" i="2" s="1"/>
  <c r="U424" i="2"/>
  <c r="U423" i="2" s="1"/>
  <c r="S311" i="2"/>
  <c r="U313" i="2"/>
  <c r="U311" i="2" s="1"/>
  <c r="S609" i="2"/>
  <c r="U610" i="2"/>
  <c r="U609" i="2" s="1"/>
  <c r="S333" i="2"/>
  <c r="U334" i="2"/>
  <c r="U333" i="2" s="1"/>
  <c r="U370" i="2"/>
  <c r="S260" i="2"/>
  <c r="U261" i="2"/>
  <c r="U260" i="2" s="1"/>
  <c r="S212" i="2"/>
  <c r="U213" i="2"/>
  <c r="U212" i="2" s="1"/>
  <c r="H48" i="2"/>
  <c r="S176" i="2"/>
  <c r="U177" i="2"/>
  <c r="U176" i="2" s="1"/>
  <c r="H612" i="2"/>
  <c r="F611" i="2"/>
  <c r="F598" i="2" s="1"/>
  <c r="S499" i="2"/>
  <c r="Q498" i="2"/>
  <c r="Q495" i="2" s="1"/>
  <c r="J133" i="2"/>
  <c r="H132" i="2"/>
  <c r="S607" i="2"/>
  <c r="U608" i="2"/>
  <c r="U607" i="2" s="1"/>
  <c r="I524" i="2"/>
  <c r="I518" i="2" s="1"/>
  <c r="N367" i="2"/>
  <c r="O345" i="2"/>
  <c r="O344" i="2" s="1"/>
  <c r="O264" i="2"/>
  <c r="F199" i="2"/>
  <c r="F195" i="2" s="1"/>
  <c r="X76" i="2"/>
  <c r="I225" i="2"/>
  <c r="I59" i="2"/>
  <c r="M329" i="2"/>
  <c r="R13" i="2"/>
  <c r="AB425" i="2"/>
  <c r="G384" i="2"/>
  <c r="G383" i="2" s="1"/>
  <c r="N59" i="2"/>
  <c r="N12" i="2" s="1"/>
  <c r="O384" i="2"/>
  <c r="I384" i="2"/>
  <c r="I383" i="2" s="1"/>
  <c r="F302" i="2"/>
  <c r="F60" i="2"/>
  <c r="Q127" i="2"/>
  <c r="Q126" i="2" s="1"/>
  <c r="R166" i="2"/>
  <c r="E166" i="2"/>
  <c r="T13" i="2"/>
  <c r="T102" i="2"/>
  <c r="X384" i="2"/>
  <c r="F474" i="2"/>
  <c r="F473" i="2" s="1"/>
  <c r="I166" i="2"/>
  <c r="G621" i="2"/>
  <c r="I329" i="2"/>
  <c r="P524" i="2"/>
  <c r="P518" i="2" s="1"/>
  <c r="O448" i="2"/>
  <c r="O447" i="2" s="1"/>
  <c r="O446" i="2" s="1"/>
  <c r="O310" i="2"/>
  <c r="O309" i="2" s="1"/>
  <c r="T483" i="2"/>
  <c r="T472" i="2" s="1"/>
  <c r="AA472" i="2"/>
  <c r="Z607" i="2"/>
  <c r="Z598" i="2" s="1"/>
  <c r="AB608" i="2"/>
  <c r="AB607" i="2" s="1"/>
  <c r="AB598" i="2" s="1"/>
  <c r="Z142" i="2"/>
  <c r="Z141" i="2" s="1"/>
  <c r="Z140" i="2" s="1"/>
  <c r="AB143" i="2"/>
  <c r="AB142" i="2" s="1"/>
  <c r="AB141" i="2" s="1"/>
  <c r="AB140" i="2" s="1"/>
  <c r="R102" i="2"/>
  <c r="AB308" i="2"/>
  <c r="AB307" i="2" s="1"/>
  <c r="Z307" i="2"/>
  <c r="S238" i="2"/>
  <c r="Q237" i="2"/>
  <c r="Q236" i="2" s="1"/>
  <c r="J424" i="2"/>
  <c r="H423" i="2"/>
  <c r="J256" i="2"/>
  <c r="H255" i="2"/>
  <c r="S151" i="2"/>
  <c r="Q150" i="2"/>
  <c r="J101" i="2"/>
  <c r="H100" i="2"/>
  <c r="Z609" i="2"/>
  <c r="AB610" i="2"/>
  <c r="AB609" i="2" s="1"/>
  <c r="Z586" i="2"/>
  <c r="AB587" i="2"/>
  <c r="AB586" i="2" s="1"/>
  <c r="R483" i="2"/>
  <c r="R472" i="2" s="1"/>
  <c r="Z470" i="2"/>
  <c r="Z469" i="2" s="1"/>
  <c r="Z468" i="2" s="1"/>
  <c r="AB471" i="2"/>
  <c r="AB470" i="2" s="1"/>
  <c r="AB469" i="2" s="1"/>
  <c r="AB468" i="2" s="1"/>
  <c r="Z510" i="2"/>
  <c r="Z509" i="2" s="1"/>
  <c r="AB511" i="2"/>
  <c r="AB510" i="2" s="1"/>
  <c r="AB509" i="2" s="1"/>
  <c r="Z477" i="2"/>
  <c r="Z474" i="2" s="1"/>
  <c r="Z473" i="2" s="1"/>
  <c r="AB478" i="2"/>
  <c r="AB477" i="2" s="1"/>
  <c r="AB474" i="2" s="1"/>
  <c r="AB473" i="2" s="1"/>
  <c r="F330" i="2"/>
  <c r="F329" i="2" s="1"/>
  <c r="Z240" i="2"/>
  <c r="Z239" i="2" s="1"/>
  <c r="Z235" i="2" s="1"/>
  <c r="AB241" i="2"/>
  <c r="AB240" i="2" s="1"/>
  <c r="AB239" i="2" s="1"/>
  <c r="AB235" i="2" s="1"/>
  <c r="X226" i="2"/>
  <c r="X225" i="2" s="1"/>
  <c r="X145" i="2"/>
  <c r="X144" i="2" s="1"/>
  <c r="X102" i="2" s="1"/>
  <c r="M166" i="2"/>
  <c r="Z162" i="2"/>
  <c r="AB163" i="2"/>
  <c r="AB162" i="2" s="1"/>
  <c r="Z79" i="2"/>
  <c r="AB80" i="2"/>
  <c r="AB79" i="2" s="1"/>
  <c r="W524" i="2"/>
  <c r="W518" i="2" s="1"/>
  <c r="AA621" i="2"/>
  <c r="Z521" i="2"/>
  <c r="Z520" i="2" s="1"/>
  <c r="Z519" i="2" s="1"/>
  <c r="AB595" i="2"/>
  <c r="AB594" i="2" s="1"/>
  <c r="Z594" i="2"/>
  <c r="Z516" i="2"/>
  <c r="Z515" i="2" s="1"/>
  <c r="Z514" i="2" s="1"/>
  <c r="AB517" i="2"/>
  <c r="AB516" i="2" s="1"/>
  <c r="AB515" i="2" s="1"/>
  <c r="AB514" i="2" s="1"/>
  <c r="AB508" i="2"/>
  <c r="AB507" i="2" s="1"/>
  <c r="Z507" i="2"/>
  <c r="Z230" i="2"/>
  <c r="AB231" i="2"/>
  <c r="AB230" i="2" s="1"/>
  <c r="AB222" i="2"/>
  <c r="AB221" i="2" s="1"/>
  <c r="AB220" i="2" s="1"/>
  <c r="AB219" i="2" s="1"/>
  <c r="Z221" i="2"/>
  <c r="Z220" i="2" s="1"/>
  <c r="Z219" i="2" s="1"/>
  <c r="Q206" i="2"/>
  <c r="S207" i="2"/>
  <c r="AB181" i="2"/>
  <c r="AB180" i="2" s="1"/>
  <c r="Z180" i="2"/>
  <c r="Q599" i="2"/>
  <c r="S600" i="2"/>
  <c r="Q532" i="2"/>
  <c r="S533" i="2"/>
  <c r="Z127" i="2"/>
  <c r="Z126" i="2" s="1"/>
  <c r="J332" i="2"/>
  <c r="H331" i="2"/>
  <c r="AB203" i="2"/>
  <c r="AB170" i="2"/>
  <c r="AB169" i="2" s="1"/>
  <c r="Z169" i="2"/>
  <c r="J32" i="2"/>
  <c r="H31" i="2"/>
  <c r="Q564" i="2"/>
  <c r="Q559" i="2" s="1"/>
  <c r="S565" i="2"/>
  <c r="S268" i="2"/>
  <c r="Q267" i="2"/>
  <c r="AB14" i="2"/>
  <c r="Z377" i="2"/>
  <c r="Z376" i="2" s="1"/>
  <c r="AB378" i="2"/>
  <c r="AB377" i="2" s="1"/>
  <c r="AB376" i="2" s="1"/>
  <c r="Z150" i="2"/>
  <c r="AB151" i="2"/>
  <c r="AB150" i="2" s="1"/>
  <c r="Z158" i="2"/>
  <c r="AB159" i="2"/>
  <c r="AB158" i="2" s="1"/>
  <c r="E102" i="2"/>
  <c r="F446" i="2"/>
  <c r="AB370" i="2"/>
  <c r="Z305" i="2"/>
  <c r="AB306" i="2"/>
  <c r="AB305" i="2" s="1"/>
  <c r="J292" i="2"/>
  <c r="Z278" i="2"/>
  <c r="Z275" i="2" s="1"/>
  <c r="AB279" i="2"/>
  <c r="AB278" i="2" s="1"/>
  <c r="AB275" i="2" s="1"/>
  <c r="S279" i="2"/>
  <c r="Z293" i="2"/>
  <c r="AB294" i="2"/>
  <c r="AB293" i="2" s="1"/>
  <c r="Z251" i="2"/>
  <c r="Z250" i="2" s="1"/>
  <c r="Z246" i="2" s="1"/>
  <c r="AB252" i="2"/>
  <c r="AB251" i="2" s="1"/>
  <c r="AB250" i="2" s="1"/>
  <c r="AB246" i="2" s="1"/>
  <c r="Z228" i="2"/>
  <c r="AB229" i="2"/>
  <c r="AB228" i="2" s="1"/>
  <c r="H168" i="2"/>
  <c r="H167" i="2" s="1"/>
  <c r="Z44" i="2"/>
  <c r="Z43" i="2" s="1"/>
  <c r="AB45" i="2"/>
  <c r="AB44" i="2" s="1"/>
  <c r="AB43" i="2" s="1"/>
  <c r="R446" i="2"/>
  <c r="R384" i="2"/>
  <c r="R383" i="2" s="1"/>
  <c r="P262" i="2"/>
  <c r="F167" i="2"/>
  <c r="W225" i="2"/>
  <c r="W329" i="2"/>
  <c r="O376" i="2"/>
  <c r="N225" i="2"/>
  <c r="AA166" i="2"/>
  <c r="S583" i="2"/>
  <c r="Q582" i="2"/>
  <c r="Z311" i="2"/>
  <c r="Z310" i="2" s="1"/>
  <c r="Z309" i="2" s="1"/>
  <c r="AB313" i="2"/>
  <c r="AB311" i="2" s="1"/>
  <c r="AB310" i="2" s="1"/>
  <c r="AB309" i="2" s="1"/>
  <c r="AB453" i="2"/>
  <c r="AB452" i="2" s="1"/>
  <c r="AB448" i="2" s="1"/>
  <c r="AB447" i="2" s="1"/>
  <c r="Z452" i="2"/>
  <c r="Z448" i="2" s="1"/>
  <c r="Z447" i="2" s="1"/>
  <c r="AB341" i="2"/>
  <c r="AB339" i="2" s="1"/>
  <c r="Z339" i="2"/>
  <c r="AB296" i="2"/>
  <c r="AB295" i="2" s="1"/>
  <c r="Z295" i="2"/>
  <c r="AB291" i="2"/>
  <c r="AB290" i="2" s="1"/>
  <c r="Z290" i="2"/>
  <c r="J277" i="2"/>
  <c r="H276" i="2"/>
  <c r="H275" i="2" s="1"/>
  <c r="AB266" i="2"/>
  <c r="AB265" i="2" s="1"/>
  <c r="AB264" i="2" s="1"/>
  <c r="Z265" i="2"/>
  <c r="Z264" i="2" s="1"/>
  <c r="Z584" i="2"/>
  <c r="AB585" i="2"/>
  <c r="AB584" i="2" s="1"/>
  <c r="Z485" i="2"/>
  <c r="AB486" i="2"/>
  <c r="AB485" i="2" s="1"/>
  <c r="Z425" i="2"/>
  <c r="J308" i="2"/>
  <c r="H307" i="2"/>
  <c r="Q251" i="2"/>
  <c r="Q250" i="2" s="1"/>
  <c r="S252" i="2"/>
  <c r="H586" i="2"/>
  <c r="AB139" i="2"/>
  <c r="AB138" i="2" s="1"/>
  <c r="Z138" i="2"/>
  <c r="Z135" i="2" s="1"/>
  <c r="Z134" i="2" s="1"/>
  <c r="AB78" i="2"/>
  <c r="AB77" i="2" s="1"/>
  <c r="Z77" i="2"/>
  <c r="AB65" i="2"/>
  <c r="AB64" i="2" s="1"/>
  <c r="Z64" i="2"/>
  <c r="O484" i="2"/>
  <c r="Z560" i="2"/>
  <c r="Z559" i="2" s="1"/>
  <c r="AB561" i="2"/>
  <c r="AB560" i="2" s="1"/>
  <c r="AB559" i="2" s="1"/>
  <c r="Z374" i="2"/>
  <c r="AB375" i="2"/>
  <c r="AB374" i="2" s="1"/>
  <c r="Z178" i="2"/>
  <c r="AB179" i="2"/>
  <c r="AB178" i="2" s="1"/>
  <c r="S545" i="2"/>
  <c r="Q544" i="2"/>
  <c r="AB488" i="2"/>
  <c r="AB487" i="2" s="1"/>
  <c r="Z487" i="2"/>
  <c r="J252" i="2"/>
  <c r="H251" i="2"/>
  <c r="H250" i="2" s="1"/>
  <c r="J445" i="2"/>
  <c r="H444" i="2"/>
  <c r="Q609" i="2"/>
  <c r="Z542" i="2"/>
  <c r="AB543" i="2"/>
  <c r="AB542" i="2" s="1"/>
  <c r="Z540" i="2"/>
  <c r="AB541" i="2"/>
  <c r="AB540" i="2" s="1"/>
  <c r="R524" i="2"/>
  <c r="R518" i="2" s="1"/>
  <c r="Z532" i="2"/>
  <c r="AB533" i="2"/>
  <c r="AB532" i="2" s="1"/>
  <c r="J414" i="2"/>
  <c r="F345" i="2"/>
  <c r="F344" i="2" s="1"/>
  <c r="V344" i="2"/>
  <c r="Z342" i="2"/>
  <c r="AB343" i="2"/>
  <c r="AB342" i="2" s="1"/>
  <c r="Q310" i="2"/>
  <c r="Q309" i="2" s="1"/>
  <c r="O292" i="2"/>
  <c r="H239" i="2"/>
  <c r="Z200" i="2"/>
  <c r="AB201" i="2"/>
  <c r="AB200" i="2" s="1"/>
  <c r="Z154" i="2"/>
  <c r="AB155" i="2"/>
  <c r="AB154" i="2" s="1"/>
  <c r="Z111" i="2"/>
  <c r="AB112" i="2"/>
  <c r="AB111" i="2" s="1"/>
  <c r="Z94" i="2"/>
  <c r="AB95" i="2"/>
  <c r="AB94" i="2" s="1"/>
  <c r="Z61" i="2"/>
  <c r="Z60" i="2" s="1"/>
  <c r="AB62" i="2"/>
  <c r="AB61" i="2" s="1"/>
  <c r="E225" i="2"/>
  <c r="N621" i="2"/>
  <c r="E367" i="2"/>
  <c r="Z571" i="2"/>
  <c r="Z566" i="2" s="1"/>
  <c r="AB572" i="2"/>
  <c r="AB571" i="2" s="1"/>
  <c r="AB566" i="2" s="1"/>
  <c r="O559" i="2"/>
  <c r="AB424" i="2"/>
  <c r="AB423" i="2" s="1"/>
  <c r="AB413" i="2" s="1"/>
  <c r="Z423" i="2"/>
  <c r="Z413" i="2" s="1"/>
  <c r="AB332" i="2"/>
  <c r="AB331" i="2" s="1"/>
  <c r="AB330" i="2" s="1"/>
  <c r="Z331" i="2"/>
  <c r="Z330" i="2" s="1"/>
  <c r="AB289" i="2"/>
  <c r="AB288" i="2" s="1"/>
  <c r="Z288" i="2"/>
  <c r="S494" i="2"/>
  <c r="Q493" i="2"/>
  <c r="AB591" i="2"/>
  <c r="AB590" i="2" s="1"/>
  <c r="Z590" i="2"/>
  <c r="S576" i="2"/>
  <c r="Q575" i="2"/>
  <c r="H552" i="2"/>
  <c r="J553" i="2"/>
  <c r="S539" i="2"/>
  <c r="Q538" i="2"/>
  <c r="AB583" i="2"/>
  <c r="AB582" i="2" s="1"/>
  <c r="Z582" i="2"/>
  <c r="Z502" i="2"/>
  <c r="AB503" i="2"/>
  <c r="AB502" i="2" s="1"/>
  <c r="Z209" i="2"/>
  <c r="Z208" i="2" s="1"/>
  <c r="Z460" i="2"/>
  <c r="Z459" i="2" s="1"/>
  <c r="Z458" i="2" s="1"/>
  <c r="AB461" i="2"/>
  <c r="AB460" i="2" s="1"/>
  <c r="AB459" i="2" s="1"/>
  <c r="AB458" i="2" s="1"/>
  <c r="S306" i="2"/>
  <c r="Q305" i="2"/>
  <c r="S375" i="2"/>
  <c r="Q374" i="2"/>
  <c r="Q368" i="2" s="1"/>
  <c r="Q197" i="2"/>
  <c r="Q196" i="2" s="1"/>
  <c r="S198" i="2"/>
  <c r="AB153" i="2"/>
  <c r="AB152" i="2" s="1"/>
  <c r="Z152" i="2"/>
  <c r="AB106" i="2"/>
  <c r="AB105" i="2" s="1"/>
  <c r="AB104" i="2" s="1"/>
  <c r="Z105" i="2"/>
  <c r="Z104" i="2" s="1"/>
  <c r="Y621" i="2"/>
  <c r="E344" i="2"/>
  <c r="O566" i="2"/>
  <c r="Q425" i="2"/>
  <c r="O435" i="2"/>
  <c r="O434" i="2" s="1"/>
  <c r="F495" i="2"/>
  <c r="V166" i="2"/>
  <c r="F76" i="2"/>
  <c r="G329" i="2"/>
  <c r="O525" i="2"/>
  <c r="G483" i="2"/>
  <c r="G472" i="2" s="1"/>
  <c r="W166" i="2"/>
  <c r="E384" i="2"/>
  <c r="E383" i="2" s="1"/>
  <c r="M225" i="2"/>
  <c r="S358" i="2"/>
  <c r="D225" i="2"/>
  <c r="D166" i="2"/>
  <c r="V12" i="2"/>
  <c r="G225" i="2"/>
  <c r="P166" i="2"/>
  <c r="R225" i="2"/>
  <c r="V472" i="2"/>
  <c r="I621" i="2"/>
  <c r="M621" i="2"/>
  <c r="X329" i="2"/>
  <c r="I263" i="2"/>
  <c r="G166" i="2"/>
  <c r="G13" i="2"/>
  <c r="G12" i="2" s="1"/>
  <c r="N166" i="2"/>
  <c r="F102" i="2"/>
  <c r="S591" i="2"/>
  <c r="Q590" i="2"/>
  <c r="J614" i="2"/>
  <c r="H613" i="2"/>
  <c r="F592" i="2"/>
  <c r="F581" i="2" s="1"/>
  <c r="H593" i="2"/>
  <c r="S555" i="2"/>
  <c r="Q554" i="2"/>
  <c r="S572" i="2"/>
  <c r="Q571" i="2"/>
  <c r="J583" i="2"/>
  <c r="H582" i="2"/>
  <c r="S488" i="2"/>
  <c r="Q487" i="2"/>
  <c r="P472" i="2"/>
  <c r="H474" i="2"/>
  <c r="H473" i="2" s="1"/>
  <c r="H512" i="2"/>
  <c r="J513" i="2"/>
  <c r="J557" i="2"/>
  <c r="H556" i="2"/>
  <c r="S366" i="2"/>
  <c r="Q365" i="2"/>
  <c r="Q364" i="2" s="1"/>
  <c r="Q363" i="2" s="1"/>
  <c r="J355" i="2"/>
  <c r="H354" i="2"/>
  <c r="Q303" i="2"/>
  <c r="S304" i="2"/>
  <c r="S476" i="2"/>
  <c r="Q475" i="2"/>
  <c r="Q474" i="2" s="1"/>
  <c r="Q473" i="2" s="1"/>
  <c r="H358" i="2"/>
  <c r="H305" i="2"/>
  <c r="J306" i="2"/>
  <c r="S289" i="2"/>
  <c r="Q288" i="2"/>
  <c r="Q284" i="2" s="1"/>
  <c r="S218" i="2"/>
  <c r="Q217" i="2"/>
  <c r="Q216" i="2" s="1"/>
  <c r="F209" i="2"/>
  <c r="F208" i="2" s="1"/>
  <c r="J213" i="2"/>
  <c r="H212" i="2"/>
  <c r="H162" i="2"/>
  <c r="J163" i="2"/>
  <c r="Q152" i="2"/>
  <c r="S153" i="2"/>
  <c r="Q164" i="2"/>
  <c r="S165" i="2"/>
  <c r="H158" i="2"/>
  <c r="J159" i="2"/>
  <c r="J99" i="2"/>
  <c r="H98" i="2"/>
  <c r="S82" i="2"/>
  <c r="Q81" i="2"/>
  <c r="J42" i="2"/>
  <c r="H41" i="2"/>
  <c r="F571" i="2"/>
  <c r="H572" i="2"/>
  <c r="J576" i="2"/>
  <c r="H575" i="2"/>
  <c r="S543" i="2"/>
  <c r="Q542" i="2"/>
  <c r="J463" i="2"/>
  <c r="H462" i="2"/>
  <c r="S553" i="2"/>
  <c r="Q552" i="2"/>
  <c r="H442" i="2"/>
  <c r="J443" i="2"/>
  <c r="Z441" i="2"/>
  <c r="X440" i="2"/>
  <c r="X435" i="2" s="1"/>
  <c r="X434" i="2" s="1"/>
  <c r="F367" i="2"/>
  <c r="J338" i="2"/>
  <c r="H336" i="2"/>
  <c r="S387" i="2"/>
  <c r="Q386" i="2"/>
  <c r="Q385" i="2" s="1"/>
  <c r="J266" i="2"/>
  <c r="H265" i="2"/>
  <c r="H264" i="2" s="1"/>
  <c r="J249" i="2"/>
  <c r="H248" i="2"/>
  <c r="H247" i="2" s="1"/>
  <c r="S332" i="2"/>
  <c r="Q331" i="2"/>
  <c r="Q330" i="2" s="1"/>
  <c r="Q329" i="2" s="1"/>
  <c r="S296" i="2"/>
  <c r="Q295" i="2"/>
  <c r="Q292" i="2" s="1"/>
  <c r="J291" i="2"/>
  <c r="H290" i="2"/>
  <c r="J238" i="2"/>
  <c r="H237" i="2"/>
  <c r="H236" i="2" s="1"/>
  <c r="J211" i="2"/>
  <c r="H210" i="2"/>
  <c r="Q169" i="2"/>
  <c r="S170" i="2"/>
  <c r="Q156" i="2"/>
  <c r="S157" i="2"/>
  <c r="H150" i="2"/>
  <c r="J151" i="2"/>
  <c r="S137" i="2"/>
  <c r="Q136" i="2"/>
  <c r="O145" i="2"/>
  <c r="O144" i="2" s="1"/>
  <c r="J71" i="2"/>
  <c r="H70" i="2"/>
  <c r="S50" i="2"/>
  <c r="Q48" i="2"/>
  <c r="S16" i="2"/>
  <c r="Q15" i="2"/>
  <c r="Q14" i="2" s="1"/>
  <c r="Q103" i="2"/>
  <c r="J67" i="2"/>
  <c r="H66" i="2"/>
  <c r="S67" i="2"/>
  <c r="Q66" i="2"/>
  <c r="S574" i="2"/>
  <c r="Q573" i="2"/>
  <c r="J595" i="2"/>
  <c r="H594" i="2"/>
  <c r="D566" i="2"/>
  <c r="D524" i="2" s="1"/>
  <c r="D518" i="2" s="1"/>
  <c r="H569" i="2"/>
  <c r="F567" i="2"/>
  <c r="J555" i="2"/>
  <c r="H554" i="2"/>
  <c r="F525" i="2"/>
  <c r="X525" i="2"/>
  <c r="X524" i="2" s="1"/>
  <c r="X518" i="2" s="1"/>
  <c r="H374" i="2"/>
  <c r="H368" i="2" s="1"/>
  <c r="J375" i="2"/>
  <c r="N384" i="2"/>
  <c r="N383" i="2" s="1"/>
  <c r="J499" i="2"/>
  <c r="H498" i="2"/>
  <c r="H377" i="2"/>
  <c r="H376" i="2" s="1"/>
  <c r="J378" i="2"/>
  <c r="H327" i="2"/>
  <c r="H326" i="2" s="1"/>
  <c r="J328" i="2"/>
  <c r="Q307" i="2"/>
  <c r="S308" i="2"/>
  <c r="J508" i="2"/>
  <c r="H507" i="2"/>
  <c r="X368" i="2"/>
  <c r="X367" i="2" s="1"/>
  <c r="S353" i="2"/>
  <c r="Q352" i="2"/>
  <c r="S355" i="2"/>
  <c r="Q354" i="2"/>
  <c r="J261" i="2"/>
  <c r="H260" i="2"/>
  <c r="Q239" i="2"/>
  <c r="O329" i="2"/>
  <c r="J198" i="2"/>
  <c r="H197" i="2"/>
  <c r="H196" i="2" s="1"/>
  <c r="H142" i="2"/>
  <c r="H141" i="2" s="1"/>
  <c r="H140" i="2" s="1"/>
  <c r="J143" i="2"/>
  <c r="Q209" i="2"/>
  <c r="H136" i="2"/>
  <c r="H135" i="2" s="1"/>
  <c r="H134" i="2" s="1"/>
  <c r="J137" i="2"/>
  <c r="J207" i="2"/>
  <c r="H206" i="2"/>
  <c r="H199" i="2" s="1"/>
  <c r="Q146" i="2"/>
  <c r="S147" i="2"/>
  <c r="S181" i="2"/>
  <c r="Q180" i="2"/>
  <c r="J129" i="2"/>
  <c r="H128" i="2"/>
  <c r="S97" i="2"/>
  <c r="Q96" i="2"/>
  <c r="J84" i="2"/>
  <c r="H83" i="2"/>
  <c r="S65" i="2"/>
  <c r="Q64" i="2"/>
  <c r="Q60" i="2" s="1"/>
  <c r="J56" i="2"/>
  <c r="L56" i="2" s="1"/>
  <c r="L55" i="2" s="1"/>
  <c r="L54" i="2" s="1"/>
  <c r="H55" i="2"/>
  <c r="H54" i="2" s="1"/>
  <c r="F573" i="2"/>
  <c r="H574" i="2"/>
  <c r="S593" i="2"/>
  <c r="Q592" i="2"/>
  <c r="S527" i="2"/>
  <c r="Q526" i="2"/>
  <c r="J528" i="2"/>
  <c r="H526" i="2"/>
  <c r="J531" i="2"/>
  <c r="H530" i="2"/>
  <c r="O474" i="2"/>
  <c r="O473" i="2" s="1"/>
  <c r="J467" i="2"/>
  <c r="H466" i="2"/>
  <c r="H465" i="2" s="1"/>
  <c r="H464" i="2" s="1"/>
  <c r="F440" i="2"/>
  <c r="F435" i="2" s="1"/>
  <c r="F434" i="2" s="1"/>
  <c r="H441" i="2"/>
  <c r="H484" i="2"/>
  <c r="O302" i="2"/>
  <c r="O263" i="2" s="1"/>
  <c r="S441" i="2"/>
  <c r="Q440" i="2"/>
  <c r="Q435" i="2" s="1"/>
  <c r="Q434" i="2" s="1"/>
  <c r="Q264" i="2"/>
  <c r="J215" i="2"/>
  <c r="H214" i="2"/>
  <c r="J334" i="2"/>
  <c r="H333" i="2"/>
  <c r="E263" i="2"/>
  <c r="S204" i="2"/>
  <c r="Q203" i="2"/>
  <c r="Q138" i="2"/>
  <c r="S139" i="2"/>
  <c r="Q160" i="2"/>
  <c r="S161" i="2"/>
  <c r="H154" i="2"/>
  <c r="J155" i="2"/>
  <c r="O76" i="2"/>
  <c r="S69" i="2"/>
  <c r="Q68" i="2"/>
  <c r="J52" i="2"/>
  <c r="H51" i="2"/>
  <c r="U335" i="2" l="1"/>
  <c r="J474" i="2"/>
  <c r="AB369" i="2"/>
  <c r="L425" i="2"/>
  <c r="AB60" i="2"/>
  <c r="Q227" i="2"/>
  <c r="Q226" i="2" s="1"/>
  <c r="U448" i="2"/>
  <c r="U447" i="2" s="1"/>
  <c r="Z495" i="2"/>
  <c r="AB495" i="2"/>
  <c r="E12" i="2"/>
  <c r="U104" i="2"/>
  <c r="S104" i="2"/>
  <c r="S103" i="2" s="1"/>
  <c r="L104" i="2"/>
  <c r="S335" i="2"/>
  <c r="L321" i="2"/>
  <c r="L320" i="2" s="1"/>
  <c r="L319" i="2" s="1"/>
  <c r="R262" i="2"/>
  <c r="U372" i="2"/>
  <c r="U369" i="2" s="1"/>
  <c r="S369" i="2"/>
  <c r="K262" i="2"/>
  <c r="O367" i="2"/>
  <c r="R12" i="2"/>
  <c r="F13" i="2"/>
  <c r="U256" i="2"/>
  <c r="U310" i="2"/>
  <c r="U309" i="2" s="1"/>
  <c r="T12" i="2"/>
  <c r="T579" i="2" s="1"/>
  <c r="T622" i="2" s="1"/>
  <c r="Z344" i="2"/>
  <c r="H345" i="2"/>
  <c r="H413" i="2"/>
  <c r="H384" i="2" s="1"/>
  <c r="J168" i="2"/>
  <c r="L88" i="2"/>
  <c r="AB199" i="2"/>
  <c r="AB195" i="2" s="1"/>
  <c r="AA262" i="2"/>
  <c r="U416" i="2"/>
  <c r="U414" i="2" s="1"/>
  <c r="U413" i="2" s="1"/>
  <c r="K12" i="2"/>
  <c r="AB384" i="2"/>
  <c r="O483" i="2"/>
  <c r="O472" i="2" s="1"/>
  <c r="Q581" i="2"/>
  <c r="AB581" i="2"/>
  <c r="Z581" i="2"/>
  <c r="X59" i="2"/>
  <c r="X12" i="2" s="1"/>
  <c r="J448" i="2"/>
  <c r="J447" i="2" s="1"/>
  <c r="O225" i="2"/>
  <c r="Q43" i="2"/>
  <c r="Q13" i="2" s="1"/>
  <c r="Z13" i="2"/>
  <c r="H367" i="2"/>
  <c r="O59" i="2"/>
  <c r="O12" i="2" s="1"/>
  <c r="X166" i="2"/>
  <c r="J358" i="2"/>
  <c r="H103" i="2"/>
  <c r="J104" i="2"/>
  <c r="Q246" i="2"/>
  <c r="Q235" i="2"/>
  <c r="Z199" i="2"/>
  <c r="Z195" i="2" s="1"/>
  <c r="I12" i="2"/>
  <c r="S448" i="2"/>
  <c r="S447" i="2" s="1"/>
  <c r="X621" i="2"/>
  <c r="AA12" i="2"/>
  <c r="H284" i="2"/>
  <c r="H335" i="2"/>
  <c r="N262" i="2"/>
  <c r="N579" i="2" s="1"/>
  <c r="N622" i="2" s="1"/>
  <c r="AB292" i="2"/>
  <c r="U425" i="2"/>
  <c r="U509" i="2"/>
  <c r="L586" i="2"/>
  <c r="L103" i="2"/>
  <c r="H330" i="2"/>
  <c r="H127" i="2"/>
  <c r="H126" i="2" s="1"/>
  <c r="H43" i="2"/>
  <c r="Q566" i="2"/>
  <c r="H246" i="2"/>
  <c r="H509" i="2"/>
  <c r="F59" i="2"/>
  <c r="AB135" i="2"/>
  <c r="AB134" i="2" s="1"/>
  <c r="O166" i="2"/>
  <c r="L358" i="2"/>
  <c r="J55" i="2"/>
  <c r="J136" i="2"/>
  <c r="L137" i="2"/>
  <c r="L136" i="2" s="1"/>
  <c r="L135" i="2" s="1"/>
  <c r="L134" i="2" s="1"/>
  <c r="J554" i="2"/>
  <c r="L555" i="2"/>
  <c r="L554" i="2" s="1"/>
  <c r="J333" i="2"/>
  <c r="L334" i="2"/>
  <c r="L333" i="2" s="1"/>
  <c r="J466" i="2"/>
  <c r="L467" i="2"/>
  <c r="L466" i="2" s="1"/>
  <c r="L465" i="2" s="1"/>
  <c r="L464" i="2" s="1"/>
  <c r="J128" i="2"/>
  <c r="L129" i="2"/>
  <c r="L128" i="2" s="1"/>
  <c r="J507" i="2"/>
  <c r="L508" i="2"/>
  <c r="L507" i="2" s="1"/>
  <c r="J327" i="2"/>
  <c r="L328" i="2"/>
  <c r="L327" i="2" s="1"/>
  <c r="L326" i="2" s="1"/>
  <c r="J594" i="2"/>
  <c r="L595" i="2"/>
  <c r="L594" i="2" s="1"/>
  <c r="J210" i="2"/>
  <c r="L211" i="2"/>
  <c r="L210" i="2" s="1"/>
  <c r="J290" i="2"/>
  <c r="L291" i="2"/>
  <c r="L290" i="2" s="1"/>
  <c r="L284" i="2" s="1"/>
  <c r="J265" i="2"/>
  <c r="L266" i="2"/>
  <c r="L265" i="2" s="1"/>
  <c r="J336" i="2"/>
  <c r="L338" i="2"/>
  <c r="L336" i="2" s="1"/>
  <c r="J442" i="2"/>
  <c r="L443" i="2"/>
  <c r="L442" i="2" s="1"/>
  <c r="J212" i="2"/>
  <c r="L213" i="2"/>
  <c r="L212" i="2" s="1"/>
  <c r="J354" i="2"/>
  <c r="L355" i="2"/>
  <c r="L354" i="2" s="1"/>
  <c r="J556" i="2"/>
  <c r="L557" i="2"/>
  <c r="L556" i="2" s="1"/>
  <c r="J582" i="2"/>
  <c r="L583" i="2"/>
  <c r="L582" i="2" s="1"/>
  <c r="J613" i="2"/>
  <c r="L614" i="2"/>
  <c r="L613" i="2" s="1"/>
  <c r="J444" i="2"/>
  <c r="L445" i="2"/>
  <c r="L444" i="2" s="1"/>
  <c r="Z302" i="2"/>
  <c r="AB13" i="2"/>
  <c r="J100" i="2"/>
  <c r="L101" i="2"/>
  <c r="L100" i="2" s="1"/>
  <c r="J255" i="2"/>
  <c r="L256" i="2"/>
  <c r="L255" i="2" s="1"/>
  <c r="M262" i="2"/>
  <c r="M579" i="2" s="1"/>
  <c r="M622" i="2" s="1"/>
  <c r="M625" i="2" s="1"/>
  <c r="J380" i="2"/>
  <c r="J542" i="2"/>
  <c r="L543" i="2"/>
  <c r="L542" i="2" s="1"/>
  <c r="J220" i="2"/>
  <c r="S462" i="2"/>
  <c r="S459" i="2" s="1"/>
  <c r="S458" i="2" s="1"/>
  <c r="U463" i="2"/>
  <c r="U462" i="2" s="1"/>
  <c r="U459" i="2" s="1"/>
  <c r="U458" i="2" s="1"/>
  <c r="L226" i="2"/>
  <c r="J51" i="2"/>
  <c r="L52" i="2"/>
  <c r="L51" i="2" s="1"/>
  <c r="L43" i="2" s="1"/>
  <c r="J197" i="2"/>
  <c r="L198" i="2"/>
  <c r="L197" i="2" s="1"/>
  <c r="L196" i="2" s="1"/>
  <c r="J150" i="2"/>
  <c r="L151" i="2"/>
  <c r="L150" i="2" s="1"/>
  <c r="J162" i="2"/>
  <c r="L163" i="2"/>
  <c r="L162" i="2" s="1"/>
  <c r="J512" i="2"/>
  <c r="L513" i="2"/>
  <c r="L512" i="2" s="1"/>
  <c r="L509" i="2" s="1"/>
  <c r="J307" i="2"/>
  <c r="L308" i="2"/>
  <c r="L307" i="2" s="1"/>
  <c r="J132" i="2"/>
  <c r="L133" i="2"/>
  <c r="L132" i="2" s="1"/>
  <c r="J577" i="2"/>
  <c r="L578" i="2"/>
  <c r="L577" i="2" s="1"/>
  <c r="F225" i="2"/>
  <c r="L484" i="2"/>
  <c r="L168" i="2"/>
  <c r="L167" i="2" s="1"/>
  <c r="J520" i="2"/>
  <c r="J216" i="2"/>
  <c r="J239" i="2"/>
  <c r="J515" i="2"/>
  <c r="L474" i="2"/>
  <c r="L473" i="2" s="1"/>
  <c r="J154" i="2"/>
  <c r="L155" i="2"/>
  <c r="L154" i="2" s="1"/>
  <c r="J526" i="2"/>
  <c r="L528" i="2"/>
  <c r="L526" i="2" s="1"/>
  <c r="J70" i="2"/>
  <c r="L71" i="2"/>
  <c r="L70" i="2" s="1"/>
  <c r="J214" i="2"/>
  <c r="L215" i="2"/>
  <c r="L214" i="2" s="1"/>
  <c r="J206" i="2"/>
  <c r="L207" i="2"/>
  <c r="L206" i="2" s="1"/>
  <c r="L199" i="2" s="1"/>
  <c r="J142" i="2"/>
  <c r="L143" i="2"/>
  <c r="L142" i="2" s="1"/>
  <c r="L141" i="2" s="1"/>
  <c r="L140" i="2" s="1"/>
  <c r="J260" i="2"/>
  <c r="L261" i="2"/>
  <c r="L260" i="2" s="1"/>
  <c r="J377" i="2"/>
  <c r="L378" i="2"/>
  <c r="L377" i="2" s="1"/>
  <c r="L376" i="2" s="1"/>
  <c r="J498" i="2"/>
  <c r="L499" i="2"/>
  <c r="L498" i="2" s="1"/>
  <c r="J374" i="2"/>
  <c r="L375" i="2"/>
  <c r="L374" i="2" s="1"/>
  <c r="L368" i="2" s="1"/>
  <c r="J66" i="2"/>
  <c r="L67" i="2"/>
  <c r="L66" i="2" s="1"/>
  <c r="J237" i="2"/>
  <c r="L238" i="2"/>
  <c r="L237" i="2" s="1"/>
  <c r="L236" i="2" s="1"/>
  <c r="L235" i="2" s="1"/>
  <c r="J248" i="2"/>
  <c r="L249" i="2"/>
  <c r="L248" i="2" s="1"/>
  <c r="L247" i="2" s="1"/>
  <c r="J473" i="2"/>
  <c r="J462" i="2"/>
  <c r="L463" i="2"/>
  <c r="L462" i="2" s="1"/>
  <c r="L459" i="2" s="1"/>
  <c r="L458" i="2" s="1"/>
  <c r="J575" i="2"/>
  <c r="L576" i="2"/>
  <c r="L575" i="2" s="1"/>
  <c r="J41" i="2"/>
  <c r="L42" i="2"/>
  <c r="L41" i="2" s="1"/>
  <c r="J98" i="2"/>
  <c r="L99" i="2"/>
  <c r="L98" i="2" s="1"/>
  <c r="J305" i="2"/>
  <c r="L306" i="2"/>
  <c r="L305" i="2" s="1"/>
  <c r="J552" i="2"/>
  <c r="L553" i="2"/>
  <c r="L552" i="2" s="1"/>
  <c r="J251" i="2"/>
  <c r="L252" i="2"/>
  <c r="L251" i="2" s="1"/>
  <c r="L250" i="2" s="1"/>
  <c r="Z292" i="2"/>
  <c r="Z446" i="2"/>
  <c r="Z368" i="2"/>
  <c r="Z367" i="2" s="1"/>
  <c r="J31" i="2"/>
  <c r="L32" i="2"/>
  <c r="J423" i="2"/>
  <c r="J413" i="2" s="1"/>
  <c r="L424" i="2"/>
  <c r="L423" i="2" s="1"/>
  <c r="L413" i="2" s="1"/>
  <c r="AB302" i="2"/>
  <c r="X383" i="2"/>
  <c r="J267" i="2"/>
  <c r="L268" i="2"/>
  <c r="L267" i="2" s="1"/>
  <c r="S209" i="2"/>
  <c r="J386" i="2"/>
  <c r="L387" i="2"/>
  <c r="L386" i="2" s="1"/>
  <c r="L385" i="2" s="1"/>
  <c r="S227" i="2"/>
  <c r="S226" i="2" s="1"/>
  <c r="F263" i="2"/>
  <c r="F262" i="2" s="1"/>
  <c r="J319" i="2"/>
  <c r="L414" i="2"/>
  <c r="L449" i="2"/>
  <c r="L448" i="2" s="1"/>
  <c r="L447" i="2" s="1"/>
  <c r="J349" i="2"/>
  <c r="L350" i="2"/>
  <c r="L349" i="2" s="1"/>
  <c r="J425" i="2"/>
  <c r="J189" i="2"/>
  <c r="L559" i="2"/>
  <c r="J232" i="2"/>
  <c r="J227" i="2"/>
  <c r="J530" i="2"/>
  <c r="L531" i="2"/>
  <c r="L530" i="2" s="1"/>
  <c r="J83" i="2"/>
  <c r="L83" i="2"/>
  <c r="J158" i="2"/>
  <c r="L159" i="2"/>
  <c r="L158" i="2" s="1"/>
  <c r="J276" i="2"/>
  <c r="L277" i="2"/>
  <c r="L276" i="2" s="1"/>
  <c r="L275" i="2" s="1"/>
  <c r="J331" i="2"/>
  <c r="J330" i="2" s="1"/>
  <c r="L332" i="2"/>
  <c r="L331" i="2" s="1"/>
  <c r="G262" i="2"/>
  <c r="G579" i="2" s="1"/>
  <c r="G622" i="2" s="1"/>
  <c r="G633" i="2" s="1"/>
  <c r="J364" i="2"/>
  <c r="J469" i="2"/>
  <c r="J186" i="2"/>
  <c r="J311" i="2"/>
  <c r="L313" i="2"/>
  <c r="L311" i="2" s="1"/>
  <c r="L310" i="2" s="1"/>
  <c r="J123" i="2"/>
  <c r="J192" i="2"/>
  <c r="Q459" i="2"/>
  <c r="Q458" i="2" s="1"/>
  <c r="Q446" i="2" s="1"/>
  <c r="L339" i="2"/>
  <c r="V262" i="2"/>
  <c r="V579" i="2" s="1"/>
  <c r="V622" i="2" s="1"/>
  <c r="V625" i="2" s="1"/>
  <c r="F483" i="2"/>
  <c r="F472" i="2" s="1"/>
  <c r="S425" i="2"/>
  <c r="W262" i="2"/>
  <c r="W579" i="2" s="1"/>
  <c r="W622" i="2" s="1"/>
  <c r="Y262" i="2"/>
  <c r="Y579" i="2" s="1"/>
  <c r="Y622" i="2" s="1"/>
  <c r="H459" i="2"/>
  <c r="H458" i="2" s="1"/>
  <c r="H446" i="2" s="1"/>
  <c r="H302" i="2"/>
  <c r="I262" i="2"/>
  <c r="S592" i="2"/>
  <c r="U593" i="2"/>
  <c r="U592" i="2" s="1"/>
  <c r="S331" i="2"/>
  <c r="S330" i="2" s="1"/>
  <c r="S329" i="2" s="1"/>
  <c r="U332" i="2"/>
  <c r="U331" i="2" s="1"/>
  <c r="U330" i="2" s="1"/>
  <c r="U329" i="2" s="1"/>
  <c r="S538" i="2"/>
  <c r="U539" i="2"/>
  <c r="U538" i="2" s="1"/>
  <c r="S206" i="2"/>
  <c r="U207" i="2"/>
  <c r="U206" i="2" s="1"/>
  <c r="H611" i="2"/>
  <c r="H598" i="2" s="1"/>
  <c r="J612" i="2"/>
  <c r="S180" i="2"/>
  <c r="U181" i="2"/>
  <c r="U180" i="2" s="1"/>
  <c r="S352" i="2"/>
  <c r="U353" i="2"/>
  <c r="U352" i="2" s="1"/>
  <c r="S573" i="2"/>
  <c r="U574" i="2"/>
  <c r="U573" i="2" s="1"/>
  <c r="S552" i="2"/>
  <c r="U553" i="2"/>
  <c r="U552" i="2" s="1"/>
  <c r="S542" i="2"/>
  <c r="U543" i="2"/>
  <c r="U542" i="2" s="1"/>
  <c r="S152" i="2"/>
  <c r="U153" i="2"/>
  <c r="U152" i="2" s="1"/>
  <c r="S475" i="2"/>
  <c r="S474" i="2" s="1"/>
  <c r="S473" i="2" s="1"/>
  <c r="U476" i="2"/>
  <c r="U475" i="2" s="1"/>
  <c r="U474" i="2" s="1"/>
  <c r="U473" i="2" s="1"/>
  <c r="S554" i="2"/>
  <c r="U555" i="2"/>
  <c r="U554" i="2" s="1"/>
  <c r="S374" i="2"/>
  <c r="S368" i="2" s="1"/>
  <c r="U375" i="2"/>
  <c r="U374" i="2" s="1"/>
  <c r="U368" i="2" s="1"/>
  <c r="S582" i="2"/>
  <c r="U583" i="2"/>
  <c r="U582" i="2" s="1"/>
  <c r="Q605" i="2"/>
  <c r="Q598" i="2" s="1"/>
  <c r="S606" i="2"/>
  <c r="S64" i="2"/>
  <c r="U65" i="2"/>
  <c r="U64" i="2" s="1"/>
  <c r="S15" i="2"/>
  <c r="S14" i="2" s="1"/>
  <c r="U16" i="2"/>
  <c r="U15" i="2" s="1"/>
  <c r="U14" i="2" s="1"/>
  <c r="S169" i="2"/>
  <c r="U170" i="2"/>
  <c r="U169" i="2" s="1"/>
  <c r="S575" i="2"/>
  <c r="U576" i="2"/>
  <c r="U575" i="2" s="1"/>
  <c r="S493" i="2"/>
  <c r="U494" i="2"/>
  <c r="U493" i="2" s="1"/>
  <c r="S599" i="2"/>
  <c r="U600" i="2"/>
  <c r="U599" i="2" s="1"/>
  <c r="S68" i="2"/>
  <c r="U69" i="2"/>
  <c r="U68" i="2" s="1"/>
  <c r="S526" i="2"/>
  <c r="U527" i="2"/>
  <c r="U526" i="2" s="1"/>
  <c r="S354" i="2"/>
  <c r="U355" i="2"/>
  <c r="U354" i="2" s="1"/>
  <c r="S81" i="2"/>
  <c r="U82" i="2"/>
  <c r="U81" i="2" s="1"/>
  <c r="S217" i="2"/>
  <c r="S216" i="2" s="1"/>
  <c r="S208" i="2" s="1"/>
  <c r="U218" i="2"/>
  <c r="U217" i="2" s="1"/>
  <c r="U216" i="2" s="1"/>
  <c r="S288" i="2"/>
  <c r="S284" i="2" s="1"/>
  <c r="U289" i="2"/>
  <c r="U288" i="2" s="1"/>
  <c r="U284" i="2" s="1"/>
  <c r="S303" i="2"/>
  <c r="U304" i="2"/>
  <c r="U303" i="2" s="1"/>
  <c r="S197" i="2"/>
  <c r="S196" i="2" s="1"/>
  <c r="U198" i="2"/>
  <c r="U197" i="2" s="1"/>
  <c r="U196" i="2" s="1"/>
  <c r="AB525" i="2"/>
  <c r="AB524" i="2" s="1"/>
  <c r="AB518" i="2" s="1"/>
  <c r="S544" i="2"/>
  <c r="U545" i="2"/>
  <c r="U544" i="2" s="1"/>
  <c r="S278" i="2"/>
  <c r="S275" i="2" s="1"/>
  <c r="U279" i="2"/>
  <c r="U278" i="2" s="1"/>
  <c r="U275" i="2" s="1"/>
  <c r="S267" i="2"/>
  <c r="S264" i="2" s="1"/>
  <c r="U268" i="2"/>
  <c r="U267" i="2" s="1"/>
  <c r="U264" i="2" s="1"/>
  <c r="S532" i="2"/>
  <c r="U533" i="2"/>
  <c r="U532" i="2" s="1"/>
  <c r="S237" i="2"/>
  <c r="S236" i="2" s="1"/>
  <c r="U238" i="2"/>
  <c r="U237" i="2" s="1"/>
  <c r="U236" i="2" s="1"/>
  <c r="S498" i="2"/>
  <c r="S495" i="2" s="1"/>
  <c r="U499" i="2"/>
  <c r="U498" i="2" s="1"/>
  <c r="U495" i="2" s="1"/>
  <c r="S310" i="2"/>
  <c r="S309" i="2" s="1"/>
  <c r="U239" i="2"/>
  <c r="U376" i="2"/>
  <c r="S613" i="2"/>
  <c r="U614" i="2"/>
  <c r="U613" i="2" s="1"/>
  <c r="U358" i="2"/>
  <c r="S138" i="2"/>
  <c r="U139" i="2"/>
  <c r="U138" i="2" s="1"/>
  <c r="S96" i="2"/>
  <c r="U97" i="2"/>
  <c r="U96" i="2" s="1"/>
  <c r="S251" i="2"/>
  <c r="S250" i="2" s="1"/>
  <c r="S246" i="2" s="1"/>
  <c r="U252" i="2"/>
  <c r="U251" i="2" s="1"/>
  <c r="U250" i="2" s="1"/>
  <c r="U246" i="2" s="1"/>
  <c r="S150" i="2"/>
  <c r="U151" i="2"/>
  <c r="U150" i="2" s="1"/>
  <c r="Q254" i="2"/>
  <c r="Q253" i="2" s="1"/>
  <c r="S258" i="2"/>
  <c r="S255" i="2" s="1"/>
  <c r="S160" i="2"/>
  <c r="U161" i="2"/>
  <c r="U160" i="2" s="1"/>
  <c r="S146" i="2"/>
  <c r="U147" i="2"/>
  <c r="U146" i="2" s="1"/>
  <c r="S307" i="2"/>
  <c r="U308" i="2"/>
  <c r="U307" i="2" s="1"/>
  <c r="S48" i="2"/>
  <c r="S43" i="2" s="1"/>
  <c r="U50" i="2"/>
  <c r="U48" i="2" s="1"/>
  <c r="U43" i="2" s="1"/>
  <c r="S156" i="2"/>
  <c r="U157" i="2"/>
  <c r="U156" i="2" s="1"/>
  <c r="S295" i="2"/>
  <c r="S292" i="2" s="1"/>
  <c r="U296" i="2"/>
  <c r="U295" i="2" s="1"/>
  <c r="U292" i="2" s="1"/>
  <c r="S203" i="2"/>
  <c r="U204" i="2"/>
  <c r="U203" i="2" s="1"/>
  <c r="S440" i="2"/>
  <c r="S435" i="2" s="1"/>
  <c r="S434" i="2" s="1"/>
  <c r="U441" i="2"/>
  <c r="U440" i="2" s="1"/>
  <c r="U435" i="2" s="1"/>
  <c r="U434" i="2" s="1"/>
  <c r="J127" i="2"/>
  <c r="S66" i="2"/>
  <c r="U67" i="2"/>
  <c r="U66" i="2" s="1"/>
  <c r="S136" i="2"/>
  <c r="S135" i="2" s="1"/>
  <c r="S134" i="2" s="1"/>
  <c r="U137" i="2"/>
  <c r="U136" i="2" s="1"/>
  <c r="S386" i="2"/>
  <c r="S385" i="2" s="1"/>
  <c r="U387" i="2"/>
  <c r="U386" i="2" s="1"/>
  <c r="U385" i="2" s="1"/>
  <c r="S164" i="2"/>
  <c r="U165" i="2"/>
  <c r="U164" i="2" s="1"/>
  <c r="S365" i="2"/>
  <c r="S364" i="2" s="1"/>
  <c r="S363" i="2" s="1"/>
  <c r="U366" i="2"/>
  <c r="U365" i="2" s="1"/>
  <c r="U364" i="2" s="1"/>
  <c r="U363" i="2" s="1"/>
  <c r="S487" i="2"/>
  <c r="U488" i="2"/>
  <c r="U487" i="2" s="1"/>
  <c r="U484" i="2" s="1"/>
  <c r="S571" i="2"/>
  <c r="U572" i="2"/>
  <c r="U571" i="2" s="1"/>
  <c r="F621" i="2"/>
  <c r="S590" i="2"/>
  <c r="U591" i="2"/>
  <c r="U590" i="2" s="1"/>
  <c r="AB103" i="2"/>
  <c r="S305" i="2"/>
  <c r="U306" i="2"/>
  <c r="U305" i="2" s="1"/>
  <c r="S564" i="2"/>
  <c r="S559" i="2" s="1"/>
  <c r="U565" i="2"/>
  <c r="U564" i="2" s="1"/>
  <c r="U559" i="2" s="1"/>
  <c r="O621" i="2"/>
  <c r="U209" i="2"/>
  <c r="S239" i="2"/>
  <c r="U103" i="2"/>
  <c r="U227" i="2"/>
  <c r="U226" i="2" s="1"/>
  <c r="S376" i="2"/>
  <c r="Q384" i="2"/>
  <c r="Q383" i="2" s="1"/>
  <c r="Z384" i="2"/>
  <c r="E262" i="2"/>
  <c r="E579" i="2" s="1"/>
  <c r="E622" i="2" s="1"/>
  <c r="H14" i="2"/>
  <c r="Q367" i="2"/>
  <c r="Q199" i="2"/>
  <c r="Q195" i="2" s="1"/>
  <c r="O524" i="2"/>
  <c r="O518" i="2" s="1"/>
  <c r="Z227" i="2"/>
  <c r="Z226" i="2" s="1"/>
  <c r="Z225" i="2" s="1"/>
  <c r="H76" i="2"/>
  <c r="O102" i="2"/>
  <c r="H60" i="2"/>
  <c r="Z525" i="2"/>
  <c r="Z524" i="2" s="1"/>
  <c r="Z518" i="2" s="1"/>
  <c r="Z168" i="2"/>
  <c r="Z167" i="2" s="1"/>
  <c r="AB446" i="2"/>
  <c r="AB368" i="2"/>
  <c r="AB367" i="2" s="1"/>
  <c r="Z76" i="2"/>
  <c r="H254" i="2"/>
  <c r="H253" i="2" s="1"/>
  <c r="AB484" i="2"/>
  <c r="Z284" i="2"/>
  <c r="AB145" i="2"/>
  <c r="AB144" i="2" s="1"/>
  <c r="AB168" i="2"/>
  <c r="AB167" i="2" s="1"/>
  <c r="AB76" i="2"/>
  <c r="AB59" i="2" s="1"/>
  <c r="H235" i="2"/>
  <c r="Z440" i="2"/>
  <c r="Z435" i="2" s="1"/>
  <c r="Z434" i="2" s="1"/>
  <c r="AB441" i="2"/>
  <c r="AB440" i="2" s="1"/>
  <c r="AB435" i="2" s="1"/>
  <c r="AB434" i="2" s="1"/>
  <c r="Q76" i="2"/>
  <c r="Q484" i="2"/>
  <c r="Q483" i="2" s="1"/>
  <c r="Q472" i="2" s="1"/>
  <c r="Z103" i="2"/>
  <c r="Z335" i="2"/>
  <c r="Z329" i="2" s="1"/>
  <c r="Z484" i="2"/>
  <c r="Z483" i="2" s="1"/>
  <c r="Z472" i="2" s="1"/>
  <c r="AB284" i="2"/>
  <c r="AB263" i="2" s="1"/>
  <c r="AB335" i="2"/>
  <c r="AB329" i="2" s="1"/>
  <c r="AB227" i="2"/>
  <c r="AB226" i="2" s="1"/>
  <c r="AB225" i="2" s="1"/>
  <c r="Z145" i="2"/>
  <c r="Z144" i="2" s="1"/>
  <c r="Q345" i="2"/>
  <c r="Q344" i="2" s="1"/>
  <c r="O262" i="2"/>
  <c r="Q145" i="2"/>
  <c r="Q144" i="2" s="1"/>
  <c r="Q525" i="2"/>
  <c r="Q168" i="2"/>
  <c r="Q167" i="2" s="1"/>
  <c r="H344" i="2"/>
  <c r="O383" i="2"/>
  <c r="F166" i="2"/>
  <c r="H495" i="2"/>
  <c r="H483" i="2" s="1"/>
  <c r="H472" i="2" s="1"/>
  <c r="H309" i="2"/>
  <c r="J209" i="2"/>
  <c r="F383" i="2"/>
  <c r="R579" i="2"/>
  <c r="R622" i="2" s="1"/>
  <c r="H145" i="2"/>
  <c r="H144" i="2" s="1"/>
  <c r="H102" i="2" s="1"/>
  <c r="J441" i="2"/>
  <c r="H440" i="2"/>
  <c r="H435" i="2" s="1"/>
  <c r="H434" i="2" s="1"/>
  <c r="X262" i="2"/>
  <c r="Q135" i="2"/>
  <c r="Q134" i="2" s="1"/>
  <c r="H209" i="2"/>
  <c r="H208" i="2" s="1"/>
  <c r="Q302" i="2"/>
  <c r="Q263" i="2" s="1"/>
  <c r="J593" i="2"/>
  <c r="H592" i="2"/>
  <c r="H581" i="2" s="1"/>
  <c r="D579" i="2"/>
  <c r="D622" i="2" s="1"/>
  <c r="D625" i="2" s="1"/>
  <c r="J574" i="2"/>
  <c r="H573" i="2"/>
  <c r="H195" i="2"/>
  <c r="H525" i="2"/>
  <c r="F566" i="2"/>
  <c r="F524" i="2" s="1"/>
  <c r="F518" i="2" s="1"/>
  <c r="Q208" i="2"/>
  <c r="J569" i="2"/>
  <c r="H567" i="2"/>
  <c r="J572" i="2"/>
  <c r="H571" i="2"/>
  <c r="P579" i="2"/>
  <c r="P622" i="2" s="1"/>
  <c r="U446" i="2" l="1"/>
  <c r="U581" i="2"/>
  <c r="L330" i="2"/>
  <c r="S598" i="2"/>
  <c r="S168" i="2"/>
  <c r="S167" i="2" s="1"/>
  <c r="S60" i="2"/>
  <c r="L598" i="2"/>
  <c r="F12" i="2"/>
  <c r="L60" i="2"/>
  <c r="U60" i="2"/>
  <c r="J145" i="2"/>
  <c r="J144" i="2" s="1"/>
  <c r="S199" i="2"/>
  <c r="S195" i="2" s="1"/>
  <c r="S166" i="2" s="1"/>
  <c r="K579" i="2"/>
  <c r="K622" i="2" s="1"/>
  <c r="S446" i="2"/>
  <c r="L495" i="2"/>
  <c r="L483" i="2" s="1"/>
  <c r="L472" i="2" s="1"/>
  <c r="S581" i="2"/>
  <c r="L345" i="2"/>
  <c r="L344" i="2" s="1"/>
  <c r="Z263" i="2"/>
  <c r="H13" i="2"/>
  <c r="AB12" i="2"/>
  <c r="AB383" i="2"/>
  <c r="AB166" i="2"/>
  <c r="AA579" i="2"/>
  <c r="AA622" i="2" s="1"/>
  <c r="H329" i="2"/>
  <c r="U208" i="2"/>
  <c r="S13" i="2"/>
  <c r="Q225" i="2"/>
  <c r="L309" i="2"/>
  <c r="I579" i="2"/>
  <c r="I622" i="2" s="1"/>
  <c r="H263" i="2"/>
  <c r="L302" i="2"/>
  <c r="Z59" i="2"/>
  <c r="Z12" i="2" s="1"/>
  <c r="AB483" i="2"/>
  <c r="AB472" i="2" s="1"/>
  <c r="AB262" i="2"/>
  <c r="U199" i="2"/>
  <c r="U195" i="2" s="1"/>
  <c r="J76" i="2"/>
  <c r="Q524" i="2"/>
  <c r="Q518" i="2" s="1"/>
  <c r="S145" i="2"/>
  <c r="S144" i="2" s="1"/>
  <c r="S102" i="2" s="1"/>
  <c r="J525" i="2"/>
  <c r="L367" i="2"/>
  <c r="Z166" i="2"/>
  <c r="J167" i="2"/>
  <c r="U76" i="2"/>
  <c r="S525" i="2"/>
  <c r="L76" i="2"/>
  <c r="L59" i="2" s="1"/>
  <c r="L195" i="2"/>
  <c r="AB102" i="2"/>
  <c r="L446" i="2"/>
  <c r="L31" i="2"/>
  <c r="L14" i="2" s="1"/>
  <c r="L13" i="2" s="1"/>
  <c r="Z262" i="2"/>
  <c r="L384" i="2"/>
  <c r="J592" i="2"/>
  <c r="L593" i="2"/>
  <c r="L592" i="2" s="1"/>
  <c r="L581" i="2" s="1"/>
  <c r="U145" i="2"/>
  <c r="U144" i="2" s="1"/>
  <c r="U345" i="2"/>
  <c r="U344" i="2" s="1"/>
  <c r="J310" i="2"/>
  <c r="J363" i="2"/>
  <c r="J226" i="2"/>
  <c r="J302" i="2"/>
  <c r="J459" i="2"/>
  <c r="J236" i="2"/>
  <c r="J376" i="2"/>
  <c r="L525" i="2"/>
  <c r="J519" i="2"/>
  <c r="J509" i="2"/>
  <c r="L145" i="2"/>
  <c r="L144" i="2" s="1"/>
  <c r="L264" i="2"/>
  <c r="J135" i="2"/>
  <c r="J440" i="2"/>
  <c r="L441" i="2"/>
  <c r="L440" i="2" s="1"/>
  <c r="L435" i="2" s="1"/>
  <c r="L434" i="2" s="1"/>
  <c r="S302" i="2"/>
  <c r="S263" i="2" s="1"/>
  <c r="L335" i="2"/>
  <c r="L329" i="2" s="1"/>
  <c r="J468" i="2"/>
  <c r="J275" i="2"/>
  <c r="J385" i="2"/>
  <c r="J250" i="2"/>
  <c r="J247" i="2"/>
  <c r="J495" i="2"/>
  <c r="J199" i="2"/>
  <c r="J514" i="2"/>
  <c r="J43" i="2"/>
  <c r="L254" i="2"/>
  <c r="L253" i="2" s="1"/>
  <c r="J284" i="2"/>
  <c r="J567" i="2"/>
  <c r="L569" i="2"/>
  <c r="L567" i="2" s="1"/>
  <c r="J208" i="2"/>
  <c r="U168" i="2"/>
  <c r="U167" i="2" s="1"/>
  <c r="J60" i="2"/>
  <c r="J611" i="2"/>
  <c r="L612" i="2"/>
  <c r="L611" i="2" s="1"/>
  <c r="J14" i="2"/>
  <c r="J345" i="2"/>
  <c r="J368" i="2"/>
  <c r="J141" i="2"/>
  <c r="J196" i="2"/>
  <c r="J219" i="2"/>
  <c r="J103" i="2"/>
  <c r="J264" i="2"/>
  <c r="L209" i="2"/>
  <c r="L208" i="2" s="1"/>
  <c r="J326" i="2"/>
  <c r="L127" i="2"/>
  <c r="L126" i="2" s="1"/>
  <c r="J54" i="2"/>
  <c r="J571" i="2"/>
  <c r="L572" i="2"/>
  <c r="L571" i="2" s="1"/>
  <c r="J573" i="2"/>
  <c r="L574" i="2"/>
  <c r="L573" i="2" s="1"/>
  <c r="J126" i="2"/>
  <c r="L246" i="2"/>
  <c r="J254" i="2"/>
  <c r="J335" i="2"/>
  <c r="J329" i="2" s="1"/>
  <c r="J465" i="2"/>
  <c r="AB621" i="2"/>
  <c r="Z621" i="2"/>
  <c r="O579" i="2"/>
  <c r="O622" i="2" s="1"/>
  <c r="O630" i="2" s="1"/>
  <c r="U367" i="2"/>
  <c r="H621" i="2"/>
  <c r="U384" i="2"/>
  <c r="U383" i="2" s="1"/>
  <c r="S566" i="2"/>
  <c r="U258" i="2"/>
  <c r="S254" i="2"/>
  <c r="S253" i="2" s="1"/>
  <c r="H383" i="2"/>
  <c r="U302" i="2"/>
  <c r="U263" i="2" s="1"/>
  <c r="U13" i="2"/>
  <c r="S605" i="2"/>
  <c r="U606" i="2"/>
  <c r="U605" i="2" s="1"/>
  <c r="U598" i="2" s="1"/>
  <c r="U483" i="2"/>
  <c r="U472" i="2" s="1"/>
  <c r="Q166" i="2"/>
  <c r="S384" i="2"/>
  <c r="S383" i="2" s="1"/>
  <c r="S76" i="2"/>
  <c r="S367" i="2"/>
  <c r="S345" i="2"/>
  <c r="S344" i="2" s="1"/>
  <c r="Q621" i="2"/>
  <c r="H166" i="2"/>
  <c r="Z102" i="2"/>
  <c r="U135" i="2"/>
  <c r="U134" i="2" s="1"/>
  <c r="U102" i="2" s="1"/>
  <c r="U235" i="2"/>
  <c r="S235" i="2"/>
  <c r="U525" i="2"/>
  <c r="S484" i="2"/>
  <c r="S483" i="2" s="1"/>
  <c r="S472" i="2" s="1"/>
  <c r="U566" i="2"/>
  <c r="Q262" i="2"/>
  <c r="Z383" i="2"/>
  <c r="H225" i="2"/>
  <c r="Q102" i="2"/>
  <c r="Q59" i="2"/>
  <c r="Q12" i="2" s="1"/>
  <c r="H59" i="2"/>
  <c r="F579" i="2"/>
  <c r="F622" i="2" s="1"/>
  <c r="F630" i="2" s="1"/>
  <c r="X579" i="2"/>
  <c r="X622" i="2" s="1"/>
  <c r="X630" i="2" s="1"/>
  <c r="H566" i="2"/>
  <c r="H524" i="2" s="1"/>
  <c r="H518" i="2" s="1"/>
  <c r="H12" i="2" l="1"/>
  <c r="H262" i="2"/>
  <c r="U255" i="2"/>
  <c r="U254" i="2" s="1"/>
  <c r="U253" i="2" s="1"/>
  <c r="U225" i="2" s="1"/>
  <c r="L263" i="2"/>
  <c r="L262" i="2" s="1"/>
  <c r="S59" i="2"/>
  <c r="S12" i="2" s="1"/>
  <c r="S524" i="2"/>
  <c r="S518" i="2" s="1"/>
  <c r="L225" i="2"/>
  <c r="AB579" i="2"/>
  <c r="AB622" i="2" s="1"/>
  <c r="AB630" i="2" s="1"/>
  <c r="L102" i="2"/>
  <c r="L166" i="2"/>
  <c r="L383" i="2"/>
  <c r="U166" i="2"/>
  <c r="L566" i="2"/>
  <c r="L524" i="2" s="1"/>
  <c r="L518" i="2" s="1"/>
  <c r="U59" i="2"/>
  <c r="U12" i="2" s="1"/>
  <c r="S621" i="2"/>
  <c r="U524" i="2"/>
  <c r="U518" i="2" s="1"/>
  <c r="J309" i="2"/>
  <c r="J483" i="2"/>
  <c r="L12" i="2"/>
  <c r="J566" i="2"/>
  <c r="J195" i="2"/>
  <c r="J246" i="2"/>
  <c r="J435" i="2"/>
  <c r="J458" i="2"/>
  <c r="J581" i="2"/>
  <c r="J140" i="2"/>
  <c r="J598" i="2"/>
  <c r="J134" i="2"/>
  <c r="J464" i="2"/>
  <c r="J253" i="2"/>
  <c r="J13" i="2"/>
  <c r="J59" i="2"/>
  <c r="J384" i="2"/>
  <c r="Z579" i="2"/>
  <c r="Z622" i="2" s="1"/>
  <c r="Z630" i="2" s="1"/>
  <c r="J263" i="2"/>
  <c r="J367" i="2"/>
  <c r="J344" i="2"/>
  <c r="L621" i="2"/>
  <c r="J235" i="2"/>
  <c r="U621" i="2"/>
  <c r="Q579" i="2"/>
  <c r="Q622" i="2" s="1"/>
  <c r="Q630" i="2" s="1"/>
  <c r="U262" i="2"/>
  <c r="S225" i="2"/>
  <c r="S262" i="2"/>
  <c r="H579" i="2"/>
  <c r="H622" i="2" s="1"/>
  <c r="H630" i="2" s="1"/>
  <c r="P1103" i="1"/>
  <c r="S579" i="2" l="1"/>
  <c r="S622" i="2" s="1"/>
  <c r="S630" i="2" s="1"/>
  <c r="J621" i="2"/>
  <c r="L579" i="2"/>
  <c r="L622" i="2" s="1"/>
  <c r="U579" i="2"/>
  <c r="U622" i="2" s="1"/>
  <c r="J225" i="2"/>
  <c r="J524" i="2"/>
  <c r="J262" i="2"/>
  <c r="J102" i="2"/>
  <c r="J446" i="2"/>
  <c r="J434" i="2"/>
  <c r="J383" i="2" s="1"/>
  <c r="J166" i="2"/>
  <c r="J12" i="2"/>
  <c r="J472" i="2"/>
  <c r="Q840" i="1"/>
  <c r="Q839" i="1" s="1"/>
  <c r="Q838" i="1" s="1"/>
  <c r="Q837" i="1" s="1"/>
  <c r="P839" i="1"/>
  <c r="P838" i="1" s="1"/>
  <c r="P837" i="1" s="1"/>
  <c r="O839" i="1"/>
  <c r="O838" i="1" s="1"/>
  <c r="O837" i="1" s="1"/>
  <c r="Q339" i="1"/>
  <c r="Q338" i="1" s="1"/>
  <c r="P338" i="1"/>
  <c r="O338" i="1"/>
  <c r="AG165" i="1"/>
  <c r="AG164" i="1" s="1"/>
  <c r="AF164" i="1"/>
  <c r="Z165" i="1"/>
  <c r="Z164" i="1" s="1"/>
  <c r="Y164" i="1"/>
  <c r="J518" i="2" l="1"/>
  <c r="Q998" i="1"/>
  <c r="Q997" i="1" s="1"/>
  <c r="Q996" i="1" s="1"/>
  <c r="P997" i="1"/>
  <c r="P996" i="1" s="1"/>
  <c r="O997" i="1"/>
  <c r="O996" i="1" s="1"/>
  <c r="Q109" i="1"/>
  <c r="Q108" i="1" s="1"/>
  <c r="Q107" i="1" s="1"/>
  <c r="P108" i="1"/>
  <c r="P107" i="1" s="1"/>
  <c r="O108" i="1"/>
  <c r="O107" i="1" s="1"/>
  <c r="J579" i="2" l="1"/>
  <c r="P192" i="1"/>
  <c r="J622" i="2" l="1"/>
  <c r="R988" i="1"/>
  <c r="S988" i="1"/>
  <c r="T988" i="1"/>
  <c r="U988" i="1"/>
  <c r="V988" i="1"/>
  <c r="W988" i="1"/>
  <c r="X988" i="1"/>
  <c r="AA988" i="1"/>
  <c r="AB988" i="1"/>
  <c r="AC988" i="1"/>
  <c r="AD988" i="1"/>
  <c r="AE988" i="1"/>
  <c r="Q992" i="1"/>
  <c r="Q991" i="1" s="1"/>
  <c r="P991" i="1"/>
  <c r="O991" i="1"/>
  <c r="R859" i="1"/>
  <c r="S859" i="1"/>
  <c r="T859" i="1"/>
  <c r="AA859" i="1"/>
  <c r="AB859" i="1"/>
  <c r="AC859" i="1"/>
  <c r="Q865" i="1"/>
  <c r="Q864" i="1" s="1"/>
  <c r="P864" i="1"/>
  <c r="O864" i="1"/>
  <c r="R811" i="1"/>
  <c r="S811" i="1"/>
  <c r="T811" i="1"/>
  <c r="U811" i="1"/>
  <c r="V811" i="1"/>
  <c r="W811" i="1"/>
  <c r="Y811" i="1"/>
  <c r="AA811" i="1"/>
  <c r="AB811" i="1"/>
  <c r="AC811" i="1"/>
  <c r="AD811" i="1"/>
  <c r="AE811" i="1"/>
  <c r="AF811" i="1"/>
  <c r="Q813" i="1"/>
  <c r="Q812" i="1" s="1"/>
  <c r="P812" i="1"/>
  <c r="P811" i="1" s="1"/>
  <c r="P810" i="1" s="1"/>
  <c r="P809" i="1" s="1"/>
  <c r="P808" i="1" s="1"/>
  <c r="P807" i="1" s="1"/>
  <c r="O812" i="1"/>
  <c r="O811" i="1" s="1"/>
  <c r="O810" i="1" s="1"/>
  <c r="O809" i="1" s="1"/>
  <c r="O808" i="1" s="1"/>
  <c r="O807" i="1" s="1"/>
  <c r="AA726" i="1"/>
  <c r="AB726" i="1"/>
  <c r="AC726" i="1"/>
  <c r="AD726" i="1"/>
  <c r="AE726" i="1"/>
  <c r="Q734" i="1"/>
  <c r="Q733" i="1" s="1"/>
  <c r="Q732" i="1" s="1"/>
  <c r="P733" i="1"/>
  <c r="P732" i="1" s="1"/>
  <c r="O733" i="1"/>
  <c r="O732" i="1" s="1"/>
  <c r="AC474" i="1"/>
  <c r="AG478" i="1"/>
  <c r="AG477" i="1" s="1"/>
  <c r="AF477" i="1"/>
  <c r="Y477" i="1"/>
  <c r="P477" i="1"/>
  <c r="O477" i="1"/>
  <c r="R382" i="1"/>
  <c r="S382" i="1"/>
  <c r="T382" i="1"/>
  <c r="U382" i="1"/>
  <c r="V382" i="1"/>
  <c r="AA382" i="1"/>
  <c r="AB382" i="1"/>
  <c r="AC382" i="1"/>
  <c r="AD382" i="1"/>
  <c r="AE382" i="1"/>
  <c r="Q387" i="1"/>
  <c r="Q386" i="1" s="1"/>
  <c r="P386" i="1"/>
  <c r="O386" i="1"/>
  <c r="Q165" i="1"/>
  <c r="Q164" i="1" s="1"/>
  <c r="P164" i="1"/>
  <c r="O164" i="1"/>
  <c r="P161" i="1"/>
  <c r="Q161" i="1" s="1"/>
  <c r="Q160" i="1" s="1"/>
  <c r="P160" i="1"/>
  <c r="O160" i="1"/>
  <c r="Q64" i="1"/>
  <c r="Q63" i="1" s="1"/>
  <c r="P63" i="1"/>
  <c r="O63" i="1"/>
  <c r="J630" i="2" l="1"/>
  <c r="AF1088" i="1"/>
  <c r="AF1087" i="1" s="1"/>
  <c r="AF1086" i="1" s="1"/>
  <c r="AF1084" i="1"/>
  <c r="AF1083" i="1"/>
  <c r="AF1082" i="1" s="1"/>
  <c r="AF1081" i="1" s="1"/>
  <c r="AF1080" i="1" s="1"/>
  <c r="AF1079" i="1" s="1"/>
  <c r="AF1077" i="1"/>
  <c r="AF1075" i="1"/>
  <c r="AF1070" i="1"/>
  <c r="AF1069" i="1" s="1"/>
  <c r="AF1068" i="1" s="1"/>
  <c r="AF1065" i="1"/>
  <c r="AF1064" i="1" s="1"/>
  <c r="AF1063" i="1" s="1"/>
  <c r="AF1059" i="1"/>
  <c r="AF1058" i="1" s="1"/>
  <c r="AF1057" i="1" s="1"/>
  <c r="AF1056" i="1" s="1"/>
  <c r="AF1053" i="1"/>
  <c r="AF1049" i="1"/>
  <c r="AF1038" i="1"/>
  <c r="AF1037" i="1" s="1"/>
  <c r="AF1036" i="1" s="1"/>
  <c r="AF1035" i="1" s="1"/>
  <c r="AF1034" i="1" s="1"/>
  <c r="AG1033" i="1"/>
  <c r="AG1032" i="1" s="1"/>
  <c r="AF1032" i="1"/>
  <c r="AG1031" i="1"/>
  <c r="AG1030" i="1" s="1"/>
  <c r="AF1030" i="1"/>
  <c r="AF1028" i="1"/>
  <c r="AF1026" i="1"/>
  <c r="AF1020" i="1"/>
  <c r="AF1019" i="1"/>
  <c r="AF1018" i="1" s="1"/>
  <c r="AG1014" i="1"/>
  <c r="AF1013" i="1"/>
  <c r="AF1012" i="1" s="1"/>
  <c r="AG1011" i="1"/>
  <c r="AG1010" i="1" s="1"/>
  <c r="AF1010" i="1"/>
  <c r="AG1009" i="1"/>
  <c r="AG1008" i="1" s="1"/>
  <c r="AF1008" i="1"/>
  <c r="AG1007" i="1"/>
  <c r="AF1005" i="1"/>
  <c r="AF1004" i="1" s="1"/>
  <c r="AF1000" i="1"/>
  <c r="AF999" i="1" s="1"/>
  <c r="AF995" i="1" s="1"/>
  <c r="AF994" i="1" s="1"/>
  <c r="AG990" i="1"/>
  <c r="AG989" i="1" s="1"/>
  <c r="AF989" i="1"/>
  <c r="AF988" i="1" s="1"/>
  <c r="AF987" i="1" s="1"/>
  <c r="AF986" i="1" s="1"/>
  <c r="AF985" i="1" s="1"/>
  <c r="AF982" i="1"/>
  <c r="AF981" i="1" s="1"/>
  <c r="AF980" i="1" s="1"/>
  <c r="AF979" i="1" s="1"/>
  <c r="AF978" i="1" s="1"/>
  <c r="AF977" i="1" s="1"/>
  <c r="AF975" i="1"/>
  <c r="AF974" i="1" s="1"/>
  <c r="AF973" i="1" s="1"/>
  <c r="AF972" i="1" s="1"/>
  <c r="AF971" i="1" s="1"/>
  <c r="AF969" i="1"/>
  <c r="AF968" i="1" s="1"/>
  <c r="AF967" i="1" s="1"/>
  <c r="AF966" i="1" s="1"/>
  <c r="AF964" i="1"/>
  <c r="AF963" i="1" s="1"/>
  <c r="AF962" i="1" s="1"/>
  <c r="AF961" i="1" s="1"/>
  <c r="AF960" i="1" s="1"/>
  <c r="AF958" i="1"/>
  <c r="AF957" i="1" s="1"/>
  <c r="AF956" i="1" s="1"/>
  <c r="AF955" i="1" s="1"/>
  <c r="AF954" i="1" s="1"/>
  <c r="AF951" i="1"/>
  <c r="AF950" i="1" s="1"/>
  <c r="AF949" i="1" s="1"/>
  <c r="AF948" i="1" s="1"/>
  <c r="AF947" i="1" s="1"/>
  <c r="AF946" i="1" s="1"/>
  <c r="AF942" i="1"/>
  <c r="AF940" i="1"/>
  <c r="AF938" i="1"/>
  <c r="AF936" i="1"/>
  <c r="AF929" i="1"/>
  <c r="AF928" i="1" s="1"/>
  <c r="AF926" i="1"/>
  <c r="AF925" i="1" s="1"/>
  <c r="AF923" i="1"/>
  <c r="AG922" i="1"/>
  <c r="AG921" i="1" s="1"/>
  <c r="AF921" i="1"/>
  <c r="AF916" i="1"/>
  <c r="AF912" i="1"/>
  <c r="AF908" i="1"/>
  <c r="AF906" i="1"/>
  <c r="AG901" i="1"/>
  <c r="AG900" i="1" s="1"/>
  <c r="AF900" i="1"/>
  <c r="AG899" i="1"/>
  <c r="AG898" i="1" s="1"/>
  <c r="AF898" i="1"/>
  <c r="AG897" i="1"/>
  <c r="AG896" i="1" s="1"/>
  <c r="AF896" i="1"/>
  <c r="AF895" i="1" s="1"/>
  <c r="AF894" i="1" s="1"/>
  <c r="AF893" i="1" s="1"/>
  <c r="AF891" i="1"/>
  <c r="AF889" i="1"/>
  <c r="AF887" i="1"/>
  <c r="AF885" i="1"/>
  <c r="AF883" i="1"/>
  <c r="AF879" i="1"/>
  <c r="AF877" i="1"/>
  <c r="AG874" i="1"/>
  <c r="AG873" i="1" s="1"/>
  <c r="AG872" i="1" s="1"/>
  <c r="AF873" i="1"/>
  <c r="AF872" i="1" s="1"/>
  <c r="AG871" i="1"/>
  <c r="AG870" i="1" s="1"/>
  <c r="AF870" i="1"/>
  <c r="AG869" i="1"/>
  <c r="AG868" i="1" s="1"/>
  <c r="AF868" i="1"/>
  <c r="AF866" i="1"/>
  <c r="AG863" i="1"/>
  <c r="AG862" i="1" s="1"/>
  <c r="AF862" i="1"/>
  <c r="AG861" i="1"/>
  <c r="AG860" i="1" s="1"/>
  <c r="AF860" i="1"/>
  <c r="AF853" i="1"/>
  <c r="AF852" i="1" s="1"/>
  <c r="AF851" i="1" s="1"/>
  <c r="AF849" i="1"/>
  <c r="AF848" i="1" s="1"/>
  <c r="AF847" i="1" s="1"/>
  <c r="AF846" i="1" s="1"/>
  <c r="AF845" i="1" s="1"/>
  <c r="AF843" i="1"/>
  <c r="AF842" i="1" s="1"/>
  <c r="AF841" i="1" s="1"/>
  <c r="AF830" i="1"/>
  <c r="AF829" i="1" s="1"/>
  <c r="AF828" i="1" s="1"/>
  <c r="AF827" i="1" s="1"/>
  <c r="AF826" i="1" s="1"/>
  <c r="AF825" i="1" s="1"/>
  <c r="AF823" i="1"/>
  <c r="AF822" i="1" s="1"/>
  <c r="AF821" i="1" s="1"/>
  <c r="AF820" i="1" s="1"/>
  <c r="AF819" i="1" s="1"/>
  <c r="AF818" i="1" s="1"/>
  <c r="AG815" i="1"/>
  <c r="AG814" i="1" s="1"/>
  <c r="AF805" i="1"/>
  <c r="AF804" i="1" s="1"/>
  <c r="AF803" i="1" s="1"/>
  <c r="AF802" i="1" s="1"/>
  <c r="AF801" i="1" s="1"/>
  <c r="AF799" i="1"/>
  <c r="AF797" i="1"/>
  <c r="AF792" i="1"/>
  <c r="AF789" i="1"/>
  <c r="AF782" i="1"/>
  <c r="AF781" i="1" s="1"/>
  <c r="AF779" i="1"/>
  <c r="AF778" i="1" s="1"/>
  <c r="AF777" i="1" s="1"/>
  <c r="AF776" i="1" s="1"/>
  <c r="AF773" i="1"/>
  <c r="AF772" i="1" s="1"/>
  <c r="AF770" i="1"/>
  <c r="AF767" i="1"/>
  <c r="AF762" i="1"/>
  <c r="AF759" i="1"/>
  <c r="AF755" i="1"/>
  <c r="AF746" i="1"/>
  <c r="AF744" i="1"/>
  <c r="AF743" i="1" s="1"/>
  <c r="AF742" i="1" s="1"/>
  <c r="AF741" i="1" s="1"/>
  <c r="AF740" i="1" s="1"/>
  <c r="AF738" i="1"/>
  <c r="AF737" i="1" s="1"/>
  <c r="AF736" i="1" s="1"/>
  <c r="AF735" i="1" s="1"/>
  <c r="AG731" i="1"/>
  <c r="AG730" i="1" s="1"/>
  <c r="AF730" i="1"/>
  <c r="AG729" i="1"/>
  <c r="AG728" i="1" s="1"/>
  <c r="AF728" i="1"/>
  <c r="AF722" i="1"/>
  <c r="AF721" i="1" s="1"/>
  <c r="AF720" i="1" s="1"/>
  <c r="AG719" i="1"/>
  <c r="AG718" i="1" s="1"/>
  <c r="AF718" i="1"/>
  <c r="AF716" i="1"/>
  <c r="AG715" i="1"/>
  <c r="AG714" i="1" s="1"/>
  <c r="AF714" i="1"/>
  <c r="AF708" i="1"/>
  <c r="AF706" i="1"/>
  <c r="AF704" i="1"/>
  <c r="AF702" i="1"/>
  <c r="AF700" i="1"/>
  <c r="AF698" i="1"/>
  <c r="AF695" i="1"/>
  <c r="AF694" i="1" s="1"/>
  <c r="AG692" i="1"/>
  <c r="AG691" i="1" s="1"/>
  <c r="AG690" i="1" s="1"/>
  <c r="AF691" i="1"/>
  <c r="AF690" i="1" s="1"/>
  <c r="AG689" i="1"/>
  <c r="AG688" i="1" s="1"/>
  <c r="AF688" i="1"/>
  <c r="AF686" i="1"/>
  <c r="AG685" i="1"/>
  <c r="AG684" i="1" s="1"/>
  <c r="AF684" i="1"/>
  <c r="AG683" i="1"/>
  <c r="AG682" i="1" s="1"/>
  <c r="AF682" i="1"/>
  <c r="AG681" i="1"/>
  <c r="AG680" i="1" s="1"/>
  <c r="AF680" i="1"/>
  <c r="AF678" i="1"/>
  <c r="AF670" i="1"/>
  <c r="AF668" i="1"/>
  <c r="AF665" i="1"/>
  <c r="AF664" i="1" s="1"/>
  <c r="AG662" i="1"/>
  <c r="AG661" i="1" s="1"/>
  <c r="AG660" i="1" s="1"/>
  <c r="AF661" i="1"/>
  <c r="AF660" i="1" s="1"/>
  <c r="AF658" i="1"/>
  <c r="AF656" i="1"/>
  <c r="AG655" i="1"/>
  <c r="AG654" i="1" s="1"/>
  <c r="AF654" i="1"/>
  <c r="AG653" i="1"/>
  <c r="AG652" i="1"/>
  <c r="AF652" i="1"/>
  <c r="AF650" i="1"/>
  <c r="AF648" i="1"/>
  <c r="AF641" i="1"/>
  <c r="AF640" i="1" s="1"/>
  <c r="AF639" i="1" s="1"/>
  <c r="AF638" i="1" s="1"/>
  <c r="AF637" i="1" s="1"/>
  <c r="AF636" i="1" s="1"/>
  <c r="AF632" i="1"/>
  <c r="AF631" i="1" s="1"/>
  <c r="AF630" i="1" s="1"/>
  <c r="AF629" i="1" s="1"/>
  <c r="AF628" i="1" s="1"/>
  <c r="AF627" i="1" s="1"/>
  <c r="AF625" i="1"/>
  <c r="AF624" i="1" s="1"/>
  <c r="AF623" i="1" s="1"/>
  <c r="AF622" i="1" s="1"/>
  <c r="AF621" i="1" s="1"/>
  <c r="AF620" i="1" s="1"/>
  <c r="AF618" i="1"/>
  <c r="AF617" i="1" s="1"/>
  <c r="AF616" i="1" s="1"/>
  <c r="AF615" i="1" s="1"/>
  <c r="AF613" i="1"/>
  <c r="AF612" i="1" s="1"/>
  <c r="AF611" i="1" s="1"/>
  <c r="AF609" i="1"/>
  <c r="AF607" i="1"/>
  <c r="AF605" i="1"/>
  <c r="AF602" i="1"/>
  <c r="AF601" i="1" s="1"/>
  <c r="AF592" i="1"/>
  <c r="AF591" i="1" s="1"/>
  <c r="AF590" i="1" s="1"/>
  <c r="AF589" i="1" s="1"/>
  <c r="AF584" i="1"/>
  <c r="AF583" i="1" s="1"/>
  <c r="AF582" i="1" s="1"/>
  <c r="AF581" i="1" s="1"/>
  <c r="AF580" i="1" s="1"/>
  <c r="AF579" i="1" s="1"/>
  <c r="AF577" i="1"/>
  <c r="AF576" i="1" s="1"/>
  <c r="AF575" i="1" s="1"/>
  <c r="AF574" i="1" s="1"/>
  <c r="AF573" i="1" s="1"/>
  <c r="AF572" i="1" s="1"/>
  <c r="AF569" i="1"/>
  <c r="AF568" i="1" s="1"/>
  <c r="AF567" i="1" s="1"/>
  <c r="AF566" i="1" s="1"/>
  <c r="AF565" i="1" s="1"/>
  <c r="AF559" i="1"/>
  <c r="AF558" i="1" s="1"/>
  <c r="AF557" i="1" s="1"/>
  <c r="AF556" i="1" s="1"/>
  <c r="AG552" i="1"/>
  <c r="AG550" i="1" s="1"/>
  <c r="AG549" i="1" s="1"/>
  <c r="AF546" i="1"/>
  <c r="AF545" i="1" s="1"/>
  <c r="AG544" i="1"/>
  <c r="AG542" i="1" s="1"/>
  <c r="AG541" i="1" s="1"/>
  <c r="AF542" i="1"/>
  <c r="AF541" i="1" s="1"/>
  <c r="AG540" i="1"/>
  <c r="AG538" i="1" s="1"/>
  <c r="AG537" i="1" s="1"/>
  <c r="AF538" i="1"/>
  <c r="AF537" i="1" s="1"/>
  <c r="AG536" i="1"/>
  <c r="AG534" i="1" s="1"/>
  <c r="AG533" i="1" s="1"/>
  <c r="AG532" i="1"/>
  <c r="AG530" i="1" s="1"/>
  <c r="AG529" i="1" s="1"/>
  <c r="AF522" i="1"/>
  <c r="AF521" i="1" s="1"/>
  <c r="AF520" i="1" s="1"/>
  <c r="AF518" i="1"/>
  <c r="AF516" i="1"/>
  <c r="AF511" i="1"/>
  <c r="AF510" i="1" s="1"/>
  <c r="AF509" i="1" s="1"/>
  <c r="AF507" i="1"/>
  <c r="AF505" i="1"/>
  <c r="AF500" i="1"/>
  <c r="AF499" i="1" s="1"/>
  <c r="AF498" i="1" s="1"/>
  <c r="AG497" i="1"/>
  <c r="AG496" i="1" s="1"/>
  <c r="AG495" i="1" s="1"/>
  <c r="AG494" i="1" s="1"/>
  <c r="AF496" i="1"/>
  <c r="AF495" i="1" s="1"/>
  <c r="AF494" i="1" s="1"/>
  <c r="AF490" i="1"/>
  <c r="AF488" i="1"/>
  <c r="AF482" i="1"/>
  <c r="AF480" i="1"/>
  <c r="AF475" i="1"/>
  <c r="AF474" i="1" s="1"/>
  <c r="AF470" i="1"/>
  <c r="AF469" i="1" s="1"/>
  <c r="AF468" i="1" s="1"/>
  <c r="AF467" i="1" s="1"/>
  <c r="AF464" i="1"/>
  <c r="AF463" i="1" s="1"/>
  <c r="AF462" i="1" s="1"/>
  <c r="AF461" i="1" s="1"/>
  <c r="AF460" i="1" s="1"/>
  <c r="AF457" i="1"/>
  <c r="AF456" i="1" s="1"/>
  <c r="AF455" i="1" s="1"/>
  <c r="AF454" i="1" s="1"/>
  <c r="AF453" i="1" s="1"/>
  <c r="AF452" i="1" s="1"/>
  <c r="AF450" i="1"/>
  <c r="AF449" i="1" s="1"/>
  <c r="AF448" i="1" s="1"/>
  <c r="AF447" i="1" s="1"/>
  <c r="AF446" i="1" s="1"/>
  <c r="AF444" i="1"/>
  <c r="AF442" i="1"/>
  <c r="AF438" i="1"/>
  <c r="AF437" i="1" s="1"/>
  <c r="AF436" i="1" s="1"/>
  <c r="AF433" i="1"/>
  <c r="AF432" i="1" s="1"/>
  <c r="AF431" i="1" s="1"/>
  <c r="AF430" i="1" s="1"/>
  <c r="AF428" i="1"/>
  <c r="AF427" i="1" s="1"/>
  <c r="AF426" i="1" s="1"/>
  <c r="AF425" i="1" s="1"/>
  <c r="AG423" i="1"/>
  <c r="AG421" i="1"/>
  <c r="AG420" i="1" s="1"/>
  <c r="AG419" i="1"/>
  <c r="AG418" i="1" s="1"/>
  <c r="AF411" i="1"/>
  <c r="AF410" i="1" s="1"/>
  <c r="AF408" i="1"/>
  <c r="AF406" i="1"/>
  <c r="AF399" i="1"/>
  <c r="AF398" i="1" s="1"/>
  <c r="AF397" i="1" s="1"/>
  <c r="AF396" i="1" s="1"/>
  <c r="AF394" i="1"/>
  <c r="AF393" i="1" s="1"/>
  <c r="AF392" i="1" s="1"/>
  <c r="AF390" i="1"/>
  <c r="AF389" i="1" s="1"/>
  <c r="AF388" i="1" s="1"/>
  <c r="AG385" i="1"/>
  <c r="AG384" i="1" s="1"/>
  <c r="AF384" i="1"/>
  <c r="AF383" i="1" s="1"/>
  <c r="AF382" i="1" s="1"/>
  <c r="AG379" i="1"/>
  <c r="AG378" i="1" s="1"/>
  <c r="AF378" i="1"/>
  <c r="AG377" i="1"/>
  <c r="AG376" i="1" s="1"/>
  <c r="AF376" i="1"/>
  <c r="AG375" i="1"/>
  <c r="AG374" i="1" s="1"/>
  <c r="AF374" i="1"/>
  <c r="AF369" i="1"/>
  <c r="AF368" i="1" s="1"/>
  <c r="AF367" i="1" s="1"/>
  <c r="AF365" i="1"/>
  <c r="AF363" i="1"/>
  <c r="AF361" i="1"/>
  <c r="AF358" i="1"/>
  <c r="AF356" i="1"/>
  <c r="AF353" i="1"/>
  <c r="AF351" i="1"/>
  <c r="AF348" i="1"/>
  <c r="AF345" i="1"/>
  <c r="AF343" i="1"/>
  <c r="AF340" i="1"/>
  <c r="AF336" i="1"/>
  <c r="AF331" i="1"/>
  <c r="AF330" i="1" s="1"/>
  <c r="AF329" i="1" s="1"/>
  <c r="AF328" i="1" s="1"/>
  <c r="AG326" i="1"/>
  <c r="AG325" i="1" s="1"/>
  <c r="AG324" i="1" s="1"/>
  <c r="AG323" i="1"/>
  <c r="AG322" i="1"/>
  <c r="AG321" i="1"/>
  <c r="AF320" i="1"/>
  <c r="AF319" i="1" s="1"/>
  <c r="AG318" i="1"/>
  <c r="AG317" i="1" s="1"/>
  <c r="AF317" i="1"/>
  <c r="AG315" i="1"/>
  <c r="AF314" i="1"/>
  <c r="AG312" i="1"/>
  <c r="AF311" i="1"/>
  <c r="AF305" i="1"/>
  <c r="AF303" i="1"/>
  <c r="AF300" i="1"/>
  <c r="AF298" i="1"/>
  <c r="AF296" i="1"/>
  <c r="AF293" i="1"/>
  <c r="AG291" i="1"/>
  <c r="AF290" i="1"/>
  <c r="AF286" i="1"/>
  <c r="AG285" i="1"/>
  <c r="AG284" i="1" s="1"/>
  <c r="AF284" i="1"/>
  <c r="AF277" i="1"/>
  <c r="AF276" i="1" s="1"/>
  <c r="AF274" i="1"/>
  <c r="AF272" i="1"/>
  <c r="AF267" i="1"/>
  <c r="AF266" i="1" s="1"/>
  <c r="AF265" i="1" s="1"/>
  <c r="AF264" i="1" s="1"/>
  <c r="AF261" i="1"/>
  <c r="AG259" i="1"/>
  <c r="AF258" i="1"/>
  <c r="AG257" i="1"/>
  <c r="AG256" i="1"/>
  <c r="AF255" i="1"/>
  <c r="AF252" i="1"/>
  <c r="AF251" i="1" s="1"/>
  <c r="AF246" i="1"/>
  <c r="AF245" i="1" s="1"/>
  <c r="AF244" i="1" s="1"/>
  <c r="AF243" i="1" s="1"/>
  <c r="AF242" i="1" s="1"/>
  <c r="AF240" i="1"/>
  <c r="AF239" i="1" s="1"/>
  <c r="AF238" i="1" s="1"/>
  <c r="AF235" i="1"/>
  <c r="AF234" i="1" s="1"/>
  <c r="AF233" i="1" s="1"/>
  <c r="AF229" i="1"/>
  <c r="AF227" i="1"/>
  <c r="AF222" i="1"/>
  <c r="AF221" i="1" s="1"/>
  <c r="AF219" i="1"/>
  <c r="AF218" i="1" s="1"/>
  <c r="AF214" i="1"/>
  <c r="AF212" i="1"/>
  <c r="AG205" i="1"/>
  <c r="AG204" i="1" s="1"/>
  <c r="AF204" i="1"/>
  <c r="AF202" i="1"/>
  <c r="AF200" i="1"/>
  <c r="AF198" i="1"/>
  <c r="AF190" i="1"/>
  <c r="AF189" i="1" s="1"/>
  <c r="AF188" i="1" s="1"/>
  <c r="AF186" i="1"/>
  <c r="AF183" i="1"/>
  <c r="AF175" i="1"/>
  <c r="AF174" i="1" s="1"/>
  <c r="AF173" i="1" s="1"/>
  <c r="AF171" i="1"/>
  <c r="AF170" i="1" s="1"/>
  <c r="AF169" i="1" s="1"/>
  <c r="AG163" i="1"/>
  <c r="AG162" i="1" s="1"/>
  <c r="AF162" i="1"/>
  <c r="AF158" i="1"/>
  <c r="AF156" i="1"/>
  <c r="AF154" i="1"/>
  <c r="AG153" i="1"/>
  <c r="AG152" i="1" s="1"/>
  <c r="AF149" i="1"/>
  <c r="AF147" i="1"/>
  <c r="AF145" i="1"/>
  <c r="AF141" i="1"/>
  <c r="AF139" i="1"/>
  <c r="AF137" i="1"/>
  <c r="AF135" i="1"/>
  <c r="AF133" i="1"/>
  <c r="AF128" i="1"/>
  <c r="AF127" i="1" s="1"/>
  <c r="AF126" i="1" s="1"/>
  <c r="AF123" i="1"/>
  <c r="AF122" i="1" s="1"/>
  <c r="AF121" i="1" s="1"/>
  <c r="AF119" i="1"/>
  <c r="AF116" i="1"/>
  <c r="AF111" i="1"/>
  <c r="AF110" i="1" s="1"/>
  <c r="AF102" i="1"/>
  <c r="AF101" i="1" s="1"/>
  <c r="AF100" i="1" s="1"/>
  <c r="AF98" i="1"/>
  <c r="AF97" i="1" s="1"/>
  <c r="AF96" i="1" s="1"/>
  <c r="AF95" i="1" s="1"/>
  <c r="AF94" i="1" s="1"/>
  <c r="AF92" i="1"/>
  <c r="AF89" i="1"/>
  <c r="AF86" i="1"/>
  <c r="AF84" i="1"/>
  <c r="AF82" i="1"/>
  <c r="AF80" i="1"/>
  <c r="AF76" i="1"/>
  <c r="AF71" i="1"/>
  <c r="AF69" i="1"/>
  <c r="AF61" i="1"/>
  <c r="AF60" i="1" s="1"/>
  <c r="AF59" i="1" s="1"/>
  <c r="AF54" i="1"/>
  <c r="AF53" i="1" s="1"/>
  <c r="AF52" i="1" s="1"/>
  <c r="AF51" i="1" s="1"/>
  <c r="AF49" i="1"/>
  <c r="AF48" i="1" s="1"/>
  <c r="AF47" i="1" s="1"/>
  <c r="AF45" i="1"/>
  <c r="AF43" i="1"/>
  <c r="AF41" i="1"/>
  <c r="AF37" i="1"/>
  <c r="AF30" i="1"/>
  <c r="AF29" i="1" s="1"/>
  <c r="AF28" i="1" s="1"/>
  <c r="AF27" i="1" s="1"/>
  <c r="AF25" i="1"/>
  <c r="AF24" i="1" s="1"/>
  <c r="AF23" i="1" s="1"/>
  <c r="AF21" i="1"/>
  <c r="AF18" i="1"/>
  <c r="AF16" i="1"/>
  <c r="Y1088" i="1"/>
  <c r="Y1087" i="1" s="1"/>
  <c r="Y1086" i="1" s="1"/>
  <c r="Y1084" i="1"/>
  <c r="Y1083" i="1" s="1"/>
  <c r="Y1082" i="1" s="1"/>
  <c r="Y1077" i="1"/>
  <c r="Y1075" i="1"/>
  <c r="Y1070" i="1"/>
  <c r="Y1069" i="1" s="1"/>
  <c r="Y1068" i="1" s="1"/>
  <c r="Y1065" i="1"/>
  <c r="Y1064" i="1" s="1"/>
  <c r="Y1063" i="1" s="1"/>
  <c r="Y1059" i="1"/>
  <c r="Y1058" i="1" s="1"/>
  <c r="Y1057" i="1" s="1"/>
  <c r="Y1056" i="1" s="1"/>
  <c r="Y1053" i="1"/>
  <c r="Y1049" i="1"/>
  <c r="Y1038" i="1"/>
  <c r="Y1037" i="1" s="1"/>
  <c r="Y1036" i="1" s="1"/>
  <c r="Y1035" i="1" s="1"/>
  <c r="Y1034" i="1" s="1"/>
  <c r="Y1032" i="1"/>
  <c r="Y1030" i="1"/>
  <c r="Y1028" i="1"/>
  <c r="Y1026" i="1"/>
  <c r="Y1020" i="1"/>
  <c r="Y1019" i="1" s="1"/>
  <c r="Y1018" i="1" s="1"/>
  <c r="Y1013" i="1"/>
  <c r="Y1012" i="1" s="1"/>
  <c r="Y1010" i="1"/>
  <c r="Y1008" i="1"/>
  <c r="Y1005" i="1"/>
  <c r="Y1000" i="1"/>
  <c r="Y999" i="1" s="1"/>
  <c r="Y995" i="1" s="1"/>
  <c r="Y994" i="1" s="1"/>
  <c r="Z990" i="1"/>
  <c r="Z989" i="1" s="1"/>
  <c r="Y989" i="1"/>
  <c r="Y988" i="1" s="1"/>
  <c r="Y987" i="1" s="1"/>
  <c r="Y986" i="1" s="1"/>
  <c r="Y985" i="1" s="1"/>
  <c r="Y982" i="1"/>
  <c r="Y981" i="1" s="1"/>
  <c r="Y980" i="1" s="1"/>
  <c r="Y979" i="1" s="1"/>
  <c r="Y978" i="1" s="1"/>
  <c r="Y977" i="1" s="1"/>
  <c r="Y975" i="1"/>
  <c r="Y974" i="1" s="1"/>
  <c r="Y973" i="1" s="1"/>
  <c r="Y972" i="1" s="1"/>
  <c r="Y971" i="1" s="1"/>
  <c r="Y969" i="1"/>
  <c r="Y968" i="1" s="1"/>
  <c r="Y967" i="1" s="1"/>
  <c r="Y966" i="1" s="1"/>
  <c r="Y964" i="1"/>
  <c r="Y963" i="1" s="1"/>
  <c r="Y962" i="1" s="1"/>
  <c r="Y961" i="1" s="1"/>
  <c r="Y958" i="1"/>
  <c r="Y957" i="1" s="1"/>
  <c r="Y956" i="1" s="1"/>
  <c r="Y955" i="1" s="1"/>
  <c r="Y954" i="1" s="1"/>
  <c r="Y951" i="1"/>
  <c r="Y950" i="1" s="1"/>
  <c r="Y949" i="1" s="1"/>
  <c r="Y948" i="1" s="1"/>
  <c r="Y947" i="1" s="1"/>
  <c r="Y946" i="1" s="1"/>
  <c r="Y942" i="1"/>
  <c r="Y940" i="1"/>
  <c r="Y938" i="1"/>
  <c r="Y936" i="1"/>
  <c r="Y929" i="1"/>
  <c r="Y928" i="1" s="1"/>
  <c r="Y926" i="1"/>
  <c r="Y925" i="1" s="1"/>
  <c r="Y923" i="1"/>
  <c r="Y921" i="1"/>
  <c r="Y916" i="1"/>
  <c r="Y912" i="1"/>
  <c r="Y908" i="1"/>
  <c r="Y906" i="1"/>
  <c r="Y900" i="1"/>
  <c r="Y898" i="1"/>
  <c r="Y896" i="1"/>
  <c r="Y891" i="1"/>
  <c r="Y889" i="1"/>
  <c r="Y887" i="1"/>
  <c r="Y885" i="1"/>
  <c r="Y883" i="1"/>
  <c r="Y879" i="1"/>
  <c r="Y877" i="1"/>
  <c r="Y873" i="1"/>
  <c r="Y872" i="1" s="1"/>
  <c r="Z871" i="1"/>
  <c r="Z870" i="1" s="1"/>
  <c r="Y870" i="1"/>
  <c r="Y868" i="1"/>
  <c r="Y866" i="1"/>
  <c r="Y862" i="1"/>
  <c r="Y860" i="1"/>
  <c r="Y853" i="1"/>
  <c r="Y852" i="1" s="1"/>
  <c r="Y851" i="1" s="1"/>
  <c r="Y849" i="1"/>
  <c r="Y848" i="1" s="1"/>
  <c r="Y847" i="1" s="1"/>
  <c r="Y843" i="1"/>
  <c r="Y842" i="1" s="1"/>
  <c r="Y841" i="1" s="1"/>
  <c r="Y830" i="1"/>
  <c r="Y829" i="1" s="1"/>
  <c r="Y828" i="1" s="1"/>
  <c r="Y827" i="1" s="1"/>
  <c r="Y826" i="1" s="1"/>
  <c r="Y825" i="1" s="1"/>
  <c r="Y823" i="1"/>
  <c r="Y822" i="1" s="1"/>
  <c r="Y821" i="1" s="1"/>
  <c r="Y820" i="1" s="1"/>
  <c r="Y819" i="1" s="1"/>
  <c r="Y818" i="1" s="1"/>
  <c r="Y805" i="1"/>
  <c r="Y804" i="1" s="1"/>
  <c r="Y803" i="1" s="1"/>
  <c r="Y802" i="1" s="1"/>
  <c r="Y801" i="1" s="1"/>
  <c r="Y799" i="1"/>
  <c r="Y797" i="1"/>
  <c r="Y792" i="1"/>
  <c r="Y789" i="1"/>
  <c r="Y782" i="1"/>
  <c r="Y781" i="1" s="1"/>
  <c r="Y779" i="1"/>
  <c r="Y778" i="1" s="1"/>
  <c r="Y773" i="1"/>
  <c r="Y772" i="1" s="1"/>
  <c r="Y770" i="1"/>
  <c r="Y767" i="1"/>
  <c r="Y762" i="1"/>
  <c r="Y759" i="1"/>
  <c r="Y755" i="1"/>
  <c r="Y746" i="1"/>
  <c r="Y744" i="1"/>
  <c r="Y738" i="1"/>
  <c r="Y737" i="1" s="1"/>
  <c r="Y736" i="1" s="1"/>
  <c r="Y735" i="1" s="1"/>
  <c r="Y730" i="1"/>
  <c r="Z729" i="1"/>
  <c r="Z728" i="1" s="1"/>
  <c r="Y728" i="1"/>
  <c r="Y722" i="1"/>
  <c r="Y721" i="1" s="1"/>
  <c r="Y720" i="1" s="1"/>
  <c r="Y718" i="1"/>
  <c r="Y716" i="1"/>
  <c r="Y714" i="1"/>
  <c r="Y708" i="1"/>
  <c r="Y706" i="1"/>
  <c r="Y704" i="1"/>
  <c r="Y702" i="1"/>
  <c r="Y700" i="1"/>
  <c r="Y698" i="1"/>
  <c r="Y695" i="1"/>
  <c r="Y694" i="1" s="1"/>
  <c r="Y691" i="1"/>
  <c r="Y690" i="1" s="1"/>
  <c r="Y688" i="1"/>
  <c r="Y686" i="1"/>
  <c r="Y684" i="1"/>
  <c r="Y682" i="1"/>
  <c r="Y680" i="1"/>
  <c r="Y678" i="1"/>
  <c r="Y670" i="1"/>
  <c r="Y668" i="1"/>
  <c r="Y665" i="1"/>
  <c r="Y664" i="1" s="1"/>
  <c r="Y661" i="1"/>
  <c r="Y660" i="1" s="1"/>
  <c r="Y658" i="1"/>
  <c r="Y656" i="1"/>
  <c r="Y654" i="1"/>
  <c r="Y652" i="1"/>
  <c r="Y650" i="1"/>
  <c r="Y648" i="1"/>
  <c r="Y641" i="1"/>
  <c r="Y640" i="1" s="1"/>
  <c r="Y639" i="1" s="1"/>
  <c r="Y638" i="1" s="1"/>
  <c r="Y637" i="1" s="1"/>
  <c r="Y636" i="1" s="1"/>
  <c r="Y632" i="1"/>
  <c r="Y631" i="1" s="1"/>
  <c r="Y630" i="1" s="1"/>
  <c r="Y629" i="1" s="1"/>
  <c r="Y628" i="1" s="1"/>
  <c r="Y627" i="1" s="1"/>
  <c r="Y625" i="1"/>
  <c r="Y624" i="1" s="1"/>
  <c r="Y623" i="1" s="1"/>
  <c r="Y622" i="1" s="1"/>
  <c r="Y621" i="1" s="1"/>
  <c r="Y620" i="1" s="1"/>
  <c r="Y618" i="1"/>
  <c r="Y617" i="1" s="1"/>
  <c r="Y616" i="1" s="1"/>
  <c r="Y615" i="1" s="1"/>
  <c r="Y613" i="1"/>
  <c r="Y612" i="1" s="1"/>
  <c r="Y611" i="1" s="1"/>
  <c r="Y609" i="1"/>
  <c r="Y607" i="1"/>
  <c r="Y605" i="1"/>
  <c r="Y602" i="1"/>
  <c r="Y601" i="1" s="1"/>
  <c r="Y592" i="1"/>
  <c r="Y591" i="1" s="1"/>
  <c r="Y590" i="1" s="1"/>
  <c r="Y589" i="1" s="1"/>
  <c r="Y584" i="1"/>
  <c r="Y583" i="1" s="1"/>
  <c r="Y582" i="1" s="1"/>
  <c r="Y581" i="1" s="1"/>
  <c r="Y580" i="1" s="1"/>
  <c r="Y579" i="1" s="1"/>
  <c r="Y577" i="1"/>
  <c r="Y576" i="1" s="1"/>
  <c r="Y575" i="1" s="1"/>
  <c r="Y574" i="1" s="1"/>
  <c r="Y573" i="1" s="1"/>
  <c r="Y572" i="1" s="1"/>
  <c r="Y569" i="1"/>
  <c r="Y568" i="1" s="1"/>
  <c r="Y567" i="1" s="1"/>
  <c r="Y566" i="1" s="1"/>
  <c r="Y565" i="1" s="1"/>
  <c r="Y559" i="1"/>
  <c r="Y558" i="1" s="1"/>
  <c r="Y557" i="1" s="1"/>
  <c r="Y556" i="1" s="1"/>
  <c r="Y546" i="1"/>
  <c r="Y545" i="1" s="1"/>
  <c r="Z544" i="1"/>
  <c r="Z542" i="1" s="1"/>
  <c r="Z541" i="1" s="1"/>
  <c r="Y542" i="1"/>
  <c r="Y541" i="1" s="1"/>
  <c r="Z540" i="1"/>
  <c r="Z538" i="1" s="1"/>
  <c r="Z537" i="1" s="1"/>
  <c r="Y538" i="1"/>
  <c r="Y537" i="1" s="1"/>
  <c r="Y522" i="1"/>
  <c r="Y521" i="1" s="1"/>
  <c r="Y520" i="1" s="1"/>
  <c r="Y518" i="1"/>
  <c r="Y516" i="1"/>
  <c r="Y515" i="1" s="1"/>
  <c r="Y514" i="1" s="1"/>
  <c r="Y511" i="1"/>
  <c r="Y510" i="1" s="1"/>
  <c r="Y509" i="1" s="1"/>
  <c r="Y507" i="1"/>
  <c r="Y505" i="1"/>
  <c r="Y500" i="1"/>
  <c r="Y499" i="1" s="1"/>
  <c r="Y498" i="1" s="1"/>
  <c r="Y496" i="1"/>
  <c r="Y495" i="1" s="1"/>
  <c r="Y494" i="1" s="1"/>
  <c r="Y490" i="1"/>
  <c r="Y488" i="1"/>
  <c r="Y482" i="1"/>
  <c r="Y480" i="1"/>
  <c r="Y475" i="1"/>
  <c r="Y474" i="1" s="1"/>
  <c r="Y470" i="1"/>
  <c r="Y469" i="1" s="1"/>
  <c r="Y468" i="1" s="1"/>
  <c r="Y467" i="1" s="1"/>
  <c r="Y464" i="1"/>
  <c r="Y463" i="1" s="1"/>
  <c r="Y462" i="1" s="1"/>
  <c r="Y461" i="1" s="1"/>
  <c r="Y460" i="1" s="1"/>
  <c r="Y457" i="1"/>
  <c r="Y456" i="1" s="1"/>
  <c r="Y455" i="1" s="1"/>
  <c r="Y454" i="1" s="1"/>
  <c r="Y453" i="1" s="1"/>
  <c r="Y452" i="1" s="1"/>
  <c r="Y450" i="1"/>
  <c r="Y449" i="1" s="1"/>
  <c r="Y448" i="1" s="1"/>
  <c r="Y447" i="1" s="1"/>
  <c r="Y446" i="1" s="1"/>
  <c r="Y444" i="1"/>
  <c r="Y442" i="1"/>
  <c r="Y441" i="1" s="1"/>
  <c r="Y440" i="1" s="1"/>
  <c r="Y438" i="1"/>
  <c r="Y437" i="1" s="1"/>
  <c r="Y436" i="1" s="1"/>
  <c r="Y433" i="1"/>
  <c r="Y432" i="1" s="1"/>
  <c r="Y431" i="1" s="1"/>
  <c r="Y430" i="1" s="1"/>
  <c r="Y428" i="1"/>
  <c r="Y427" i="1" s="1"/>
  <c r="Y426" i="1" s="1"/>
  <c r="Y425" i="1" s="1"/>
  <c r="Y411" i="1"/>
  <c r="Y410" i="1" s="1"/>
  <c r="Y408" i="1"/>
  <c r="Y406" i="1"/>
  <c r="Y399" i="1"/>
  <c r="Y398" i="1" s="1"/>
  <c r="Y397" i="1" s="1"/>
  <c r="Y396" i="1" s="1"/>
  <c r="Y394" i="1"/>
  <c r="Y393" i="1" s="1"/>
  <c r="Y392" i="1" s="1"/>
  <c r="Y390" i="1"/>
  <c r="Y389" i="1" s="1"/>
  <c r="Y388" i="1" s="1"/>
  <c r="Y384" i="1"/>
  <c r="Y383" i="1" s="1"/>
  <c r="Y382" i="1" s="1"/>
  <c r="Y378" i="1"/>
  <c r="Y376" i="1"/>
  <c r="Y374" i="1"/>
  <c r="Y369" i="1"/>
  <c r="Y368" i="1" s="1"/>
  <c r="Y367" i="1" s="1"/>
  <c r="Y365" i="1"/>
  <c r="Y363" i="1"/>
  <c r="Y361" i="1"/>
  <c r="Y358" i="1"/>
  <c r="Y356" i="1"/>
  <c r="Y353" i="1"/>
  <c r="Y351" i="1"/>
  <c r="Y348" i="1"/>
  <c r="Y345" i="1"/>
  <c r="Y343" i="1"/>
  <c r="Y342" i="1" s="1"/>
  <c r="Y340" i="1"/>
  <c r="Y336" i="1"/>
  <c r="Y331" i="1"/>
  <c r="Y330" i="1" s="1"/>
  <c r="Y329" i="1" s="1"/>
  <c r="Y328" i="1" s="1"/>
  <c r="Z322" i="1"/>
  <c r="Y320" i="1"/>
  <c r="Y319" i="1" s="1"/>
  <c r="Y317" i="1"/>
  <c r="Y314" i="1"/>
  <c r="Y311" i="1"/>
  <c r="Y305" i="1"/>
  <c r="Y303" i="1"/>
  <c r="Y300" i="1"/>
  <c r="Y298" i="1"/>
  <c r="Y296" i="1"/>
  <c r="Y293" i="1"/>
  <c r="Y290" i="1"/>
  <c r="Y286" i="1"/>
  <c r="Y284" i="1"/>
  <c r="Y277" i="1"/>
  <c r="Y276" i="1" s="1"/>
  <c r="Y274" i="1"/>
  <c r="Y272" i="1"/>
  <c r="Y267" i="1"/>
  <c r="Y266" i="1" s="1"/>
  <c r="Y265" i="1" s="1"/>
  <c r="Y264" i="1" s="1"/>
  <c r="Y261" i="1"/>
  <c r="Y258" i="1"/>
  <c r="Y255" i="1"/>
  <c r="Y252" i="1"/>
  <c r="Y251" i="1" s="1"/>
  <c r="Y246" i="1"/>
  <c r="Y245" i="1" s="1"/>
  <c r="Y244" i="1" s="1"/>
  <c r="Y243" i="1" s="1"/>
  <c r="Y242" i="1" s="1"/>
  <c r="Y240" i="1"/>
  <c r="Y239" i="1" s="1"/>
  <c r="Y238" i="1" s="1"/>
  <c r="Y235" i="1"/>
  <c r="Y234" i="1" s="1"/>
  <c r="Y233" i="1" s="1"/>
  <c r="Y229" i="1"/>
  <c r="Y227" i="1"/>
  <c r="Y222" i="1"/>
  <c r="Y221" i="1" s="1"/>
  <c r="Y219" i="1"/>
  <c r="Y218" i="1" s="1"/>
  <c r="Y214" i="1"/>
  <c r="Y212" i="1"/>
  <c r="Y204" i="1"/>
  <c r="Y202" i="1"/>
  <c r="Y200" i="1"/>
  <c r="Y198" i="1"/>
  <c r="Y190" i="1"/>
  <c r="Y189" i="1" s="1"/>
  <c r="Y188" i="1" s="1"/>
  <c r="Y186" i="1"/>
  <c r="Y183" i="1"/>
  <c r="Y175" i="1"/>
  <c r="Y174" i="1" s="1"/>
  <c r="Y173" i="1" s="1"/>
  <c r="Y171" i="1"/>
  <c r="Y170" i="1" s="1"/>
  <c r="Y169" i="1" s="1"/>
  <c r="Y162" i="1"/>
  <c r="Y158" i="1"/>
  <c r="Y156" i="1"/>
  <c r="Y154" i="1"/>
  <c r="Y149" i="1"/>
  <c r="Y147" i="1"/>
  <c r="Y145" i="1"/>
  <c r="Y141" i="1"/>
  <c r="Y139" i="1"/>
  <c r="Y137" i="1"/>
  <c r="Y135" i="1"/>
  <c r="Y133" i="1"/>
  <c r="Y128" i="1"/>
  <c r="Y127" i="1" s="1"/>
  <c r="Y126" i="1" s="1"/>
  <c r="Y123" i="1"/>
  <c r="Y122" i="1" s="1"/>
  <c r="Y121" i="1" s="1"/>
  <c r="Y119" i="1"/>
  <c r="Y116" i="1"/>
  <c r="Y111" i="1"/>
  <c r="Y110" i="1" s="1"/>
  <c r="Y102" i="1"/>
  <c r="Y101" i="1" s="1"/>
  <c r="Y100" i="1" s="1"/>
  <c r="Y98" i="1"/>
  <c r="Y97" i="1" s="1"/>
  <c r="Y96" i="1" s="1"/>
  <c r="Y95" i="1" s="1"/>
  <c r="Y94" i="1" s="1"/>
  <c r="Y92" i="1"/>
  <c r="Y89" i="1"/>
  <c r="Y86" i="1"/>
  <c r="Y84" i="1"/>
  <c r="Y82" i="1"/>
  <c r="Y80" i="1"/>
  <c r="Y76" i="1"/>
  <c r="Y71" i="1"/>
  <c r="Y69" i="1"/>
  <c r="Y61" i="1"/>
  <c r="Y60" i="1" s="1"/>
  <c r="Y59" i="1" s="1"/>
  <c r="Y54" i="1"/>
  <c r="Y53" i="1" s="1"/>
  <c r="Y52" i="1" s="1"/>
  <c r="Y51" i="1" s="1"/>
  <c r="Y49" i="1"/>
  <c r="Y48" i="1" s="1"/>
  <c r="Y47" i="1" s="1"/>
  <c r="Y45" i="1"/>
  <c r="Y43" i="1"/>
  <c r="Y41" i="1"/>
  <c r="Y37" i="1"/>
  <c r="Y30" i="1"/>
  <c r="Y29" i="1" s="1"/>
  <c r="Y28" i="1" s="1"/>
  <c r="Y27" i="1" s="1"/>
  <c r="Y25" i="1"/>
  <c r="Y24" i="1" s="1"/>
  <c r="Y23" i="1" s="1"/>
  <c r="Y21" i="1"/>
  <c r="Y18" i="1"/>
  <c r="Y16" i="1"/>
  <c r="P718" i="1"/>
  <c r="P868" i="1"/>
  <c r="P1010" i="1"/>
  <c r="P1032" i="1"/>
  <c r="O162" i="1"/>
  <c r="P162" i="1"/>
  <c r="O320" i="1"/>
  <c r="O319" i="1" s="1"/>
  <c r="P320" i="1"/>
  <c r="P319" i="1" s="1"/>
  <c r="O870" i="1"/>
  <c r="O989" i="1"/>
  <c r="O988" i="1" s="1"/>
  <c r="O1030" i="1"/>
  <c r="P1030" i="1"/>
  <c r="P1088" i="1"/>
  <c r="P1087" i="1" s="1"/>
  <c r="P1086" i="1" s="1"/>
  <c r="O1088" i="1"/>
  <c r="O1087" i="1" s="1"/>
  <c r="O1086" i="1" s="1"/>
  <c r="P1084" i="1"/>
  <c r="P1083" i="1" s="1"/>
  <c r="P1082" i="1" s="1"/>
  <c r="O1084" i="1"/>
  <c r="O1083" i="1" s="1"/>
  <c r="O1082" i="1" s="1"/>
  <c r="P1077" i="1"/>
  <c r="O1077" i="1"/>
  <c r="P1075" i="1"/>
  <c r="O1075" i="1"/>
  <c r="P1070" i="1"/>
  <c r="P1069" i="1" s="1"/>
  <c r="P1068" i="1" s="1"/>
  <c r="O1070" i="1"/>
  <c r="O1069" i="1" s="1"/>
  <c r="O1068" i="1" s="1"/>
  <c r="P1065" i="1"/>
  <c r="P1064" i="1" s="1"/>
  <c r="P1063" i="1" s="1"/>
  <c r="O1065" i="1"/>
  <c r="O1064" i="1" s="1"/>
  <c r="O1063" i="1" s="1"/>
  <c r="P1059" i="1"/>
  <c r="P1058" i="1" s="1"/>
  <c r="P1057" i="1" s="1"/>
  <c r="P1056" i="1" s="1"/>
  <c r="O1059" i="1"/>
  <c r="O1058" i="1" s="1"/>
  <c r="O1057" i="1" s="1"/>
  <c r="O1056" i="1" s="1"/>
  <c r="P1053" i="1"/>
  <c r="O1053" i="1"/>
  <c r="P1049" i="1"/>
  <c r="O1049" i="1"/>
  <c r="P1038" i="1"/>
  <c r="P1037" i="1" s="1"/>
  <c r="P1036" i="1" s="1"/>
  <c r="P1035" i="1" s="1"/>
  <c r="P1034" i="1" s="1"/>
  <c r="O1038" i="1"/>
  <c r="O1037" i="1" s="1"/>
  <c r="O1036" i="1" s="1"/>
  <c r="O1035" i="1" s="1"/>
  <c r="O1034" i="1" s="1"/>
  <c r="O1032" i="1"/>
  <c r="P1028" i="1"/>
  <c r="O1028" i="1"/>
  <c r="P1026" i="1"/>
  <c r="O1026" i="1"/>
  <c r="P1020" i="1"/>
  <c r="P1019" i="1" s="1"/>
  <c r="P1018" i="1" s="1"/>
  <c r="O1020" i="1"/>
  <c r="O1019" i="1" s="1"/>
  <c r="O1018" i="1" s="1"/>
  <c r="P1013" i="1"/>
  <c r="P1012" i="1" s="1"/>
  <c r="O1013" i="1"/>
  <c r="O1012" i="1" s="1"/>
  <c r="O1010" i="1"/>
  <c r="P1008" i="1"/>
  <c r="O1008" i="1"/>
  <c r="P1005" i="1"/>
  <c r="O1005" i="1"/>
  <c r="P1000" i="1"/>
  <c r="P999" i="1" s="1"/>
  <c r="O1000" i="1"/>
  <c r="O999" i="1" s="1"/>
  <c r="P982" i="1"/>
  <c r="P981" i="1" s="1"/>
  <c r="P980" i="1" s="1"/>
  <c r="P979" i="1" s="1"/>
  <c r="P978" i="1" s="1"/>
  <c r="P977" i="1" s="1"/>
  <c r="O982" i="1"/>
  <c r="O981" i="1" s="1"/>
  <c r="O980" i="1" s="1"/>
  <c r="O979" i="1" s="1"/>
  <c r="O978" i="1" s="1"/>
  <c r="O977" i="1" s="1"/>
  <c r="P975" i="1"/>
  <c r="P974" i="1" s="1"/>
  <c r="P973" i="1" s="1"/>
  <c r="P972" i="1" s="1"/>
  <c r="P971" i="1" s="1"/>
  <c r="O975" i="1"/>
  <c r="O974" i="1" s="1"/>
  <c r="O973" i="1" s="1"/>
  <c r="O972" i="1" s="1"/>
  <c r="O971" i="1" s="1"/>
  <c r="P969" i="1"/>
  <c r="P968" i="1" s="1"/>
  <c r="P967" i="1" s="1"/>
  <c r="P966" i="1" s="1"/>
  <c r="O969" i="1"/>
  <c r="O968" i="1" s="1"/>
  <c r="O967" i="1" s="1"/>
  <c r="O966" i="1" s="1"/>
  <c r="P964" i="1"/>
  <c r="P963" i="1" s="1"/>
  <c r="P962" i="1" s="1"/>
  <c r="P961" i="1" s="1"/>
  <c r="O964" i="1"/>
  <c r="O963" i="1" s="1"/>
  <c r="O962" i="1" s="1"/>
  <c r="O961" i="1" s="1"/>
  <c r="P958" i="1"/>
  <c r="P957" i="1" s="1"/>
  <c r="P956" i="1" s="1"/>
  <c r="P955" i="1" s="1"/>
  <c r="P954" i="1" s="1"/>
  <c r="O958" i="1"/>
  <c r="O957" i="1" s="1"/>
  <c r="O956" i="1" s="1"/>
  <c r="O955" i="1" s="1"/>
  <c r="O954" i="1" s="1"/>
  <c r="P951" i="1"/>
  <c r="P950" i="1" s="1"/>
  <c r="P949" i="1" s="1"/>
  <c r="P948" i="1" s="1"/>
  <c r="P947" i="1" s="1"/>
  <c r="P946" i="1" s="1"/>
  <c r="O951" i="1"/>
  <c r="O950" i="1" s="1"/>
  <c r="O949" i="1" s="1"/>
  <c r="O948" i="1" s="1"/>
  <c r="O947" i="1" s="1"/>
  <c r="O946" i="1" s="1"/>
  <c r="P942" i="1"/>
  <c r="O942" i="1"/>
  <c r="P940" i="1"/>
  <c r="O940" i="1"/>
  <c r="P938" i="1"/>
  <c r="O938" i="1"/>
  <c r="P936" i="1"/>
  <c r="O936" i="1"/>
  <c r="P929" i="1"/>
  <c r="P928" i="1" s="1"/>
  <c r="O929" i="1"/>
  <c r="O928" i="1" s="1"/>
  <c r="P926" i="1"/>
  <c r="P925" i="1" s="1"/>
  <c r="O926" i="1"/>
  <c r="O925" i="1" s="1"/>
  <c r="P923" i="1"/>
  <c r="O923" i="1"/>
  <c r="P921" i="1"/>
  <c r="O921" i="1"/>
  <c r="P916" i="1"/>
  <c r="O916" i="1"/>
  <c r="P912" i="1"/>
  <c r="O912" i="1"/>
  <c r="P908" i="1"/>
  <c r="O908" i="1"/>
  <c r="P906" i="1"/>
  <c r="O906" i="1"/>
  <c r="P900" i="1"/>
  <c r="O900" i="1"/>
  <c r="P898" i="1"/>
  <c r="O898" i="1"/>
  <c r="P896" i="1"/>
  <c r="O896" i="1"/>
  <c r="P891" i="1"/>
  <c r="O891" i="1"/>
  <c r="P889" i="1"/>
  <c r="O889" i="1"/>
  <c r="P887" i="1"/>
  <c r="O887" i="1"/>
  <c r="P885" i="1"/>
  <c r="O885" i="1"/>
  <c r="P883" i="1"/>
  <c r="O883" i="1"/>
  <c r="P879" i="1"/>
  <c r="O879" i="1"/>
  <c r="P877" i="1"/>
  <c r="O877" i="1"/>
  <c r="P873" i="1"/>
  <c r="P872" i="1" s="1"/>
  <c r="O873" i="1"/>
  <c r="O872" i="1" s="1"/>
  <c r="O868" i="1"/>
  <c r="P866" i="1"/>
  <c r="O866" i="1"/>
  <c r="P862" i="1"/>
  <c r="O862" i="1"/>
  <c r="P860" i="1"/>
  <c r="O860" i="1"/>
  <c r="P853" i="1"/>
  <c r="P852" i="1" s="1"/>
  <c r="P851" i="1" s="1"/>
  <c r="O853" i="1"/>
  <c r="O852" i="1" s="1"/>
  <c r="O851" i="1" s="1"/>
  <c r="P849" i="1"/>
  <c r="P848" i="1" s="1"/>
  <c r="P847" i="1" s="1"/>
  <c r="O849" i="1"/>
  <c r="O848" i="1" s="1"/>
  <c r="O847" i="1" s="1"/>
  <c r="P843" i="1"/>
  <c r="P842" i="1" s="1"/>
  <c r="P841" i="1" s="1"/>
  <c r="O843" i="1"/>
  <c r="O842" i="1" s="1"/>
  <c r="O841" i="1" s="1"/>
  <c r="P830" i="1"/>
  <c r="P829" i="1" s="1"/>
  <c r="P828" i="1" s="1"/>
  <c r="P827" i="1" s="1"/>
  <c r="P826" i="1" s="1"/>
  <c r="P825" i="1" s="1"/>
  <c r="O830" i="1"/>
  <c r="O829" i="1" s="1"/>
  <c r="O828" i="1" s="1"/>
  <c r="O827" i="1" s="1"/>
  <c r="O826" i="1" s="1"/>
  <c r="O825" i="1" s="1"/>
  <c r="P823" i="1"/>
  <c r="P822" i="1" s="1"/>
  <c r="P821" i="1" s="1"/>
  <c r="P820" i="1" s="1"/>
  <c r="P819" i="1" s="1"/>
  <c r="P818" i="1" s="1"/>
  <c r="O823" i="1"/>
  <c r="O822" i="1" s="1"/>
  <c r="O821" i="1" s="1"/>
  <c r="O820" i="1" s="1"/>
  <c r="O819" i="1" s="1"/>
  <c r="O818" i="1" s="1"/>
  <c r="P805" i="1"/>
  <c r="P804" i="1" s="1"/>
  <c r="P803" i="1" s="1"/>
  <c r="P802" i="1" s="1"/>
  <c r="P801" i="1" s="1"/>
  <c r="O805" i="1"/>
  <c r="O804" i="1" s="1"/>
  <c r="O803" i="1" s="1"/>
  <c r="O802" i="1" s="1"/>
  <c r="O801" i="1" s="1"/>
  <c r="P799" i="1"/>
  <c r="O799" i="1"/>
  <c r="P797" i="1"/>
  <c r="O797" i="1"/>
  <c r="P792" i="1"/>
  <c r="O792" i="1"/>
  <c r="P789" i="1"/>
  <c r="O789" i="1"/>
  <c r="P782" i="1"/>
  <c r="P781" i="1" s="1"/>
  <c r="O782" i="1"/>
  <c r="O781" i="1" s="1"/>
  <c r="P779" i="1"/>
  <c r="P778" i="1" s="1"/>
  <c r="O779" i="1"/>
  <c r="O778" i="1" s="1"/>
  <c r="P773" i="1"/>
  <c r="P772" i="1" s="1"/>
  <c r="O773" i="1"/>
  <c r="O772" i="1" s="1"/>
  <c r="P770" i="1"/>
  <c r="O770" i="1"/>
  <c r="P767" i="1"/>
  <c r="O767" i="1"/>
  <c r="P762" i="1"/>
  <c r="O762" i="1"/>
  <c r="P759" i="1"/>
  <c r="O759" i="1"/>
  <c r="P755" i="1"/>
  <c r="O755" i="1"/>
  <c r="P746" i="1"/>
  <c r="O746" i="1"/>
  <c r="P744" i="1"/>
  <c r="O744" i="1"/>
  <c r="P738" i="1"/>
  <c r="P737" i="1" s="1"/>
  <c r="P736" i="1" s="1"/>
  <c r="P735" i="1" s="1"/>
  <c r="O738" i="1"/>
  <c r="O737" i="1" s="1"/>
  <c r="O736" i="1" s="1"/>
  <c r="O735" i="1" s="1"/>
  <c r="P730" i="1"/>
  <c r="O730" i="1"/>
  <c r="P722" i="1"/>
  <c r="P721" i="1" s="1"/>
  <c r="P720" i="1" s="1"/>
  <c r="O722" i="1"/>
  <c r="O721" i="1" s="1"/>
  <c r="O720" i="1" s="1"/>
  <c r="O718" i="1"/>
  <c r="P716" i="1"/>
  <c r="O716" i="1"/>
  <c r="P714" i="1"/>
  <c r="O714" i="1"/>
  <c r="P708" i="1"/>
  <c r="O708" i="1"/>
  <c r="P706" i="1"/>
  <c r="O706" i="1"/>
  <c r="P704" i="1"/>
  <c r="O704" i="1"/>
  <c r="P702" i="1"/>
  <c r="O702" i="1"/>
  <c r="P700" i="1"/>
  <c r="O700" i="1"/>
  <c r="P698" i="1"/>
  <c r="O698" i="1"/>
  <c r="P695" i="1"/>
  <c r="P694" i="1" s="1"/>
  <c r="O695" i="1"/>
  <c r="O694" i="1" s="1"/>
  <c r="P691" i="1"/>
  <c r="P690" i="1" s="1"/>
  <c r="O691" i="1"/>
  <c r="O690" i="1" s="1"/>
  <c r="O688" i="1"/>
  <c r="P686" i="1"/>
  <c r="O686" i="1"/>
  <c r="O684" i="1"/>
  <c r="O682" i="1"/>
  <c r="P680" i="1"/>
  <c r="O680" i="1"/>
  <c r="P678" i="1"/>
  <c r="O678" i="1"/>
  <c r="P670" i="1"/>
  <c r="O670" i="1"/>
  <c r="P668" i="1"/>
  <c r="O668" i="1"/>
  <c r="P665" i="1"/>
  <c r="P664" i="1" s="1"/>
  <c r="O665" i="1"/>
  <c r="O664" i="1" s="1"/>
  <c r="P661" i="1"/>
  <c r="P660" i="1" s="1"/>
  <c r="O661" i="1"/>
  <c r="O660" i="1" s="1"/>
  <c r="P658" i="1"/>
  <c r="O658" i="1"/>
  <c r="P656" i="1"/>
  <c r="O656" i="1"/>
  <c r="O654" i="1"/>
  <c r="P652" i="1"/>
  <c r="O652" i="1"/>
  <c r="P650" i="1"/>
  <c r="O650" i="1"/>
  <c r="P648" i="1"/>
  <c r="O648" i="1"/>
  <c r="P641" i="1"/>
  <c r="P640" i="1" s="1"/>
  <c r="P639" i="1" s="1"/>
  <c r="P638" i="1" s="1"/>
  <c r="P637" i="1" s="1"/>
  <c r="P636" i="1" s="1"/>
  <c r="O641" i="1"/>
  <c r="O640" i="1" s="1"/>
  <c r="O639" i="1" s="1"/>
  <c r="O638" i="1" s="1"/>
  <c r="O637" i="1" s="1"/>
  <c r="O636" i="1" s="1"/>
  <c r="P632" i="1"/>
  <c r="P631" i="1" s="1"/>
  <c r="P630" i="1" s="1"/>
  <c r="P629" i="1" s="1"/>
  <c r="P628" i="1" s="1"/>
  <c r="P627" i="1" s="1"/>
  <c r="O632" i="1"/>
  <c r="O631" i="1" s="1"/>
  <c r="O630" i="1" s="1"/>
  <c r="O629" i="1" s="1"/>
  <c r="O628" i="1" s="1"/>
  <c r="O627" i="1" s="1"/>
  <c r="P625" i="1"/>
  <c r="P624" i="1" s="1"/>
  <c r="P623" i="1" s="1"/>
  <c r="P622" i="1" s="1"/>
  <c r="P621" i="1" s="1"/>
  <c r="P620" i="1" s="1"/>
  <c r="O625" i="1"/>
  <c r="O624" i="1" s="1"/>
  <c r="O623" i="1" s="1"/>
  <c r="O622" i="1" s="1"/>
  <c r="O621" i="1" s="1"/>
  <c r="O620" i="1" s="1"/>
  <c r="P618" i="1"/>
  <c r="P617" i="1" s="1"/>
  <c r="P616" i="1" s="1"/>
  <c r="P615" i="1" s="1"/>
  <c r="O618" i="1"/>
  <c r="O617" i="1" s="1"/>
  <c r="O616" i="1" s="1"/>
  <c r="O615" i="1" s="1"/>
  <c r="P613" i="1"/>
  <c r="P612" i="1" s="1"/>
  <c r="P611" i="1" s="1"/>
  <c r="O613" i="1"/>
  <c r="O612" i="1" s="1"/>
  <c r="O611" i="1" s="1"/>
  <c r="P609" i="1"/>
  <c r="O609" i="1"/>
  <c r="P607" i="1"/>
  <c r="O607" i="1"/>
  <c r="P605" i="1"/>
  <c r="O605" i="1"/>
  <c r="P602" i="1"/>
  <c r="P601" i="1" s="1"/>
  <c r="O602" i="1"/>
  <c r="O601" i="1" s="1"/>
  <c r="P592" i="1"/>
  <c r="P591" i="1" s="1"/>
  <c r="P590" i="1" s="1"/>
  <c r="P589" i="1" s="1"/>
  <c r="O592" i="1"/>
  <c r="O591" i="1" s="1"/>
  <c r="O590" i="1" s="1"/>
  <c r="O589" i="1" s="1"/>
  <c r="P584" i="1"/>
  <c r="P583" i="1" s="1"/>
  <c r="P582" i="1" s="1"/>
  <c r="P581" i="1" s="1"/>
  <c r="P580" i="1" s="1"/>
  <c r="P579" i="1" s="1"/>
  <c r="O584" i="1"/>
  <c r="O583" i="1" s="1"/>
  <c r="O582" i="1" s="1"/>
  <c r="O581" i="1" s="1"/>
  <c r="O580" i="1" s="1"/>
  <c r="O579" i="1" s="1"/>
  <c r="P577" i="1"/>
  <c r="P576" i="1" s="1"/>
  <c r="P575" i="1" s="1"/>
  <c r="P574" i="1" s="1"/>
  <c r="P573" i="1" s="1"/>
  <c r="P572" i="1" s="1"/>
  <c r="O577" i="1"/>
  <c r="O576" i="1" s="1"/>
  <c r="O575" i="1" s="1"/>
  <c r="O574" i="1" s="1"/>
  <c r="O573" i="1" s="1"/>
  <c r="O572" i="1" s="1"/>
  <c r="P569" i="1"/>
  <c r="P568" i="1" s="1"/>
  <c r="P567" i="1" s="1"/>
  <c r="P566" i="1" s="1"/>
  <c r="P565" i="1" s="1"/>
  <c r="O569" i="1"/>
  <c r="O568" i="1" s="1"/>
  <c r="O567" i="1" s="1"/>
  <c r="O566" i="1" s="1"/>
  <c r="O565" i="1" s="1"/>
  <c r="P559" i="1"/>
  <c r="P558" i="1" s="1"/>
  <c r="P557" i="1" s="1"/>
  <c r="P556" i="1" s="1"/>
  <c r="O560" i="1"/>
  <c r="O559" i="1" s="1"/>
  <c r="O558" i="1" s="1"/>
  <c r="O557" i="1" s="1"/>
  <c r="O556" i="1" s="1"/>
  <c r="P546" i="1"/>
  <c r="P545" i="1" s="1"/>
  <c r="O546" i="1"/>
  <c r="O545" i="1" s="1"/>
  <c r="P522" i="1"/>
  <c r="P521" i="1" s="1"/>
  <c r="P520" i="1" s="1"/>
  <c r="O522" i="1"/>
  <c r="O521" i="1" s="1"/>
  <c r="O520" i="1" s="1"/>
  <c r="P518" i="1"/>
  <c r="O518" i="1"/>
  <c r="P516" i="1"/>
  <c r="O516" i="1"/>
  <c r="P511" i="1"/>
  <c r="P510" i="1" s="1"/>
  <c r="P509" i="1" s="1"/>
  <c r="O511" i="1"/>
  <c r="O510" i="1" s="1"/>
  <c r="O509" i="1" s="1"/>
  <c r="P507" i="1"/>
  <c r="O507" i="1"/>
  <c r="P505" i="1"/>
  <c r="O505" i="1"/>
  <c r="P500" i="1"/>
  <c r="P499" i="1" s="1"/>
  <c r="P498" i="1" s="1"/>
  <c r="O500" i="1"/>
  <c r="O499" i="1" s="1"/>
  <c r="O498" i="1" s="1"/>
  <c r="P496" i="1"/>
  <c r="P495" i="1" s="1"/>
  <c r="P494" i="1" s="1"/>
  <c r="O496" i="1"/>
  <c r="O495" i="1" s="1"/>
  <c r="O494" i="1" s="1"/>
  <c r="P490" i="1"/>
  <c r="O490" i="1"/>
  <c r="P488" i="1"/>
  <c r="O488" i="1"/>
  <c r="P482" i="1"/>
  <c r="O482" i="1"/>
  <c r="P480" i="1"/>
  <c r="O480" i="1"/>
  <c r="P475" i="1"/>
  <c r="P474" i="1" s="1"/>
  <c r="O475" i="1"/>
  <c r="O474" i="1" s="1"/>
  <c r="P470" i="1"/>
  <c r="P469" i="1" s="1"/>
  <c r="P468" i="1" s="1"/>
  <c r="P467" i="1" s="1"/>
  <c r="O470" i="1"/>
  <c r="O469" i="1" s="1"/>
  <c r="O468" i="1" s="1"/>
  <c r="O467" i="1" s="1"/>
  <c r="P464" i="1"/>
  <c r="P463" i="1" s="1"/>
  <c r="P462" i="1" s="1"/>
  <c r="P461" i="1" s="1"/>
  <c r="P460" i="1" s="1"/>
  <c r="O464" i="1"/>
  <c r="O463" i="1" s="1"/>
  <c r="O462" i="1" s="1"/>
  <c r="O461" i="1" s="1"/>
  <c r="O460" i="1" s="1"/>
  <c r="P457" i="1"/>
  <c r="P456" i="1" s="1"/>
  <c r="P455" i="1" s="1"/>
  <c r="P454" i="1" s="1"/>
  <c r="P453" i="1" s="1"/>
  <c r="P452" i="1" s="1"/>
  <c r="O457" i="1"/>
  <c r="O456" i="1" s="1"/>
  <c r="O455" i="1" s="1"/>
  <c r="O454" i="1" s="1"/>
  <c r="O453" i="1" s="1"/>
  <c r="O452" i="1" s="1"/>
  <c r="P450" i="1"/>
  <c r="P449" i="1" s="1"/>
  <c r="P448" i="1" s="1"/>
  <c r="P447" i="1" s="1"/>
  <c r="P446" i="1" s="1"/>
  <c r="O450" i="1"/>
  <c r="O449" i="1" s="1"/>
  <c r="O448" i="1" s="1"/>
  <c r="O447" i="1" s="1"/>
  <c r="O446" i="1" s="1"/>
  <c r="P444" i="1"/>
  <c r="O444" i="1"/>
  <c r="P442" i="1"/>
  <c r="O442" i="1"/>
  <c r="P438" i="1"/>
  <c r="P437" i="1" s="1"/>
  <c r="P436" i="1" s="1"/>
  <c r="O438" i="1"/>
  <c r="O437" i="1" s="1"/>
  <c r="O436" i="1" s="1"/>
  <c r="P433" i="1"/>
  <c r="P432" i="1" s="1"/>
  <c r="P431" i="1" s="1"/>
  <c r="P430" i="1" s="1"/>
  <c r="O433" i="1"/>
  <c r="O432" i="1" s="1"/>
  <c r="O431" i="1" s="1"/>
  <c r="O430" i="1" s="1"/>
  <c r="P428" i="1"/>
  <c r="P427" i="1" s="1"/>
  <c r="P426" i="1" s="1"/>
  <c r="P425" i="1" s="1"/>
  <c r="O428" i="1"/>
  <c r="O427" i="1" s="1"/>
  <c r="O426" i="1" s="1"/>
  <c r="O425" i="1" s="1"/>
  <c r="P411" i="1"/>
  <c r="P410" i="1" s="1"/>
  <c r="O411" i="1"/>
  <c r="O410" i="1" s="1"/>
  <c r="P408" i="1"/>
  <c r="O408" i="1"/>
  <c r="P406" i="1"/>
  <c r="O406" i="1"/>
  <c r="P399" i="1"/>
  <c r="P398" i="1" s="1"/>
  <c r="P397" i="1" s="1"/>
  <c r="P396" i="1" s="1"/>
  <c r="O399" i="1"/>
  <c r="O398" i="1" s="1"/>
  <c r="O397" i="1" s="1"/>
  <c r="O396" i="1" s="1"/>
  <c r="P394" i="1"/>
  <c r="P393" i="1" s="1"/>
  <c r="P392" i="1" s="1"/>
  <c r="O394" i="1"/>
  <c r="O393" i="1" s="1"/>
  <c r="O392" i="1" s="1"/>
  <c r="P390" i="1"/>
  <c r="P389" i="1" s="1"/>
  <c r="P388" i="1" s="1"/>
  <c r="O390" i="1"/>
  <c r="O389" i="1" s="1"/>
  <c r="O388" i="1" s="1"/>
  <c r="P384" i="1"/>
  <c r="P383" i="1" s="1"/>
  <c r="P382" i="1" s="1"/>
  <c r="O384" i="1"/>
  <c r="O383" i="1" s="1"/>
  <c r="O382" i="1" s="1"/>
  <c r="P378" i="1"/>
  <c r="O378" i="1"/>
  <c r="P376" i="1"/>
  <c r="O376" i="1"/>
  <c r="P374" i="1"/>
  <c r="O374" i="1"/>
  <c r="P369" i="1"/>
  <c r="P368" i="1" s="1"/>
  <c r="P367" i="1" s="1"/>
  <c r="O369" i="1"/>
  <c r="O368" i="1" s="1"/>
  <c r="O367" i="1" s="1"/>
  <c r="P365" i="1"/>
  <c r="O365" i="1"/>
  <c r="P363" i="1"/>
  <c r="O363" i="1"/>
  <c r="P361" i="1"/>
  <c r="O361" i="1"/>
  <c r="P358" i="1"/>
  <c r="O358" i="1"/>
  <c r="P356" i="1"/>
  <c r="O356" i="1"/>
  <c r="P353" i="1"/>
  <c r="O353" i="1"/>
  <c r="P351" i="1"/>
  <c r="O351" i="1"/>
  <c r="P348" i="1"/>
  <c r="O348" i="1"/>
  <c r="P345" i="1"/>
  <c r="O345" i="1"/>
  <c r="P343" i="1"/>
  <c r="O343" i="1"/>
  <c r="P340" i="1"/>
  <c r="O340" i="1"/>
  <c r="P336" i="1"/>
  <c r="O336" i="1"/>
  <c r="P331" i="1"/>
  <c r="P330" i="1" s="1"/>
  <c r="P329" i="1" s="1"/>
  <c r="P328" i="1" s="1"/>
  <c r="O331" i="1"/>
  <c r="O330" i="1" s="1"/>
  <c r="O329" i="1" s="1"/>
  <c r="O328" i="1" s="1"/>
  <c r="P325" i="1"/>
  <c r="P324" i="1" s="1"/>
  <c r="P317" i="1"/>
  <c r="O317" i="1"/>
  <c r="P314" i="1"/>
  <c r="O314" i="1"/>
  <c r="P311" i="1"/>
  <c r="O311" i="1"/>
  <c r="P305" i="1"/>
  <c r="O305" i="1"/>
  <c r="P303" i="1"/>
  <c r="O303" i="1"/>
  <c r="P300" i="1"/>
  <c r="O300" i="1"/>
  <c r="P298" i="1"/>
  <c r="O298" i="1"/>
  <c r="P296" i="1"/>
  <c r="O296" i="1"/>
  <c r="P293" i="1"/>
  <c r="O293" i="1"/>
  <c r="P290" i="1"/>
  <c r="O290" i="1"/>
  <c r="P286" i="1"/>
  <c r="O286" i="1"/>
  <c r="P284" i="1"/>
  <c r="O284" i="1"/>
  <c r="P277" i="1"/>
  <c r="P276" i="1" s="1"/>
  <c r="O277" i="1"/>
  <c r="O276" i="1" s="1"/>
  <c r="P274" i="1"/>
  <c r="O274" i="1"/>
  <c r="P272" i="1"/>
  <c r="O272" i="1"/>
  <c r="P267" i="1"/>
  <c r="P266" i="1" s="1"/>
  <c r="P265" i="1" s="1"/>
  <c r="P264" i="1" s="1"/>
  <c r="O267" i="1"/>
  <c r="O266" i="1" s="1"/>
  <c r="O265" i="1" s="1"/>
  <c r="O264" i="1" s="1"/>
  <c r="P261" i="1"/>
  <c r="O261" i="1"/>
  <c r="P258" i="1"/>
  <c r="O258" i="1"/>
  <c r="P255" i="1"/>
  <c r="O255" i="1"/>
  <c r="P252" i="1"/>
  <c r="P251" i="1" s="1"/>
  <c r="O252" i="1"/>
  <c r="O251" i="1" s="1"/>
  <c r="P246" i="1"/>
  <c r="P245" i="1" s="1"/>
  <c r="P244" i="1" s="1"/>
  <c r="P243" i="1" s="1"/>
  <c r="P242" i="1" s="1"/>
  <c r="O246" i="1"/>
  <c r="O245" i="1" s="1"/>
  <c r="O244" i="1" s="1"/>
  <c r="O243" i="1" s="1"/>
  <c r="O242" i="1" s="1"/>
  <c r="P240" i="1"/>
  <c r="P239" i="1" s="1"/>
  <c r="P238" i="1" s="1"/>
  <c r="O240" i="1"/>
  <c r="O239" i="1" s="1"/>
  <c r="O238" i="1" s="1"/>
  <c r="P235" i="1"/>
  <c r="P234" i="1" s="1"/>
  <c r="P233" i="1" s="1"/>
  <c r="O235" i="1"/>
  <c r="O234" i="1" s="1"/>
  <c r="O233" i="1" s="1"/>
  <c r="P229" i="1"/>
  <c r="O229" i="1"/>
  <c r="P227" i="1"/>
  <c r="O227" i="1"/>
  <c r="P222" i="1"/>
  <c r="P221" i="1" s="1"/>
  <c r="O222" i="1"/>
  <c r="O221" i="1" s="1"/>
  <c r="P219" i="1"/>
  <c r="P218" i="1" s="1"/>
  <c r="O219" i="1"/>
  <c r="O218" i="1" s="1"/>
  <c r="P214" i="1"/>
  <c r="O214" i="1"/>
  <c r="P212" i="1"/>
  <c r="O212" i="1"/>
  <c r="P204" i="1"/>
  <c r="O204" i="1"/>
  <c r="P202" i="1"/>
  <c r="O202" i="1"/>
  <c r="P200" i="1"/>
  <c r="O200" i="1"/>
  <c r="P198" i="1"/>
  <c r="O198" i="1"/>
  <c r="P190" i="1"/>
  <c r="P189" i="1" s="1"/>
  <c r="P188" i="1" s="1"/>
  <c r="O190" i="1"/>
  <c r="O189" i="1" s="1"/>
  <c r="O188" i="1" s="1"/>
  <c r="P186" i="1"/>
  <c r="O186" i="1"/>
  <c r="P183" i="1"/>
  <c r="O183" i="1"/>
  <c r="P175" i="1"/>
  <c r="P174" i="1" s="1"/>
  <c r="P173" i="1" s="1"/>
  <c r="O175" i="1"/>
  <c r="O174" i="1" s="1"/>
  <c r="O173" i="1" s="1"/>
  <c r="P171" i="1"/>
  <c r="P170" i="1" s="1"/>
  <c r="P169" i="1" s="1"/>
  <c r="O171" i="1"/>
  <c r="O170" i="1" s="1"/>
  <c r="O169" i="1" s="1"/>
  <c r="P158" i="1"/>
  <c r="O158" i="1"/>
  <c r="P157" i="1"/>
  <c r="P156" i="1" s="1"/>
  <c r="O156" i="1"/>
  <c r="P154" i="1"/>
  <c r="O154" i="1"/>
  <c r="P152" i="1"/>
  <c r="P149" i="1"/>
  <c r="O149" i="1"/>
  <c r="P147" i="1"/>
  <c r="O147" i="1"/>
  <c r="P145" i="1"/>
  <c r="O145" i="1"/>
  <c r="P141" i="1"/>
  <c r="O141" i="1"/>
  <c r="P139" i="1"/>
  <c r="O139" i="1"/>
  <c r="P137" i="1"/>
  <c r="O137" i="1"/>
  <c r="P135" i="1"/>
  <c r="O135" i="1"/>
  <c r="P133" i="1"/>
  <c r="O133" i="1"/>
  <c r="P128" i="1"/>
  <c r="P127" i="1" s="1"/>
  <c r="P126" i="1" s="1"/>
  <c r="O128" i="1"/>
  <c r="O127" i="1" s="1"/>
  <c r="O126" i="1" s="1"/>
  <c r="P123" i="1"/>
  <c r="P122" i="1" s="1"/>
  <c r="P121" i="1" s="1"/>
  <c r="O123" i="1"/>
  <c r="O122" i="1" s="1"/>
  <c r="O121" i="1" s="1"/>
  <c r="P119" i="1"/>
  <c r="O119" i="1"/>
  <c r="P116" i="1"/>
  <c r="O116" i="1"/>
  <c r="P111" i="1"/>
  <c r="P110" i="1" s="1"/>
  <c r="O111" i="1"/>
  <c r="O110" i="1" s="1"/>
  <c r="P102" i="1"/>
  <c r="P101" i="1" s="1"/>
  <c r="P100" i="1" s="1"/>
  <c r="O102" i="1"/>
  <c r="O101" i="1" s="1"/>
  <c r="O100" i="1" s="1"/>
  <c r="P98" i="1"/>
  <c r="P97" i="1" s="1"/>
  <c r="P96" i="1" s="1"/>
  <c r="P95" i="1" s="1"/>
  <c r="P94" i="1" s="1"/>
  <c r="O98" i="1"/>
  <c r="O97" i="1" s="1"/>
  <c r="O96" i="1" s="1"/>
  <c r="O95" i="1" s="1"/>
  <c r="O94" i="1" s="1"/>
  <c r="P92" i="1"/>
  <c r="O92" i="1"/>
  <c r="P89" i="1"/>
  <c r="O89" i="1"/>
  <c r="P86" i="1"/>
  <c r="O86" i="1"/>
  <c r="P84" i="1"/>
  <c r="O84" i="1"/>
  <c r="P82" i="1"/>
  <c r="O82" i="1"/>
  <c r="P80" i="1"/>
  <c r="O80" i="1"/>
  <c r="P76" i="1"/>
  <c r="O76" i="1"/>
  <c r="P71" i="1"/>
  <c r="O71" i="1"/>
  <c r="P69" i="1"/>
  <c r="O69" i="1"/>
  <c r="P61" i="1"/>
  <c r="O61" i="1"/>
  <c r="P54" i="1"/>
  <c r="P53" i="1" s="1"/>
  <c r="P52" i="1" s="1"/>
  <c r="P51" i="1" s="1"/>
  <c r="O54" i="1"/>
  <c r="O53" i="1" s="1"/>
  <c r="O52" i="1" s="1"/>
  <c r="O51" i="1" s="1"/>
  <c r="P49" i="1"/>
  <c r="P48" i="1" s="1"/>
  <c r="P47" i="1" s="1"/>
  <c r="O49" i="1"/>
  <c r="O48" i="1" s="1"/>
  <c r="O47" i="1" s="1"/>
  <c r="P45" i="1"/>
  <c r="O45" i="1"/>
  <c r="P43" i="1"/>
  <c r="O43" i="1"/>
  <c r="P41" i="1"/>
  <c r="O41" i="1"/>
  <c r="P37" i="1"/>
  <c r="O37" i="1"/>
  <c r="P30" i="1"/>
  <c r="P29" i="1" s="1"/>
  <c r="P28" i="1" s="1"/>
  <c r="P27" i="1" s="1"/>
  <c r="O30" i="1"/>
  <c r="O29" i="1" s="1"/>
  <c r="O28" i="1" s="1"/>
  <c r="O27" i="1" s="1"/>
  <c r="P25" i="1"/>
  <c r="P24" i="1" s="1"/>
  <c r="P23" i="1" s="1"/>
  <c r="O25" i="1"/>
  <c r="O24" i="1" s="1"/>
  <c r="O23" i="1" s="1"/>
  <c r="P21" i="1"/>
  <c r="O21" i="1"/>
  <c r="P18" i="1"/>
  <c r="O18" i="1"/>
  <c r="P16" i="1"/>
  <c r="O16" i="1"/>
  <c r="Y335" i="1" l="1"/>
  <c r="Y211" i="1"/>
  <c r="Y210" i="1" s="1"/>
  <c r="Y209" i="1" s="1"/>
  <c r="AF68" i="1"/>
  <c r="AF67" i="1" s="1"/>
  <c r="AF66" i="1" s="1"/>
  <c r="AF182" i="1"/>
  <c r="AF181" i="1" s="1"/>
  <c r="AF180" i="1" s="1"/>
  <c r="AF179" i="1" s="1"/>
  <c r="AF211" i="1"/>
  <c r="AF210" i="1" s="1"/>
  <c r="AF209" i="1" s="1"/>
  <c r="Y405" i="1"/>
  <c r="Y404" i="1" s="1"/>
  <c r="Y403" i="1" s="1"/>
  <c r="Y402" i="1" s="1"/>
  <c r="Y401" i="1" s="1"/>
  <c r="Y905" i="1"/>
  <c r="Y904" i="1" s="1"/>
  <c r="AF132" i="1"/>
  <c r="AF131" i="1" s="1"/>
  <c r="AG255" i="1"/>
  <c r="Y754" i="1"/>
  <c r="Y753" i="1" s="1"/>
  <c r="AF144" i="1"/>
  <c r="AF302" i="1"/>
  <c r="AF766" i="1"/>
  <c r="AF765" i="1" s="1"/>
  <c r="AF1025" i="1"/>
  <c r="AF1024" i="1" s="1"/>
  <c r="AF1023" i="1" s="1"/>
  <c r="AF1022" i="1" s="1"/>
  <c r="P335" i="1"/>
  <c r="AF75" i="1"/>
  <c r="AF74" i="1" s="1"/>
  <c r="AF73" i="1" s="1"/>
  <c r="AF65" i="1" s="1"/>
  <c r="AF347" i="1"/>
  <c r="AG373" i="1"/>
  <c r="AG372" i="1" s="1"/>
  <c r="AG371" i="1" s="1"/>
  <c r="AF360" i="1"/>
  <c r="AF373" i="1"/>
  <c r="AF372" i="1" s="1"/>
  <c r="AF371" i="1" s="1"/>
  <c r="AG417" i="1"/>
  <c r="AG416" i="1" s="1"/>
  <c r="AG415" i="1" s="1"/>
  <c r="AG414" i="1" s="1"/>
  <c r="AF487" i="1"/>
  <c r="AF486" i="1" s="1"/>
  <c r="AF485" i="1" s="1"/>
  <c r="AF484" i="1" s="1"/>
  <c r="AF504" i="1"/>
  <c r="AF503" i="1" s="1"/>
  <c r="AF502" i="1" s="1"/>
  <c r="AF667" i="1"/>
  <c r="Y796" i="1"/>
  <c r="Y795" i="1" s="1"/>
  <c r="Y794" i="1" s="1"/>
  <c r="AF882" i="1"/>
  <c r="AF881" i="1" s="1"/>
  <c r="AF911" i="1"/>
  <c r="AF910" i="1" s="1"/>
  <c r="AF905" i="1"/>
  <c r="AF904" i="1" s="1"/>
  <c r="AF903" i="1" s="1"/>
  <c r="AF935" i="1"/>
  <c r="AF934" i="1" s="1"/>
  <c r="AF933" i="1" s="1"/>
  <c r="AF932" i="1" s="1"/>
  <c r="AF931" i="1" s="1"/>
  <c r="Y373" i="1"/>
  <c r="Y372" i="1" s="1"/>
  <c r="Y371" i="1" s="1"/>
  <c r="AF754" i="1"/>
  <c r="AF753" i="1" s="1"/>
  <c r="AF1003" i="1"/>
  <c r="AF1002" i="1" s="1"/>
  <c r="AF993" i="1" s="1"/>
  <c r="Y254" i="1"/>
  <c r="Y250" i="1" s="1"/>
  <c r="Y249" i="1" s="1"/>
  <c r="Y248" i="1" s="1"/>
  <c r="Y513" i="1"/>
  <c r="Y1004" i="1"/>
  <c r="Y1003" i="1" s="1"/>
  <c r="Y1002" i="1" s="1"/>
  <c r="Y993" i="1" s="1"/>
  <c r="Y984" i="1" s="1"/>
  <c r="AF310" i="1"/>
  <c r="AF309" i="1" s="1"/>
  <c r="AF308" i="1" s="1"/>
  <c r="AF307" i="1" s="1"/>
  <c r="AF1048" i="1"/>
  <c r="AF1047" i="1" s="1"/>
  <c r="AF1046" i="1" s="1"/>
  <c r="AF1045" i="1" s="1"/>
  <c r="O115" i="1"/>
  <c r="O114" i="1" s="1"/>
  <c r="O113" i="1" s="1"/>
  <c r="O335" i="1"/>
  <c r="Y504" i="1"/>
  <c r="Y503" i="1" s="1"/>
  <c r="Y502" i="1" s="1"/>
  <c r="Y895" i="1"/>
  <c r="Y894" i="1" s="1"/>
  <c r="Y893" i="1" s="1"/>
  <c r="Y1048" i="1"/>
  <c r="Y1047" i="1" s="1"/>
  <c r="Y1046" i="1" s="1"/>
  <c r="Y1045" i="1" s="1"/>
  <c r="Y1081" i="1"/>
  <c r="Y1080" i="1" s="1"/>
  <c r="Y1079" i="1" s="1"/>
  <c r="AF15" i="1"/>
  <c r="AF14" i="1" s="1"/>
  <c r="AF13" i="1" s="1"/>
  <c r="AF12" i="1" s="1"/>
  <c r="AF115" i="1"/>
  <c r="AF114" i="1" s="1"/>
  <c r="AF335" i="1"/>
  <c r="AF405" i="1"/>
  <c r="AF528" i="1"/>
  <c r="AF527" i="1" s="1"/>
  <c r="AF526" i="1" s="1"/>
  <c r="AF525" i="1" s="1"/>
  <c r="AF524" i="1" s="1"/>
  <c r="AF796" i="1"/>
  <c r="AF795" i="1" s="1"/>
  <c r="AF794" i="1" s="1"/>
  <c r="AF1074" i="1"/>
  <c r="AF663" i="1"/>
  <c r="O995" i="1"/>
  <c r="O994" i="1" s="1"/>
  <c r="Y15" i="1"/>
  <c r="Y14" i="1" s="1"/>
  <c r="Y13" i="1" s="1"/>
  <c r="Y12" i="1" s="1"/>
  <c r="Y604" i="1"/>
  <c r="Y600" i="1" s="1"/>
  <c r="Y599" i="1" s="1"/>
  <c r="Y598" i="1" s="1"/>
  <c r="Y588" i="1" s="1"/>
  <c r="Y587" i="1" s="1"/>
  <c r="Y882" i="1"/>
  <c r="Y881" i="1" s="1"/>
  <c r="AF36" i="1"/>
  <c r="AF35" i="1" s="1"/>
  <c r="AF34" i="1" s="1"/>
  <c r="AF33" i="1" s="1"/>
  <c r="AF479" i="1"/>
  <c r="AF473" i="1" s="1"/>
  <c r="AF472" i="1" s="1"/>
  <c r="AF466" i="1" s="1"/>
  <c r="AF788" i="1"/>
  <c r="AF787" i="1" s="1"/>
  <c r="AF786" i="1" s="1"/>
  <c r="P836" i="1"/>
  <c r="P835" i="1" s="1"/>
  <c r="AF125" i="1"/>
  <c r="P60" i="1"/>
  <c r="P59" i="1" s="1"/>
  <c r="O836" i="1"/>
  <c r="O835" i="1" s="1"/>
  <c r="P920" i="1"/>
  <c r="P919" i="1" s="1"/>
  <c r="P918" i="1" s="1"/>
  <c r="P995" i="1"/>
  <c r="P994" i="1" s="1"/>
  <c r="O1025" i="1"/>
  <c r="O1024" i="1" s="1"/>
  <c r="Y36" i="1"/>
  <c r="Y35" i="1" s="1"/>
  <c r="Y34" i="1" s="1"/>
  <c r="Y33" i="1" s="1"/>
  <c r="Y766" i="1"/>
  <c r="Y765" i="1" s="1"/>
  <c r="Y836" i="1"/>
  <c r="Y835" i="1" s="1"/>
  <c r="Y911" i="1"/>
  <c r="Y910" i="1" s="1"/>
  <c r="Y903" i="1" s="1"/>
  <c r="Y1074" i="1"/>
  <c r="AF404" i="1"/>
  <c r="AF403" i="1" s="1"/>
  <c r="AF402" i="1" s="1"/>
  <c r="AF401" i="1" s="1"/>
  <c r="O60" i="1"/>
  <c r="O59" i="1" s="1"/>
  <c r="AF515" i="1"/>
  <c r="AF514" i="1" s="1"/>
  <c r="AF513" i="1" s="1"/>
  <c r="AF604" i="1"/>
  <c r="AF600" i="1" s="1"/>
  <c r="AF599" i="1" s="1"/>
  <c r="AF598" i="1" s="1"/>
  <c r="AF588" i="1" s="1"/>
  <c r="AF587" i="1" s="1"/>
  <c r="AF254" i="1"/>
  <c r="AF250" i="1" s="1"/>
  <c r="AF249" i="1" s="1"/>
  <c r="AF248" i="1" s="1"/>
  <c r="AG320" i="1"/>
  <c r="AG319" i="1" s="1"/>
  <c r="AF493" i="1"/>
  <c r="AF836" i="1"/>
  <c r="AF835" i="1" s="1"/>
  <c r="AF834" i="1" s="1"/>
  <c r="AF355" i="1"/>
  <c r="O106" i="1"/>
  <c r="O105" i="1" s="1"/>
  <c r="AF106" i="1"/>
  <c r="AF105" i="1" s="1"/>
  <c r="P106" i="1"/>
  <c r="P105" i="1" s="1"/>
  <c r="Y106" i="1"/>
  <c r="Y105" i="1" s="1"/>
  <c r="AF920" i="1"/>
  <c r="AF919" i="1" s="1"/>
  <c r="AF918" i="1" s="1"/>
  <c r="AF859" i="1"/>
  <c r="AF858" i="1" s="1"/>
  <c r="Y859" i="1"/>
  <c r="Y858" i="1" s="1"/>
  <c r="O859" i="1"/>
  <c r="Y283" i="1"/>
  <c r="Y282" i="1" s="1"/>
  <c r="AF727" i="1"/>
  <c r="AF726" i="1" s="1"/>
  <c r="AF725" i="1" s="1"/>
  <c r="AF724" i="1" s="1"/>
  <c r="Y777" i="1"/>
  <c r="Y776" i="1" s="1"/>
  <c r="AF647" i="1"/>
  <c r="AF646" i="1" s="1"/>
  <c r="AG727" i="1"/>
  <c r="AF197" i="1"/>
  <c r="AF196" i="1" s="1"/>
  <c r="AF195" i="1" s="1"/>
  <c r="AF194" i="1" s="1"/>
  <c r="P289" i="1"/>
  <c r="AF283" i="1"/>
  <c r="AF282" i="1" s="1"/>
  <c r="AF289" i="1"/>
  <c r="AF288" i="1" s="1"/>
  <c r="AF677" i="1"/>
  <c r="AF676" i="1" s="1"/>
  <c r="AF697" i="1"/>
  <c r="AF693" i="1" s="1"/>
  <c r="Y667" i="1"/>
  <c r="Y663" i="1" s="1"/>
  <c r="AF271" i="1"/>
  <c r="AF270" i="1" s="1"/>
  <c r="AF269" i="1" s="1"/>
  <c r="AF263" i="1" s="1"/>
  <c r="AF217" i="1"/>
  <c r="AF216" i="1" s="1"/>
  <c r="AF168" i="1"/>
  <c r="AF167" i="1" s="1"/>
  <c r="Y151" i="1"/>
  <c r="Y355" i="1"/>
  <c r="AF151" i="1"/>
  <c r="AF226" i="1"/>
  <c r="AF225" i="1" s="1"/>
  <c r="AF224" i="1" s="1"/>
  <c r="O151" i="1"/>
  <c r="P151" i="1"/>
  <c r="AF232" i="1"/>
  <c r="AF231" i="1" s="1"/>
  <c r="AF381" i="1"/>
  <c r="AF380" i="1" s="1"/>
  <c r="Y302" i="1"/>
  <c r="AF113" i="1"/>
  <c r="Y68" i="1"/>
  <c r="Y67" i="1" s="1"/>
  <c r="Y66" i="1" s="1"/>
  <c r="AF554" i="1"/>
  <c r="AF555" i="1"/>
  <c r="AF441" i="1"/>
  <c r="AF440" i="1" s="1"/>
  <c r="AF435" i="1" s="1"/>
  <c r="AF424" i="1" s="1"/>
  <c r="AF413" i="1" s="1"/>
  <c r="AF342" i="1"/>
  <c r="AF334" i="1" s="1"/>
  <c r="AF333" i="1" s="1"/>
  <c r="AF327" i="1" s="1"/>
  <c r="AF876" i="1"/>
  <c r="AF875" i="1" s="1"/>
  <c r="AF713" i="1"/>
  <c r="AF712" i="1" s="1"/>
  <c r="AF711" i="1" s="1"/>
  <c r="AF710" i="1" s="1"/>
  <c r="AG895" i="1"/>
  <c r="AG894" i="1" s="1"/>
  <c r="AG893" i="1" s="1"/>
  <c r="AF953" i="1"/>
  <c r="AF1092" i="1"/>
  <c r="AF1062" i="1"/>
  <c r="AF1055" i="1" s="1"/>
  <c r="Y115" i="1"/>
  <c r="Y114" i="1" s="1"/>
  <c r="Y113" i="1" s="1"/>
  <c r="Y347" i="1"/>
  <c r="P347" i="1"/>
  <c r="P743" i="1"/>
  <c r="P742" i="1" s="1"/>
  <c r="P741" i="1" s="1"/>
  <c r="P740" i="1" s="1"/>
  <c r="P766" i="1"/>
  <c r="P765" i="1" s="1"/>
  <c r="Y132" i="1"/>
  <c r="Y144" i="1"/>
  <c r="Y271" i="1"/>
  <c r="Y270" i="1" s="1"/>
  <c r="Y269" i="1" s="1"/>
  <c r="Y263" i="1" s="1"/>
  <c r="Y289" i="1"/>
  <c r="Y743" i="1"/>
  <c r="Y742" i="1" s="1"/>
  <c r="Y741" i="1" s="1"/>
  <c r="Y740" i="1" s="1"/>
  <c r="O283" i="1"/>
  <c r="O282" i="1" s="1"/>
  <c r="Y310" i="1"/>
  <c r="Y309" i="1" s="1"/>
  <c r="Y308" i="1" s="1"/>
  <c r="Y307" i="1" s="1"/>
  <c r="Y487" i="1"/>
  <c r="Y486" i="1" s="1"/>
  <c r="Y485" i="1" s="1"/>
  <c r="Y484" i="1" s="1"/>
  <c r="Y727" i="1"/>
  <c r="Y788" i="1"/>
  <c r="Y787" i="1" s="1"/>
  <c r="Y786" i="1" s="1"/>
  <c r="Y493" i="1"/>
  <c r="Y697" i="1"/>
  <c r="Y693" i="1" s="1"/>
  <c r="Y935" i="1"/>
  <c r="Y934" i="1" s="1"/>
  <c r="Y933" i="1" s="1"/>
  <c r="Y932" i="1" s="1"/>
  <c r="Y931" i="1" s="1"/>
  <c r="Y1025" i="1"/>
  <c r="Y1024" i="1" s="1"/>
  <c r="Y1023" i="1" s="1"/>
  <c r="Y1022" i="1" s="1"/>
  <c r="O1062" i="1"/>
  <c r="O1074" i="1"/>
  <c r="O1055" i="1" s="1"/>
  <c r="Y555" i="1"/>
  <c r="Y960" i="1"/>
  <c r="Y953" i="1" s="1"/>
  <c r="Y182" i="1"/>
  <c r="Y181" i="1" s="1"/>
  <c r="Y180" i="1" s="1"/>
  <c r="Y179" i="1" s="1"/>
  <c r="Y360" i="1"/>
  <c r="Y381" i="1"/>
  <c r="Y380" i="1" s="1"/>
  <c r="Y647" i="1"/>
  <c r="Y646" i="1" s="1"/>
  <c r="Y713" i="1"/>
  <c r="Y712" i="1" s="1"/>
  <c r="Y711" i="1" s="1"/>
  <c r="Y710" i="1" s="1"/>
  <c r="Y846" i="1"/>
  <c r="Y845" i="1" s="1"/>
  <c r="Y876" i="1"/>
  <c r="Y875" i="1" s="1"/>
  <c r="Y528" i="1"/>
  <c r="Y527" i="1" s="1"/>
  <c r="Y526" i="1" s="1"/>
  <c r="Y525" i="1" s="1"/>
  <c r="Y524" i="1" s="1"/>
  <c r="Y677" i="1"/>
  <c r="Y676" i="1" s="1"/>
  <c r="Y920" i="1"/>
  <c r="Y919" i="1" s="1"/>
  <c r="Y918" i="1" s="1"/>
  <c r="Y75" i="1"/>
  <c r="Y74" i="1" s="1"/>
  <c r="Y73" i="1" s="1"/>
  <c r="Y232" i="1"/>
  <c r="Y231" i="1" s="1"/>
  <c r="Y168" i="1"/>
  <c r="Y167" i="1" s="1"/>
  <c r="Y197" i="1"/>
  <c r="Y196" i="1" s="1"/>
  <c r="Y195" i="1" s="1"/>
  <c r="Y194" i="1" s="1"/>
  <c r="Y226" i="1"/>
  <c r="Y225" i="1" s="1"/>
  <c r="Y224" i="1" s="1"/>
  <c r="Y435" i="1"/>
  <c r="Y424" i="1" s="1"/>
  <c r="Y413" i="1" s="1"/>
  <c r="Y217" i="1"/>
  <c r="Y216" i="1" s="1"/>
  <c r="Y479" i="1"/>
  <c r="Y473" i="1" s="1"/>
  <c r="Y472" i="1" s="1"/>
  <c r="Y466" i="1" s="1"/>
  <c r="Y554" i="1"/>
  <c r="Y1092" i="1"/>
  <c r="Y1062" i="1"/>
  <c r="Y1055" i="1" s="1"/>
  <c r="O211" i="1"/>
  <c r="O210" i="1" s="1"/>
  <c r="O209" i="1" s="1"/>
  <c r="O226" i="1"/>
  <c r="O225" i="1" s="1"/>
  <c r="O224" i="1" s="1"/>
  <c r="O302" i="1"/>
  <c r="P405" i="1"/>
  <c r="P404" i="1" s="1"/>
  <c r="P403" i="1" s="1"/>
  <c r="P402" i="1" s="1"/>
  <c r="P401" i="1" s="1"/>
  <c r="O441" i="1"/>
  <c r="O440" i="1" s="1"/>
  <c r="O435" i="1" s="1"/>
  <c r="O424" i="1" s="1"/>
  <c r="O413" i="1" s="1"/>
  <c r="O479" i="1"/>
  <c r="O473" i="1" s="1"/>
  <c r="O472" i="1" s="1"/>
  <c r="O466" i="1" s="1"/>
  <c r="O515" i="1"/>
  <c r="O514" i="1" s="1"/>
  <c r="O513" i="1" s="1"/>
  <c r="P667" i="1"/>
  <c r="P663" i="1" s="1"/>
  <c r="O858" i="1"/>
  <c r="P1025" i="1"/>
  <c r="P1024" i="1" s="1"/>
  <c r="P1023" i="1" s="1"/>
  <c r="P1022" i="1" s="1"/>
  <c r="P754" i="1"/>
  <c r="P753" i="1" s="1"/>
  <c r="O15" i="1"/>
  <c r="O14" i="1" s="1"/>
  <c r="O13" i="1" s="1"/>
  <c r="O12" i="1" s="1"/>
  <c r="P132" i="1"/>
  <c r="P182" i="1"/>
  <c r="P181" i="1" s="1"/>
  <c r="P180" i="1" s="1"/>
  <c r="P179" i="1" s="1"/>
  <c r="O604" i="1"/>
  <c r="O600" i="1" s="1"/>
  <c r="O599" i="1" s="1"/>
  <c r="O598" i="1" s="1"/>
  <c r="O588" i="1" s="1"/>
  <c r="O587" i="1" s="1"/>
  <c r="O796" i="1"/>
  <c r="O795" i="1" s="1"/>
  <c r="O794" i="1" s="1"/>
  <c r="O882" i="1"/>
  <c r="O881" i="1" s="1"/>
  <c r="O895" i="1"/>
  <c r="O894" i="1" s="1"/>
  <c r="O893" i="1" s="1"/>
  <c r="P342" i="1"/>
  <c r="O538" i="1"/>
  <c r="O542" i="1"/>
  <c r="O728" i="1"/>
  <c r="O727" i="1" s="1"/>
  <c r="P870" i="1"/>
  <c r="O987" i="1"/>
  <c r="O168" i="1"/>
  <c r="O167" i="1" s="1"/>
  <c r="P302" i="1"/>
  <c r="P441" i="1"/>
  <c r="P440" i="1" s="1"/>
  <c r="O667" i="1"/>
  <c r="O663" i="1" s="1"/>
  <c r="P788" i="1"/>
  <c r="P787" i="1" s="1"/>
  <c r="P786" i="1" s="1"/>
  <c r="P876" i="1"/>
  <c r="P875" i="1" s="1"/>
  <c r="P1081" i="1"/>
  <c r="P1080" i="1" s="1"/>
  <c r="P1079" i="1" s="1"/>
  <c r="O132" i="1"/>
  <c r="P226" i="1"/>
  <c r="P225" i="1" s="1"/>
  <c r="P224" i="1" s="1"/>
  <c r="P283" i="1"/>
  <c r="P282" i="1" s="1"/>
  <c r="O355" i="1"/>
  <c r="P487" i="1"/>
  <c r="P486" i="1" s="1"/>
  <c r="P485" i="1" s="1"/>
  <c r="P484" i="1" s="1"/>
  <c r="O911" i="1"/>
  <c r="O910" i="1" s="1"/>
  <c r="P895" i="1"/>
  <c r="P894" i="1" s="1"/>
  <c r="P893" i="1" s="1"/>
  <c r="O647" i="1"/>
  <c r="O646" i="1" s="1"/>
  <c r="P360" i="1"/>
  <c r="O487" i="1"/>
  <c r="O486" i="1" s="1"/>
  <c r="O485" i="1" s="1"/>
  <c r="O484" i="1" s="1"/>
  <c r="P504" i="1"/>
  <c r="P503" i="1" s="1"/>
  <c r="P502" i="1" s="1"/>
  <c r="O754" i="1"/>
  <c r="O753" i="1" s="1"/>
  <c r="O876" i="1"/>
  <c r="O875" i="1" s="1"/>
  <c r="O920" i="1"/>
  <c r="O919" i="1" s="1"/>
  <c r="O918" i="1" s="1"/>
  <c r="O1048" i="1"/>
  <c r="O1047" i="1" s="1"/>
  <c r="O1046" i="1" s="1"/>
  <c r="O1045" i="1" s="1"/>
  <c r="P882" i="1"/>
  <c r="P881" i="1" s="1"/>
  <c r="P115" i="1"/>
  <c r="P114" i="1" s="1"/>
  <c r="P113" i="1" s="1"/>
  <c r="O144" i="1"/>
  <c r="O182" i="1"/>
  <c r="O181" i="1" s="1"/>
  <c r="O180" i="1" s="1"/>
  <c r="O179" i="1" s="1"/>
  <c r="P211" i="1"/>
  <c r="P210" i="1" s="1"/>
  <c r="P209" i="1" s="1"/>
  <c r="P310" i="1"/>
  <c r="P309" i="1" s="1"/>
  <c r="P308" i="1" s="1"/>
  <c r="P307" i="1" s="1"/>
  <c r="O342" i="1"/>
  <c r="O504" i="1"/>
  <c r="O503" i="1" s="1"/>
  <c r="O502" i="1" s="1"/>
  <c r="P515" i="1"/>
  <c r="P514" i="1" s="1"/>
  <c r="P513" i="1" s="1"/>
  <c r="P777" i="1"/>
  <c r="P776" i="1" s="1"/>
  <c r="P911" i="1"/>
  <c r="P910" i="1" s="1"/>
  <c r="P1074" i="1"/>
  <c r="O1081" i="1"/>
  <c r="O1080" i="1" s="1"/>
  <c r="O1079" i="1" s="1"/>
  <c r="P36" i="1"/>
  <c r="P35" i="1" s="1"/>
  <c r="P34" i="1" s="1"/>
  <c r="P33" i="1" s="1"/>
  <c r="O846" i="1"/>
  <c r="O845" i="1" s="1"/>
  <c r="P1004" i="1"/>
  <c r="O68" i="1"/>
  <c r="O67" i="1" s="1"/>
  <c r="O66" i="1" s="1"/>
  <c r="P168" i="1"/>
  <c r="P167" i="1" s="1"/>
  <c r="O310" i="1"/>
  <c r="O309" i="1" s="1"/>
  <c r="P555" i="1"/>
  <c r="P15" i="1"/>
  <c r="P14" i="1" s="1"/>
  <c r="P13" i="1" s="1"/>
  <c r="P12" i="1" s="1"/>
  <c r="O36" i="1"/>
  <c r="O35" i="1" s="1"/>
  <c r="O34" i="1" s="1"/>
  <c r="O33" i="1" s="1"/>
  <c r="P68" i="1"/>
  <c r="P67" i="1" s="1"/>
  <c r="P66" i="1" s="1"/>
  <c r="P75" i="1"/>
  <c r="P74" i="1" s="1"/>
  <c r="P73" i="1" s="1"/>
  <c r="P144" i="1"/>
  <c r="O217" i="1"/>
  <c r="O216" i="1" s="1"/>
  <c r="O232" i="1"/>
  <c r="O231" i="1" s="1"/>
  <c r="O360" i="1"/>
  <c r="O405" i="1"/>
  <c r="O404" i="1" s="1"/>
  <c r="O403" i="1" s="1"/>
  <c r="O402" i="1" s="1"/>
  <c r="O401" i="1" s="1"/>
  <c r="P479" i="1"/>
  <c r="P473" i="1" s="1"/>
  <c r="P472" i="1" s="1"/>
  <c r="P466" i="1" s="1"/>
  <c r="P493" i="1"/>
  <c r="P677" i="1"/>
  <c r="P676" i="1" s="1"/>
  <c r="P197" i="1"/>
  <c r="P196" i="1" s="1"/>
  <c r="P195" i="1" s="1"/>
  <c r="P194" i="1" s="1"/>
  <c r="O197" i="1"/>
  <c r="O196" i="1" s="1"/>
  <c r="O195" i="1" s="1"/>
  <c r="O194" i="1" s="1"/>
  <c r="P217" i="1"/>
  <c r="P216" i="1" s="1"/>
  <c r="O254" i="1"/>
  <c r="O250" i="1" s="1"/>
  <c r="O249" i="1" s="1"/>
  <c r="O248" i="1" s="1"/>
  <c r="P373" i="1"/>
  <c r="P372" i="1" s="1"/>
  <c r="P371" i="1" s="1"/>
  <c r="P381" i="1"/>
  <c r="P380" i="1" s="1"/>
  <c r="P435" i="1"/>
  <c r="P424" i="1" s="1"/>
  <c r="P413" i="1" s="1"/>
  <c r="P254" i="1"/>
  <c r="P250" i="1" s="1"/>
  <c r="P249" i="1" s="1"/>
  <c r="P248" i="1" s="1"/>
  <c r="O271" i="1"/>
  <c r="O270" i="1" s="1"/>
  <c r="O269" i="1" s="1"/>
  <c r="O263" i="1" s="1"/>
  <c r="O347" i="1"/>
  <c r="O493" i="1"/>
  <c r="P604" i="1"/>
  <c r="P600" i="1" s="1"/>
  <c r="P599" i="1" s="1"/>
  <c r="P598" i="1" s="1"/>
  <c r="P588" i="1" s="1"/>
  <c r="P587" i="1" s="1"/>
  <c r="P713" i="1"/>
  <c r="P846" i="1"/>
  <c r="P845" i="1" s="1"/>
  <c r="P271" i="1"/>
  <c r="P270" i="1" s="1"/>
  <c r="P269" i="1" s="1"/>
  <c r="P263" i="1" s="1"/>
  <c r="P355" i="1"/>
  <c r="O381" i="1"/>
  <c r="O380" i="1" s="1"/>
  <c r="O960" i="1"/>
  <c r="O953" i="1" s="1"/>
  <c r="O697" i="1"/>
  <c r="O693" i="1" s="1"/>
  <c r="P697" i="1"/>
  <c r="P693" i="1" s="1"/>
  <c r="O766" i="1"/>
  <c r="O765" i="1" s="1"/>
  <c r="O905" i="1"/>
  <c r="O904" i="1" s="1"/>
  <c r="P1062" i="1"/>
  <c r="O677" i="1"/>
  <c r="O676" i="1" s="1"/>
  <c r="O713" i="1"/>
  <c r="O712" i="1" s="1"/>
  <c r="O711" i="1" s="1"/>
  <c r="O710" i="1" s="1"/>
  <c r="O743" i="1"/>
  <c r="O742" i="1" s="1"/>
  <c r="O741" i="1" s="1"/>
  <c r="O740" i="1" s="1"/>
  <c r="O788" i="1"/>
  <c r="O787" i="1" s="1"/>
  <c r="O786" i="1" s="1"/>
  <c r="P905" i="1"/>
  <c r="P904" i="1" s="1"/>
  <c r="O935" i="1"/>
  <c r="O934" i="1" s="1"/>
  <c r="O933" i="1" s="1"/>
  <c r="O932" i="1" s="1"/>
  <c r="O931" i="1" s="1"/>
  <c r="P935" i="1"/>
  <c r="P934" i="1" s="1"/>
  <c r="P933" i="1" s="1"/>
  <c r="P932" i="1" s="1"/>
  <c r="P931" i="1" s="1"/>
  <c r="O1004" i="1"/>
  <c r="O1003" i="1" s="1"/>
  <c r="O1002" i="1" s="1"/>
  <c r="O777" i="1"/>
  <c r="O776" i="1" s="1"/>
  <c r="P796" i="1"/>
  <c r="P795" i="1" s="1"/>
  <c r="P794" i="1" s="1"/>
  <c r="P960" i="1"/>
  <c r="P953" i="1" s="1"/>
  <c r="O555" i="1"/>
  <c r="O554" i="1"/>
  <c r="P232" i="1"/>
  <c r="P231" i="1" s="1"/>
  <c r="O75" i="1"/>
  <c r="O74" i="1" s="1"/>
  <c r="O73" i="1" s="1"/>
  <c r="O373" i="1"/>
  <c r="O372" i="1" s="1"/>
  <c r="O371" i="1" s="1"/>
  <c r="O289" i="1"/>
  <c r="P1048" i="1"/>
  <c r="P1047" i="1" s="1"/>
  <c r="P1046" i="1" s="1"/>
  <c r="P1045" i="1" s="1"/>
  <c r="P1092" i="1"/>
  <c r="P554" i="1"/>
  <c r="P647" i="1"/>
  <c r="P646" i="1" s="1"/>
  <c r="O1092" i="1"/>
  <c r="N990" i="1"/>
  <c r="M989" i="1"/>
  <c r="M988" i="1" s="1"/>
  <c r="M987" i="1" s="1"/>
  <c r="M986" i="1" s="1"/>
  <c r="M985" i="1" s="1"/>
  <c r="AF902" i="1" l="1"/>
  <c r="AF785" i="1"/>
  <c r="AF784" i="1" s="1"/>
  <c r="Y752" i="1"/>
  <c r="AF984" i="1"/>
  <c r="AF752" i="1"/>
  <c r="AF751" i="1" s="1"/>
  <c r="Y785" i="1"/>
  <c r="Y784" i="1" s="1"/>
  <c r="Y288" i="1"/>
  <c r="Y281" i="1" s="1"/>
  <c r="Y280" i="1" s="1"/>
  <c r="P645" i="1"/>
  <c r="P644" i="1" s="1"/>
  <c r="O993" i="1"/>
  <c r="P752" i="1"/>
  <c r="AF645" i="1"/>
  <c r="AF644" i="1" s="1"/>
  <c r="Y492" i="1"/>
  <c r="Y459" i="1" s="1"/>
  <c r="AF492" i="1"/>
  <c r="AF459" i="1" s="1"/>
  <c r="Y902" i="1"/>
  <c r="Y834" i="1"/>
  <c r="P834" i="1"/>
  <c r="O834" i="1"/>
  <c r="Y751" i="1"/>
  <c r="AF208" i="1"/>
  <c r="AF207" i="1" s="1"/>
  <c r="AF281" i="1"/>
  <c r="AF280" i="1" s="1"/>
  <c r="AF279" i="1" s="1"/>
  <c r="AF945" i="1"/>
  <c r="AF857" i="1"/>
  <c r="AF856" i="1" s="1"/>
  <c r="P859" i="1"/>
  <c r="P858" i="1" s="1"/>
  <c r="P857" i="1" s="1"/>
  <c r="P856" i="1" s="1"/>
  <c r="Y857" i="1"/>
  <c r="Y856" i="1" s="1"/>
  <c r="P288" i="1"/>
  <c r="P281" i="1" s="1"/>
  <c r="P280" i="1" s="1"/>
  <c r="O726" i="1"/>
  <c r="O725" i="1" s="1"/>
  <c r="O724" i="1" s="1"/>
  <c r="Y726" i="1"/>
  <c r="Y725" i="1" s="1"/>
  <c r="Y724" i="1" s="1"/>
  <c r="AF166" i="1"/>
  <c r="AF675" i="1"/>
  <c r="AF674" i="1" s="1"/>
  <c r="Y675" i="1"/>
  <c r="Y674" i="1" s="1"/>
  <c r="Y334" i="1"/>
  <c r="Y333" i="1" s="1"/>
  <c r="Y327" i="1" s="1"/>
  <c r="AF104" i="1"/>
  <c r="AF58" i="1" s="1"/>
  <c r="Y65" i="1"/>
  <c r="AF1044" i="1"/>
  <c r="AF1043" i="1"/>
  <c r="Y208" i="1"/>
  <c r="Y207" i="1" s="1"/>
  <c r="P785" i="1"/>
  <c r="P784" i="1" s="1"/>
  <c r="Y131" i="1"/>
  <c r="Y125" i="1" s="1"/>
  <c r="Y104" i="1" s="1"/>
  <c r="Y945" i="1"/>
  <c r="O208" i="1"/>
  <c r="O207" i="1" s="1"/>
  <c r="Y645" i="1"/>
  <c r="Y644" i="1" s="1"/>
  <c r="Y1044" i="1"/>
  <c r="Y1043" i="1"/>
  <c r="Y166" i="1"/>
  <c r="O288" i="1"/>
  <c r="O281" i="1" s="1"/>
  <c r="O280" i="1" s="1"/>
  <c r="O1044" i="1"/>
  <c r="P166" i="1"/>
  <c r="P131" i="1"/>
  <c r="P125" i="1" s="1"/>
  <c r="P104" i="1" s="1"/>
  <c r="O785" i="1"/>
  <c r="O784" i="1" s="1"/>
  <c r="P208" i="1"/>
  <c r="P207" i="1" s="1"/>
  <c r="N989" i="1"/>
  <c r="N988" i="1" s="1"/>
  <c r="N987" i="1" s="1"/>
  <c r="N986" i="1" s="1"/>
  <c r="N985" i="1" s="1"/>
  <c r="Q990" i="1"/>
  <c r="Q989" i="1" s="1"/>
  <c r="P903" i="1"/>
  <c r="P902" i="1" s="1"/>
  <c r="O903" i="1"/>
  <c r="O902" i="1" s="1"/>
  <c r="O166" i="1"/>
  <c r="O131" i="1"/>
  <c r="O125" i="1" s="1"/>
  <c r="O104" i="1" s="1"/>
  <c r="P712" i="1"/>
  <c r="P1003" i="1"/>
  <c r="O308" i="1"/>
  <c r="P538" i="1"/>
  <c r="P537" i="1" s="1"/>
  <c r="O537" i="1"/>
  <c r="P542" i="1"/>
  <c r="P541" i="1" s="1"/>
  <c r="O541" i="1"/>
  <c r="P728" i="1"/>
  <c r="P727" i="1" s="1"/>
  <c r="P989" i="1"/>
  <c r="P988" i="1" s="1"/>
  <c r="O986" i="1"/>
  <c r="O1023" i="1"/>
  <c r="O492" i="1"/>
  <c r="O459" i="1" s="1"/>
  <c r="O675" i="1"/>
  <c r="O674" i="1" s="1"/>
  <c r="O334" i="1"/>
  <c r="O333" i="1" s="1"/>
  <c r="O327" i="1" s="1"/>
  <c r="O752" i="1"/>
  <c r="O751" i="1" s="1"/>
  <c r="P751" i="1"/>
  <c r="P1055" i="1"/>
  <c r="P1044" i="1" s="1"/>
  <c r="O857" i="1"/>
  <c r="P492" i="1"/>
  <c r="P459" i="1" s="1"/>
  <c r="O645" i="1"/>
  <c r="O644" i="1" s="1"/>
  <c r="O1043" i="1"/>
  <c r="P675" i="1"/>
  <c r="P674" i="1" s="1"/>
  <c r="P334" i="1"/>
  <c r="P65" i="1"/>
  <c r="O65" i="1"/>
  <c r="W1076" i="1"/>
  <c r="X163" i="1"/>
  <c r="W162" i="1"/>
  <c r="N163" i="1"/>
  <c r="M162" i="1"/>
  <c r="AF855" i="1" l="1"/>
  <c r="AF817" i="1" s="1"/>
  <c r="Y855" i="1"/>
  <c r="Y279" i="1"/>
  <c r="P528" i="1"/>
  <c r="P527" i="1" s="1"/>
  <c r="P526" i="1" s="1"/>
  <c r="P525" i="1" s="1"/>
  <c r="P524" i="1" s="1"/>
  <c r="AF643" i="1"/>
  <c r="AF635" i="1" s="1"/>
  <c r="Y817" i="1"/>
  <c r="Q988" i="1"/>
  <c r="Q987" i="1" s="1"/>
  <c r="Q986" i="1" s="1"/>
  <c r="Q985" i="1" s="1"/>
  <c r="P855" i="1"/>
  <c r="P817" i="1" s="1"/>
  <c r="P726" i="1"/>
  <c r="P725" i="1" s="1"/>
  <c r="P724" i="1" s="1"/>
  <c r="Y643" i="1"/>
  <c r="Y635" i="1" s="1"/>
  <c r="O643" i="1"/>
  <c r="O635" i="1" s="1"/>
  <c r="Y58" i="1"/>
  <c r="Y57" i="1" s="1"/>
  <c r="AF57" i="1"/>
  <c r="AF1090" i="1" s="1"/>
  <c r="X162" i="1"/>
  <c r="Z163" i="1"/>
  <c r="Z162" i="1" s="1"/>
  <c r="O58" i="1"/>
  <c r="P1043" i="1"/>
  <c r="N162" i="1"/>
  <c r="Q163" i="1"/>
  <c r="Q162" i="1" s="1"/>
  <c r="O528" i="1"/>
  <c r="O527" i="1" s="1"/>
  <c r="O526" i="1" s="1"/>
  <c r="O525" i="1" s="1"/>
  <c r="O524" i="1" s="1"/>
  <c r="P333" i="1"/>
  <c r="P711" i="1"/>
  <c r="P1002" i="1"/>
  <c r="O307" i="1"/>
  <c r="O856" i="1"/>
  <c r="O985" i="1"/>
  <c r="O1022" i="1"/>
  <c r="P58" i="1"/>
  <c r="Y1090" i="1" l="1"/>
  <c r="Y1099" i="1" s="1"/>
  <c r="AF1099" i="1"/>
  <c r="O984" i="1"/>
  <c r="P327" i="1"/>
  <c r="P710" i="1"/>
  <c r="P993" i="1"/>
  <c r="O279" i="1"/>
  <c r="O855" i="1"/>
  <c r="P987" i="1"/>
  <c r="M1098" i="1"/>
  <c r="M377" i="1"/>
  <c r="M375" i="1"/>
  <c r="M120" i="1"/>
  <c r="P279" i="1" l="1"/>
  <c r="P57" i="1" s="1"/>
  <c r="P643" i="1"/>
  <c r="P635" i="1" s="1"/>
  <c r="O57" i="1"/>
  <c r="O817" i="1"/>
  <c r="P986" i="1"/>
  <c r="O945" i="1"/>
  <c r="M395" i="1"/>
  <c r="N871" i="1"/>
  <c r="Q871" i="1" s="1"/>
  <c r="Q870" i="1" s="1"/>
  <c r="M870" i="1"/>
  <c r="R320" i="1"/>
  <c r="S320" i="1"/>
  <c r="T320" i="1"/>
  <c r="U320" i="1"/>
  <c r="V320" i="1"/>
  <c r="W320" i="1"/>
  <c r="M320" i="1"/>
  <c r="N322" i="1"/>
  <c r="Q322" i="1" s="1"/>
  <c r="N870" i="1" l="1"/>
  <c r="P985" i="1"/>
  <c r="P984" i="1" s="1"/>
  <c r="P945" i="1" s="1"/>
  <c r="P1090" i="1" s="1"/>
  <c r="O1090" i="1"/>
  <c r="M1016" i="1"/>
  <c r="M1095" i="1"/>
  <c r="W1030" i="1"/>
  <c r="M1030" i="1"/>
  <c r="X1031" i="1"/>
  <c r="N1031" i="1"/>
  <c r="R727" i="1"/>
  <c r="R726" i="1" s="1"/>
  <c r="S727" i="1"/>
  <c r="S726" i="1" s="1"/>
  <c r="T727" i="1"/>
  <c r="T726" i="1" s="1"/>
  <c r="U727" i="1"/>
  <c r="U726" i="1" s="1"/>
  <c r="V727" i="1"/>
  <c r="V726" i="1" s="1"/>
  <c r="N729" i="1"/>
  <c r="M728" i="1"/>
  <c r="M299" i="1"/>
  <c r="M1017" i="1"/>
  <c r="M1015" i="1"/>
  <c r="M542" i="1"/>
  <c r="M541" i="1" s="1"/>
  <c r="M538" i="1"/>
  <c r="M537" i="1" s="1"/>
  <c r="N540" i="1"/>
  <c r="N544" i="1"/>
  <c r="T528" i="1"/>
  <c r="AC528" i="1"/>
  <c r="M1010" i="1"/>
  <c r="W1026" i="1"/>
  <c r="W1028" i="1"/>
  <c r="W1088" i="1"/>
  <c r="W1087" i="1" s="1"/>
  <c r="W1086" i="1" s="1"/>
  <c r="W1084" i="1"/>
  <c r="W1083" i="1" s="1"/>
  <c r="W1082" i="1" s="1"/>
  <c r="W1077" i="1"/>
  <c r="W1075" i="1"/>
  <c r="W1070" i="1"/>
  <c r="W1069" i="1" s="1"/>
  <c r="W1068" i="1" s="1"/>
  <c r="W1065" i="1"/>
  <c r="W1064" i="1" s="1"/>
  <c r="W1063" i="1" s="1"/>
  <c r="W1059" i="1"/>
  <c r="W1053" i="1"/>
  <c r="W1049" i="1"/>
  <c r="W1038" i="1"/>
  <c r="W1037" i="1" s="1"/>
  <c r="W1036" i="1" s="1"/>
  <c r="W1035" i="1" s="1"/>
  <c r="W1034" i="1" s="1"/>
  <c r="W1020" i="1"/>
  <c r="W1019" i="1" s="1"/>
  <c r="W1018" i="1" s="1"/>
  <c r="X1014" i="1"/>
  <c r="Z1014" i="1" s="1"/>
  <c r="W1013" i="1"/>
  <c r="W1012" i="1" s="1"/>
  <c r="X1011" i="1"/>
  <c r="X1009" i="1"/>
  <c r="W1008" i="1"/>
  <c r="X1007" i="1"/>
  <c r="Z1007" i="1" s="1"/>
  <c r="W1005" i="1"/>
  <c r="W1000" i="1"/>
  <c r="W999" i="1" s="1"/>
  <c r="W995" i="1" s="1"/>
  <c r="W994" i="1" s="1"/>
  <c r="W982" i="1"/>
  <c r="W981" i="1" s="1"/>
  <c r="W980" i="1" s="1"/>
  <c r="W979" i="1" s="1"/>
  <c r="W978" i="1" s="1"/>
  <c r="W977" i="1" s="1"/>
  <c r="W975" i="1"/>
  <c r="W974" i="1" s="1"/>
  <c r="W973" i="1" s="1"/>
  <c r="W972" i="1" s="1"/>
  <c r="W971" i="1" s="1"/>
  <c r="W969" i="1"/>
  <c r="W968" i="1" s="1"/>
  <c r="W967" i="1" s="1"/>
  <c r="W966" i="1" s="1"/>
  <c r="W964" i="1"/>
  <c r="W963" i="1" s="1"/>
  <c r="W962" i="1" s="1"/>
  <c r="W961" i="1" s="1"/>
  <c r="W958" i="1"/>
  <c r="W957" i="1" s="1"/>
  <c r="W956" i="1" s="1"/>
  <c r="W955" i="1" s="1"/>
  <c r="W954" i="1" s="1"/>
  <c r="W951" i="1"/>
  <c r="W950" i="1" s="1"/>
  <c r="W949" i="1" s="1"/>
  <c r="W948" i="1" s="1"/>
  <c r="W947" i="1" s="1"/>
  <c r="W946" i="1" s="1"/>
  <c r="W942" i="1"/>
  <c r="W940" i="1"/>
  <c r="W938" i="1"/>
  <c r="W936" i="1"/>
  <c r="W929" i="1"/>
  <c r="W928" i="1" s="1"/>
  <c r="W926" i="1"/>
  <c r="W925" i="1" s="1"/>
  <c r="W923" i="1"/>
  <c r="X922" i="1"/>
  <c r="W921" i="1"/>
  <c r="W916" i="1"/>
  <c r="W912" i="1"/>
  <c r="W908" i="1"/>
  <c r="W906" i="1"/>
  <c r="X901" i="1"/>
  <c r="W900" i="1"/>
  <c r="X899" i="1"/>
  <c r="W898" i="1"/>
  <c r="X897" i="1"/>
  <c r="W896" i="1"/>
  <c r="W891" i="1"/>
  <c r="W889" i="1"/>
  <c r="W887" i="1"/>
  <c r="W885" i="1"/>
  <c r="W883" i="1"/>
  <c r="W879" i="1"/>
  <c r="W877" i="1"/>
  <c r="X874" i="1"/>
  <c r="W873" i="1"/>
  <c r="W872" i="1" s="1"/>
  <c r="X869" i="1"/>
  <c r="W866" i="1"/>
  <c r="X863" i="1"/>
  <c r="W862" i="1"/>
  <c r="X861" i="1"/>
  <c r="W860" i="1"/>
  <c r="W853" i="1"/>
  <c r="W852" i="1" s="1"/>
  <c r="W851" i="1" s="1"/>
  <c r="W849" i="1"/>
  <c r="W848" i="1" s="1"/>
  <c r="W847" i="1" s="1"/>
  <c r="W843" i="1"/>
  <c r="W842" i="1" s="1"/>
  <c r="W841" i="1" s="1"/>
  <c r="W830" i="1"/>
  <c r="W829" i="1" s="1"/>
  <c r="W828" i="1" s="1"/>
  <c r="W827" i="1" s="1"/>
  <c r="W826" i="1" s="1"/>
  <c r="W825" i="1" s="1"/>
  <c r="W823" i="1"/>
  <c r="W822" i="1" s="1"/>
  <c r="W821" i="1" s="1"/>
  <c r="W820" i="1" s="1"/>
  <c r="W819" i="1" s="1"/>
  <c r="W818" i="1" s="1"/>
  <c r="X815" i="1"/>
  <c r="W805" i="1"/>
  <c r="W804" i="1" s="1"/>
  <c r="W803" i="1" s="1"/>
  <c r="W802" i="1" s="1"/>
  <c r="W801" i="1" s="1"/>
  <c r="W799" i="1"/>
  <c r="W797" i="1"/>
  <c r="W792" i="1"/>
  <c r="W789" i="1"/>
  <c r="W788" i="1" s="1"/>
  <c r="W787" i="1" s="1"/>
  <c r="W786" i="1" s="1"/>
  <c r="W782" i="1"/>
  <c r="W781" i="1" s="1"/>
  <c r="W779" i="1"/>
  <c r="W778" i="1" s="1"/>
  <c r="W773" i="1"/>
  <c r="W772" i="1" s="1"/>
  <c r="W770" i="1"/>
  <c r="W767" i="1"/>
  <c r="W762" i="1"/>
  <c r="W759" i="1"/>
  <c r="W755" i="1"/>
  <c r="W746" i="1"/>
  <c r="W744" i="1"/>
  <c r="W738" i="1"/>
  <c r="W737" i="1" s="1"/>
  <c r="W736" i="1" s="1"/>
  <c r="W735" i="1" s="1"/>
  <c r="X731" i="1"/>
  <c r="W730" i="1"/>
  <c r="W727" i="1" s="1"/>
  <c r="W722" i="1"/>
  <c r="W721" i="1" s="1"/>
  <c r="W720" i="1" s="1"/>
  <c r="X719" i="1"/>
  <c r="W716" i="1"/>
  <c r="X715" i="1"/>
  <c r="W714" i="1"/>
  <c r="W708" i="1"/>
  <c r="W706" i="1"/>
  <c r="W704" i="1"/>
  <c r="W702" i="1"/>
  <c r="W700" i="1"/>
  <c r="W698" i="1"/>
  <c r="W695" i="1"/>
  <c r="W694" i="1" s="1"/>
  <c r="X692" i="1"/>
  <c r="W691" i="1"/>
  <c r="W690" i="1" s="1"/>
  <c r="X689" i="1"/>
  <c r="W686" i="1"/>
  <c r="X685" i="1"/>
  <c r="X683" i="1"/>
  <c r="X681" i="1"/>
  <c r="W680" i="1"/>
  <c r="W678" i="1"/>
  <c r="W670" i="1"/>
  <c r="W668" i="1"/>
  <c r="W665" i="1"/>
  <c r="W664" i="1" s="1"/>
  <c r="X662" i="1"/>
  <c r="W661" i="1"/>
  <c r="W660" i="1" s="1"/>
  <c r="W658" i="1"/>
  <c r="W656" i="1"/>
  <c r="X655" i="1"/>
  <c r="X653" i="1"/>
  <c r="W652" i="1"/>
  <c r="W650" i="1"/>
  <c r="W648" i="1"/>
  <c r="W641" i="1"/>
  <c r="W640" i="1" s="1"/>
  <c r="W639" i="1" s="1"/>
  <c r="W638" i="1" s="1"/>
  <c r="W637" i="1" s="1"/>
  <c r="W636" i="1" s="1"/>
  <c r="W632" i="1"/>
  <c r="W631" i="1" s="1"/>
  <c r="W630" i="1" s="1"/>
  <c r="W629" i="1" s="1"/>
  <c r="W628" i="1" s="1"/>
  <c r="W627" i="1" s="1"/>
  <c r="W625" i="1"/>
  <c r="W624" i="1" s="1"/>
  <c r="W623" i="1" s="1"/>
  <c r="W622" i="1" s="1"/>
  <c r="W621" i="1" s="1"/>
  <c r="W620" i="1" s="1"/>
  <c r="W618" i="1"/>
  <c r="W617" i="1" s="1"/>
  <c r="W616" i="1" s="1"/>
  <c r="W615" i="1" s="1"/>
  <c r="W613" i="1"/>
  <c r="W612" i="1" s="1"/>
  <c r="W611" i="1" s="1"/>
  <c r="W609" i="1"/>
  <c r="W607" i="1"/>
  <c r="W605" i="1"/>
  <c r="W602" i="1"/>
  <c r="W601" i="1" s="1"/>
  <c r="W592" i="1"/>
  <c r="W591" i="1" s="1"/>
  <c r="W590" i="1" s="1"/>
  <c r="W589" i="1" s="1"/>
  <c r="W584" i="1"/>
  <c r="W583" i="1" s="1"/>
  <c r="W582" i="1" s="1"/>
  <c r="W581" i="1" s="1"/>
  <c r="W580" i="1" s="1"/>
  <c r="W579" i="1" s="1"/>
  <c r="W577" i="1"/>
  <c r="W576" i="1" s="1"/>
  <c r="W575" i="1" s="1"/>
  <c r="W574" i="1" s="1"/>
  <c r="W573" i="1" s="1"/>
  <c r="W572" i="1" s="1"/>
  <c r="W569" i="1"/>
  <c r="W568" i="1" s="1"/>
  <c r="W567" i="1" s="1"/>
  <c r="W566" i="1" s="1"/>
  <c r="W565" i="1" s="1"/>
  <c r="W559" i="1"/>
  <c r="W558" i="1" s="1"/>
  <c r="W557" i="1" s="1"/>
  <c r="W556" i="1" s="1"/>
  <c r="X552" i="1"/>
  <c r="W546" i="1"/>
  <c r="W545" i="1" s="1"/>
  <c r="X536" i="1"/>
  <c r="X532" i="1"/>
  <c r="W522" i="1"/>
  <c r="W521" i="1" s="1"/>
  <c r="W520" i="1" s="1"/>
  <c r="W518" i="1"/>
  <c r="W516" i="1"/>
  <c r="W511" i="1"/>
  <c r="W510" i="1" s="1"/>
  <c r="W509" i="1" s="1"/>
  <c r="W507" i="1"/>
  <c r="W505" i="1"/>
  <c r="W500" i="1"/>
  <c r="W499" i="1" s="1"/>
  <c r="W498" i="1" s="1"/>
  <c r="X497" i="1"/>
  <c r="W496" i="1"/>
  <c r="W495" i="1" s="1"/>
  <c r="W494" i="1" s="1"/>
  <c r="W490" i="1"/>
  <c r="W488" i="1"/>
  <c r="W482" i="1"/>
  <c r="W480" i="1"/>
  <c r="W475" i="1"/>
  <c r="W474" i="1" s="1"/>
  <c r="W470" i="1"/>
  <c r="W469" i="1" s="1"/>
  <c r="W468" i="1" s="1"/>
  <c r="W467" i="1" s="1"/>
  <c r="W464" i="1"/>
  <c r="W463" i="1" s="1"/>
  <c r="W462" i="1" s="1"/>
  <c r="W461" i="1" s="1"/>
  <c r="W460" i="1" s="1"/>
  <c r="W457" i="1"/>
  <c r="W456" i="1" s="1"/>
  <c r="W455" i="1" s="1"/>
  <c r="W454" i="1" s="1"/>
  <c r="W453" i="1" s="1"/>
  <c r="W452" i="1" s="1"/>
  <c r="W450" i="1"/>
  <c r="W449" i="1" s="1"/>
  <c r="W448" i="1" s="1"/>
  <c r="W447" i="1" s="1"/>
  <c r="W446" i="1" s="1"/>
  <c r="W444" i="1"/>
  <c r="W442" i="1"/>
  <c r="W438" i="1"/>
  <c r="W437" i="1" s="1"/>
  <c r="W436" i="1" s="1"/>
  <c r="W433" i="1"/>
  <c r="W432" i="1" s="1"/>
  <c r="W431" i="1" s="1"/>
  <c r="W430" i="1" s="1"/>
  <c r="W428" i="1"/>
  <c r="W427" i="1" s="1"/>
  <c r="W426" i="1" s="1"/>
  <c r="W425" i="1" s="1"/>
  <c r="X423" i="1"/>
  <c r="Z423" i="1" s="1"/>
  <c r="X421" i="1"/>
  <c r="X419" i="1"/>
  <c r="W411" i="1"/>
  <c r="W410" i="1" s="1"/>
  <c r="W408" i="1"/>
  <c r="W406" i="1"/>
  <c r="W399" i="1"/>
  <c r="W398" i="1" s="1"/>
  <c r="W397" i="1" s="1"/>
  <c r="W396" i="1" s="1"/>
  <c r="W394" i="1"/>
  <c r="W393" i="1" s="1"/>
  <c r="W392" i="1" s="1"/>
  <c r="W390" i="1"/>
  <c r="W389" i="1" s="1"/>
  <c r="W388" i="1" s="1"/>
  <c r="X385" i="1"/>
  <c r="W384" i="1"/>
  <c r="W383" i="1" s="1"/>
  <c r="W382" i="1" s="1"/>
  <c r="X379" i="1"/>
  <c r="W378" i="1"/>
  <c r="X377" i="1"/>
  <c r="W376" i="1"/>
  <c r="X375" i="1"/>
  <c r="W374" i="1"/>
  <c r="W369" i="1"/>
  <c r="W368" i="1" s="1"/>
  <c r="W367" i="1" s="1"/>
  <c r="W365" i="1"/>
  <c r="W363" i="1"/>
  <c r="W361" i="1"/>
  <c r="W358" i="1"/>
  <c r="W356" i="1"/>
  <c r="W353" i="1"/>
  <c r="W351" i="1"/>
  <c r="W348" i="1"/>
  <c r="W345" i="1"/>
  <c r="W343" i="1"/>
  <c r="W340" i="1"/>
  <c r="W336" i="1"/>
  <c r="W331" i="1"/>
  <c r="W330" i="1" s="1"/>
  <c r="W329" i="1" s="1"/>
  <c r="W328" i="1" s="1"/>
  <c r="X326" i="1"/>
  <c r="W325" i="1"/>
  <c r="W324" i="1" s="1"/>
  <c r="X323" i="1"/>
  <c r="Z323" i="1" s="1"/>
  <c r="X321" i="1"/>
  <c r="Z321" i="1" s="1"/>
  <c r="W319" i="1"/>
  <c r="X318" i="1"/>
  <c r="W317" i="1"/>
  <c r="X315" i="1"/>
  <c r="Z315" i="1" s="1"/>
  <c r="W314" i="1"/>
  <c r="X312" i="1"/>
  <c r="Z312" i="1" s="1"/>
  <c r="W311" i="1"/>
  <c r="W305" i="1"/>
  <c r="W303" i="1"/>
  <c r="W300" i="1"/>
  <c r="W298" i="1"/>
  <c r="W296" i="1"/>
  <c r="W293" i="1"/>
  <c r="X291" i="1"/>
  <c r="Z291" i="1" s="1"/>
  <c r="W290" i="1"/>
  <c r="W286" i="1"/>
  <c r="X285" i="1"/>
  <c r="W284" i="1"/>
  <c r="W277" i="1"/>
  <c r="W276" i="1" s="1"/>
  <c r="W274" i="1"/>
  <c r="W272" i="1"/>
  <c r="W267" i="1"/>
  <c r="W266" i="1" s="1"/>
  <c r="W265" i="1" s="1"/>
  <c r="W264" i="1" s="1"/>
  <c r="W261" i="1"/>
  <c r="X259" i="1"/>
  <c r="Z259" i="1" s="1"/>
  <c r="W258" i="1"/>
  <c r="X257" i="1"/>
  <c r="Z257" i="1" s="1"/>
  <c r="X256" i="1"/>
  <c r="Z256" i="1" s="1"/>
  <c r="W255" i="1"/>
  <c r="W252" i="1"/>
  <c r="W251" i="1" s="1"/>
  <c r="W246" i="1"/>
  <c r="W245" i="1" s="1"/>
  <c r="W244" i="1" s="1"/>
  <c r="W243" i="1" s="1"/>
  <c r="W242" i="1" s="1"/>
  <c r="W240" i="1"/>
  <c r="W239" i="1" s="1"/>
  <c r="W238" i="1" s="1"/>
  <c r="W235" i="1"/>
  <c r="W234" i="1" s="1"/>
  <c r="W233" i="1" s="1"/>
  <c r="W229" i="1"/>
  <c r="W227" i="1"/>
  <c r="W222" i="1"/>
  <c r="W221" i="1" s="1"/>
  <c r="W219" i="1"/>
  <c r="W218" i="1" s="1"/>
  <c r="W214" i="1"/>
  <c r="W212" i="1"/>
  <c r="X205" i="1"/>
  <c r="W204" i="1"/>
  <c r="W202" i="1"/>
  <c r="W200" i="1"/>
  <c r="W198" i="1"/>
  <c r="W190" i="1"/>
  <c r="W189" i="1" s="1"/>
  <c r="W188" i="1" s="1"/>
  <c r="W186" i="1"/>
  <c r="W183" i="1"/>
  <c r="W175" i="1"/>
  <c r="W174" i="1" s="1"/>
  <c r="W173" i="1" s="1"/>
  <c r="W171" i="1"/>
  <c r="W170" i="1" s="1"/>
  <c r="W169" i="1" s="1"/>
  <c r="W158" i="1"/>
  <c r="W157" i="1"/>
  <c r="W156" i="1" s="1"/>
  <c r="W154" i="1"/>
  <c r="X153" i="1"/>
  <c r="W152" i="1"/>
  <c r="W149" i="1"/>
  <c r="W147" i="1"/>
  <c r="W145" i="1"/>
  <c r="W141" i="1"/>
  <c r="W139" i="1"/>
  <c r="W137" i="1"/>
  <c r="W135" i="1"/>
  <c r="W133" i="1"/>
  <c r="W128" i="1"/>
  <c r="W127" i="1" s="1"/>
  <c r="W126" i="1" s="1"/>
  <c r="W123" i="1"/>
  <c r="W122" i="1" s="1"/>
  <c r="W121" i="1" s="1"/>
  <c r="W119" i="1"/>
  <c r="W116" i="1"/>
  <c r="W111" i="1"/>
  <c r="W110" i="1" s="1"/>
  <c r="W102" i="1"/>
  <c r="W101" i="1" s="1"/>
  <c r="W100" i="1" s="1"/>
  <c r="W98" i="1"/>
  <c r="W97" i="1" s="1"/>
  <c r="W96" i="1" s="1"/>
  <c r="W95" i="1" s="1"/>
  <c r="W94" i="1" s="1"/>
  <c r="W92" i="1"/>
  <c r="W89" i="1"/>
  <c r="W86" i="1"/>
  <c r="W84" i="1"/>
  <c r="W82" i="1"/>
  <c r="W80" i="1"/>
  <c r="W76" i="1"/>
  <c r="W71" i="1"/>
  <c r="W69" i="1"/>
  <c r="W61" i="1"/>
  <c r="W54" i="1"/>
  <c r="W53" i="1" s="1"/>
  <c r="W52" i="1" s="1"/>
  <c r="W51" i="1" s="1"/>
  <c r="W49" i="1"/>
  <c r="W48" i="1" s="1"/>
  <c r="W47" i="1" s="1"/>
  <c r="W45" i="1"/>
  <c r="W43" i="1"/>
  <c r="W41" i="1"/>
  <c r="W37" i="1"/>
  <c r="W30" i="1"/>
  <c r="W29" i="1" s="1"/>
  <c r="W28" i="1" s="1"/>
  <c r="W27" i="1" s="1"/>
  <c r="W25" i="1"/>
  <c r="W24" i="1" s="1"/>
  <c r="W23" i="1" s="1"/>
  <c r="W21" i="1"/>
  <c r="W18" i="1"/>
  <c r="W16" i="1"/>
  <c r="W335" i="1" l="1"/>
  <c r="W836" i="1"/>
  <c r="W835" i="1" s="1"/>
  <c r="W60" i="1"/>
  <c r="W59" i="1" s="1"/>
  <c r="W151" i="1"/>
  <c r="W859" i="1"/>
  <c r="W106" i="1"/>
  <c r="W105" i="1" s="1"/>
  <c r="W726" i="1"/>
  <c r="W725" i="1" s="1"/>
  <c r="W724" i="1" s="1"/>
  <c r="X374" i="1"/>
  <c r="Z375" i="1"/>
  <c r="Z374" i="1" s="1"/>
  <c r="X378" i="1"/>
  <c r="Z379" i="1"/>
  <c r="Z378" i="1" s="1"/>
  <c r="X496" i="1"/>
  <c r="X495" i="1" s="1"/>
  <c r="X494" i="1" s="1"/>
  <c r="Z497" i="1"/>
  <c r="Z496" i="1" s="1"/>
  <c r="Z495" i="1" s="1"/>
  <c r="Z494" i="1" s="1"/>
  <c r="X530" i="1"/>
  <c r="X529" i="1" s="1"/>
  <c r="Z532" i="1"/>
  <c r="Z530" i="1" s="1"/>
  <c r="Z529" i="1" s="1"/>
  <c r="X714" i="1"/>
  <c r="Z715" i="1"/>
  <c r="Z714" i="1" s="1"/>
  <c r="X900" i="1"/>
  <c r="Z901" i="1"/>
  <c r="Z900" i="1" s="1"/>
  <c r="X1008" i="1"/>
  <c r="Z1009" i="1"/>
  <c r="Z1008" i="1" s="1"/>
  <c r="X152" i="1"/>
  <c r="Z153" i="1"/>
  <c r="Z152" i="1" s="1"/>
  <c r="Z320" i="1"/>
  <c r="Z319" i="1" s="1"/>
  <c r="X418" i="1"/>
  <c r="Z419" i="1"/>
  <c r="Z418" i="1" s="1"/>
  <c r="X534" i="1"/>
  <c r="X533" i="1" s="1"/>
  <c r="Z536" i="1"/>
  <c r="Z534" i="1" s="1"/>
  <c r="Z533" i="1" s="1"/>
  <c r="X680" i="1"/>
  <c r="Z681" i="1"/>
  <c r="Z680" i="1" s="1"/>
  <c r="X688" i="1"/>
  <c r="Z689" i="1"/>
  <c r="Z688" i="1" s="1"/>
  <c r="X730" i="1"/>
  <c r="X727" i="1" s="1"/>
  <c r="X726" i="1" s="1"/>
  <c r="X725" i="1" s="1"/>
  <c r="Z731" i="1"/>
  <c r="Z730" i="1" s="1"/>
  <c r="Z727" i="1" s="1"/>
  <c r="X860" i="1"/>
  <c r="Z861" i="1"/>
  <c r="Z860" i="1" s="1"/>
  <c r="X868" i="1"/>
  <c r="Z869" i="1"/>
  <c r="Z868" i="1" s="1"/>
  <c r="X1010" i="1"/>
  <c r="Z1011" i="1"/>
  <c r="Z1010" i="1" s="1"/>
  <c r="X204" i="1"/>
  <c r="Z205" i="1"/>
  <c r="Z204" i="1" s="1"/>
  <c r="X376" i="1"/>
  <c r="Z377" i="1"/>
  <c r="Z376" i="1" s="1"/>
  <c r="X384" i="1"/>
  <c r="X383" i="1" s="1"/>
  <c r="X382" i="1" s="1"/>
  <c r="Z385" i="1"/>
  <c r="Z384" i="1" s="1"/>
  <c r="X420" i="1"/>
  <c r="X417" i="1" s="1"/>
  <c r="X416" i="1" s="1"/>
  <c r="X415" i="1" s="1"/>
  <c r="X414" i="1" s="1"/>
  <c r="Z421" i="1"/>
  <c r="Z420" i="1" s="1"/>
  <c r="X652" i="1"/>
  <c r="Z653" i="1"/>
  <c r="Z652" i="1" s="1"/>
  <c r="X682" i="1"/>
  <c r="Z683" i="1"/>
  <c r="Z682" i="1" s="1"/>
  <c r="X718" i="1"/>
  <c r="Z719" i="1"/>
  <c r="Z718" i="1" s="1"/>
  <c r="X814" i="1"/>
  <c r="Z815" i="1"/>
  <c r="Z814" i="1" s="1"/>
  <c r="X898" i="1"/>
  <c r="Z899" i="1"/>
  <c r="Z898" i="1" s="1"/>
  <c r="X921" i="1"/>
  <c r="Z922" i="1"/>
  <c r="Z921" i="1" s="1"/>
  <c r="X284" i="1"/>
  <c r="Z285" i="1"/>
  <c r="Z284" i="1" s="1"/>
  <c r="X325" i="1"/>
  <c r="X324" i="1" s="1"/>
  <c r="Z326" i="1"/>
  <c r="Z325" i="1" s="1"/>
  <c r="Z324" i="1" s="1"/>
  <c r="X896" i="1"/>
  <c r="Z897" i="1"/>
  <c r="Z896" i="1" s="1"/>
  <c r="Z255" i="1"/>
  <c r="X317" i="1"/>
  <c r="Z318" i="1"/>
  <c r="Z317" i="1" s="1"/>
  <c r="X550" i="1"/>
  <c r="X549" i="1" s="1"/>
  <c r="Z552" i="1"/>
  <c r="Z550" i="1" s="1"/>
  <c r="Z549" i="1" s="1"/>
  <c r="X654" i="1"/>
  <c r="Z655" i="1"/>
  <c r="Z654" i="1" s="1"/>
  <c r="X661" i="1"/>
  <c r="X660" i="1" s="1"/>
  <c r="Z662" i="1"/>
  <c r="Z661" i="1" s="1"/>
  <c r="Z660" i="1" s="1"/>
  <c r="X684" i="1"/>
  <c r="Z685" i="1"/>
  <c r="Z684" i="1" s="1"/>
  <c r="X691" i="1"/>
  <c r="X690" i="1" s="1"/>
  <c r="Z692" i="1"/>
  <c r="Z691" i="1" s="1"/>
  <c r="Z690" i="1" s="1"/>
  <c r="X862" i="1"/>
  <c r="Z863" i="1"/>
  <c r="Z862" i="1" s="1"/>
  <c r="X873" i="1"/>
  <c r="X872" i="1" s="1"/>
  <c r="Z874" i="1"/>
  <c r="Z873" i="1" s="1"/>
  <c r="Z872" i="1" s="1"/>
  <c r="X1030" i="1"/>
  <c r="Z1031" i="1"/>
  <c r="Z1030" i="1" s="1"/>
  <c r="N542" i="1"/>
  <c r="N541" i="1" s="1"/>
  <c r="Q544" i="1"/>
  <c r="Q542" i="1" s="1"/>
  <c r="Q541" i="1" s="1"/>
  <c r="N728" i="1"/>
  <c r="Q729" i="1"/>
  <c r="Q728" i="1" s="1"/>
  <c r="N538" i="1"/>
  <c r="N537" i="1" s="1"/>
  <c r="Q540" i="1"/>
  <c r="Q538" i="1" s="1"/>
  <c r="Q537" i="1" s="1"/>
  <c r="N1030" i="1"/>
  <c r="Q1031" i="1"/>
  <c r="Q1030" i="1" s="1"/>
  <c r="O1099" i="1"/>
  <c r="W876" i="1"/>
  <c r="W875" i="1" s="1"/>
  <c r="W911" i="1"/>
  <c r="W910" i="1" s="1"/>
  <c r="W766" i="1"/>
  <c r="W765" i="1" s="1"/>
  <c r="W960" i="1"/>
  <c r="W953" i="1" s="1"/>
  <c r="W310" i="1"/>
  <c r="W309" i="1" s="1"/>
  <c r="W308" i="1" s="1"/>
  <c r="W307" i="1" s="1"/>
  <c r="X320" i="1"/>
  <c r="X319" i="1" s="1"/>
  <c r="W211" i="1"/>
  <c r="W210" i="1" s="1"/>
  <c r="W209" i="1" s="1"/>
  <c r="W504" i="1"/>
  <c r="W503" i="1" s="1"/>
  <c r="W502" i="1" s="1"/>
  <c r="W743" i="1"/>
  <c r="W742" i="1" s="1"/>
  <c r="W741" i="1" s="1"/>
  <c r="W740" i="1" s="1"/>
  <c r="W796" i="1"/>
  <c r="W795" i="1" s="1"/>
  <c r="W794" i="1" s="1"/>
  <c r="W785" i="1" s="1"/>
  <c r="W784" i="1" s="1"/>
  <c r="W1025" i="1"/>
  <c r="W1024" i="1" s="1"/>
  <c r="W1023" i="1" s="1"/>
  <c r="W1022" i="1" s="1"/>
  <c r="W271" i="1"/>
  <c r="W270" i="1" s="1"/>
  <c r="W269" i="1" s="1"/>
  <c r="W263" i="1" s="1"/>
  <c r="W1048" i="1"/>
  <c r="W1047" i="1" s="1"/>
  <c r="W1046" i="1" s="1"/>
  <c r="W1045" i="1" s="1"/>
  <c r="W1062" i="1"/>
  <c r="W254" i="1"/>
  <c r="W250" i="1" s="1"/>
  <c r="W249" i="1" s="1"/>
  <c r="W248" i="1" s="1"/>
  <c r="W347" i="1"/>
  <c r="W360" i="1"/>
  <c r="W373" i="1"/>
  <c r="W372" i="1" s="1"/>
  <c r="W371" i="1" s="1"/>
  <c r="W604" i="1"/>
  <c r="W600" i="1" s="1"/>
  <c r="W599" i="1" s="1"/>
  <c r="W598" i="1" s="1"/>
  <c r="W588" i="1" s="1"/>
  <c r="W587" i="1" s="1"/>
  <c r="W858" i="1"/>
  <c r="W882" i="1"/>
  <c r="W881" i="1" s="1"/>
  <c r="W905" i="1"/>
  <c r="W904" i="1" s="1"/>
  <c r="W777" i="1"/>
  <c r="W776" i="1" s="1"/>
  <c r="W846" i="1"/>
  <c r="W845" i="1" s="1"/>
  <c r="W920" i="1"/>
  <c r="W919" i="1" s="1"/>
  <c r="W918" i="1" s="1"/>
  <c r="W487" i="1"/>
  <c r="W486" i="1" s="1"/>
  <c r="W485" i="1" s="1"/>
  <c r="W484" i="1" s="1"/>
  <c r="W355" i="1"/>
  <c r="W713" i="1"/>
  <c r="W712" i="1" s="1"/>
  <c r="W711" i="1" s="1"/>
  <c r="W710" i="1" s="1"/>
  <c r="W479" i="1"/>
  <c r="W473" i="1" s="1"/>
  <c r="W472" i="1" s="1"/>
  <c r="W466" i="1" s="1"/>
  <c r="W515" i="1"/>
  <c r="W514" i="1" s="1"/>
  <c r="W513" i="1" s="1"/>
  <c r="W528" i="1"/>
  <c r="W527" i="1" s="1"/>
  <c r="W526" i="1" s="1"/>
  <c r="W525" i="1" s="1"/>
  <c r="W524" i="1" s="1"/>
  <c r="W226" i="1"/>
  <c r="W225" i="1" s="1"/>
  <c r="W224" i="1" s="1"/>
  <c r="W441" i="1"/>
  <c r="W440" i="1" s="1"/>
  <c r="W435" i="1" s="1"/>
  <c r="W424" i="1" s="1"/>
  <c r="W413" i="1" s="1"/>
  <c r="W197" i="1"/>
  <c r="W196" i="1" s="1"/>
  <c r="W195" i="1" s="1"/>
  <c r="W194" i="1" s="1"/>
  <c r="W75" i="1"/>
  <c r="W74" i="1" s="1"/>
  <c r="W73" i="1" s="1"/>
  <c r="W342" i="1"/>
  <c r="W36" i="1"/>
  <c r="W35" i="1" s="1"/>
  <c r="W34" i="1" s="1"/>
  <c r="W33" i="1" s="1"/>
  <c r="W132" i="1"/>
  <c r="W232" i="1"/>
  <c r="W231" i="1" s="1"/>
  <c r="W115" i="1"/>
  <c r="W114" i="1" s="1"/>
  <c r="W113" i="1" s="1"/>
  <c r="W144" i="1"/>
  <c r="W182" i="1"/>
  <c r="W181" i="1" s="1"/>
  <c r="W180" i="1" s="1"/>
  <c r="W179" i="1" s="1"/>
  <c r="W283" i="1"/>
  <c r="W282" i="1" s="1"/>
  <c r="W302" i="1"/>
  <c r="W647" i="1"/>
  <c r="W646" i="1" s="1"/>
  <c r="W15" i="1"/>
  <c r="W14" i="1" s="1"/>
  <c r="W13" i="1" s="1"/>
  <c r="W12" i="1" s="1"/>
  <c r="W68" i="1"/>
  <c r="W67" i="1" s="1"/>
  <c r="W66" i="1" s="1"/>
  <c r="W217" i="1"/>
  <c r="W216" i="1" s="1"/>
  <c r="W289" i="1"/>
  <c r="W754" i="1"/>
  <c r="W753" i="1" s="1"/>
  <c r="W1004" i="1"/>
  <c r="W1003" i="1" s="1"/>
  <c r="W1002" i="1" s="1"/>
  <c r="W993" i="1" s="1"/>
  <c r="W405" i="1"/>
  <c r="W404" i="1" s="1"/>
  <c r="W403" i="1" s="1"/>
  <c r="W402" i="1" s="1"/>
  <c r="W401" i="1" s="1"/>
  <c r="W667" i="1"/>
  <c r="W663" i="1" s="1"/>
  <c r="W677" i="1"/>
  <c r="W676" i="1" s="1"/>
  <c r="W935" i="1"/>
  <c r="W934" i="1" s="1"/>
  <c r="W933" i="1" s="1"/>
  <c r="W932" i="1" s="1"/>
  <c r="W931" i="1" s="1"/>
  <c r="W168" i="1"/>
  <c r="W167" i="1" s="1"/>
  <c r="W555" i="1"/>
  <c r="W554" i="1"/>
  <c r="W493" i="1"/>
  <c r="X255" i="1"/>
  <c r="W381" i="1"/>
  <c r="W380" i="1" s="1"/>
  <c r="W1081" i="1"/>
  <c r="W1080" i="1" s="1"/>
  <c r="W1079" i="1" s="1"/>
  <c r="W697" i="1"/>
  <c r="W693" i="1" s="1"/>
  <c r="W1058" i="1"/>
  <c r="W1057" i="1" s="1"/>
  <c r="W1056" i="1" s="1"/>
  <c r="W1092" i="1"/>
  <c r="W895" i="1"/>
  <c r="W894" i="1" s="1"/>
  <c r="W893" i="1" s="1"/>
  <c r="W1074" i="1"/>
  <c r="M1088" i="1"/>
  <c r="M1087" i="1" s="1"/>
  <c r="M1086" i="1" s="1"/>
  <c r="M1084" i="1"/>
  <c r="M1083" i="1" s="1"/>
  <c r="M1082" i="1" s="1"/>
  <c r="M1077" i="1"/>
  <c r="M1075" i="1"/>
  <c r="M1070" i="1"/>
  <c r="M1069" i="1" s="1"/>
  <c r="M1068" i="1" s="1"/>
  <c r="M1065" i="1"/>
  <c r="M1064" i="1" s="1"/>
  <c r="M1063" i="1" s="1"/>
  <c r="M1059" i="1"/>
  <c r="M1058" i="1" s="1"/>
  <c r="M1057" i="1" s="1"/>
  <c r="M1056" i="1" s="1"/>
  <c r="M1053" i="1"/>
  <c r="M1049" i="1"/>
  <c r="M1038" i="1"/>
  <c r="M1037" i="1" s="1"/>
  <c r="M1036" i="1" s="1"/>
  <c r="M1035" i="1" s="1"/>
  <c r="M1034" i="1" s="1"/>
  <c r="M1028" i="1"/>
  <c r="M1026" i="1"/>
  <c r="M1020" i="1"/>
  <c r="M1019" i="1" s="1"/>
  <c r="M1018" i="1" s="1"/>
  <c r="M1013" i="1"/>
  <c r="M1012" i="1" s="1"/>
  <c r="M1008" i="1"/>
  <c r="M1005" i="1"/>
  <c r="M1000" i="1"/>
  <c r="M999" i="1" s="1"/>
  <c r="M995" i="1" s="1"/>
  <c r="M994" i="1" s="1"/>
  <c r="M982" i="1"/>
  <c r="M981" i="1" s="1"/>
  <c r="M980" i="1" s="1"/>
  <c r="M979" i="1" s="1"/>
  <c r="M978" i="1" s="1"/>
  <c r="M977" i="1" s="1"/>
  <c r="M975" i="1"/>
  <c r="M974" i="1" s="1"/>
  <c r="M973" i="1" s="1"/>
  <c r="M972" i="1" s="1"/>
  <c r="M971" i="1" s="1"/>
  <c r="M969" i="1"/>
  <c r="M968" i="1" s="1"/>
  <c r="M967" i="1" s="1"/>
  <c r="M966" i="1" s="1"/>
  <c r="M964" i="1"/>
  <c r="M963" i="1" s="1"/>
  <c r="M962" i="1" s="1"/>
  <c r="M961" i="1" s="1"/>
  <c r="M958" i="1"/>
  <c r="M957" i="1" s="1"/>
  <c r="M956" i="1" s="1"/>
  <c r="M955" i="1" s="1"/>
  <c r="M954" i="1" s="1"/>
  <c r="M951" i="1"/>
  <c r="M950" i="1" s="1"/>
  <c r="M949" i="1" s="1"/>
  <c r="M948" i="1" s="1"/>
  <c r="M947" i="1" s="1"/>
  <c r="M946" i="1" s="1"/>
  <c r="M942" i="1"/>
  <c r="M940" i="1"/>
  <c r="M938" i="1"/>
  <c r="M936" i="1"/>
  <c r="M929" i="1"/>
  <c r="M928" i="1" s="1"/>
  <c r="M926" i="1"/>
  <c r="M925" i="1" s="1"/>
  <c r="M923" i="1"/>
  <c r="M921" i="1"/>
  <c r="M916" i="1"/>
  <c r="M912" i="1"/>
  <c r="M908" i="1"/>
  <c r="M906" i="1"/>
  <c r="M900" i="1"/>
  <c r="M898" i="1"/>
  <c r="M896" i="1"/>
  <c r="M891" i="1"/>
  <c r="M889" i="1"/>
  <c r="M887" i="1"/>
  <c r="M885" i="1"/>
  <c r="M883" i="1"/>
  <c r="M879" i="1"/>
  <c r="M877" i="1"/>
  <c r="M873" i="1"/>
  <c r="M872" i="1" s="1"/>
  <c r="M866" i="1"/>
  <c r="M862" i="1"/>
  <c r="M860" i="1"/>
  <c r="M853" i="1"/>
  <c r="M852" i="1" s="1"/>
  <c r="M851" i="1" s="1"/>
  <c r="M849" i="1"/>
  <c r="M848" i="1" s="1"/>
  <c r="M847" i="1" s="1"/>
  <c r="M843" i="1"/>
  <c r="M842" i="1" s="1"/>
  <c r="M841" i="1" s="1"/>
  <c r="M836" i="1" s="1"/>
  <c r="M835" i="1" s="1"/>
  <c r="M830" i="1"/>
  <c r="M829" i="1" s="1"/>
  <c r="M828" i="1" s="1"/>
  <c r="M827" i="1" s="1"/>
  <c r="M826" i="1" s="1"/>
  <c r="M825" i="1" s="1"/>
  <c r="M823" i="1"/>
  <c r="M822" i="1" s="1"/>
  <c r="M821" i="1" s="1"/>
  <c r="M820" i="1" s="1"/>
  <c r="M819" i="1" s="1"/>
  <c r="M818" i="1" s="1"/>
  <c r="M805" i="1"/>
  <c r="M804" i="1" s="1"/>
  <c r="M803" i="1" s="1"/>
  <c r="M802" i="1" s="1"/>
  <c r="M801" i="1" s="1"/>
  <c r="M799" i="1"/>
  <c r="M797" i="1"/>
  <c r="M792" i="1"/>
  <c r="M789" i="1"/>
  <c r="M782" i="1"/>
  <c r="M781" i="1" s="1"/>
  <c r="M779" i="1"/>
  <c r="M778" i="1" s="1"/>
  <c r="M773" i="1"/>
  <c r="M772" i="1" s="1"/>
  <c r="M770" i="1"/>
  <c r="M767" i="1"/>
  <c r="M762" i="1"/>
  <c r="M759" i="1"/>
  <c r="M755" i="1"/>
  <c r="M746" i="1"/>
  <c r="M744" i="1"/>
  <c r="M738" i="1"/>
  <c r="M737" i="1" s="1"/>
  <c r="M736" i="1" s="1"/>
  <c r="M735" i="1" s="1"/>
  <c r="M730" i="1"/>
  <c r="M722" i="1"/>
  <c r="M721" i="1" s="1"/>
  <c r="M720" i="1" s="1"/>
  <c r="M716" i="1"/>
  <c r="M714" i="1"/>
  <c r="M708" i="1"/>
  <c r="M706" i="1"/>
  <c r="M704" i="1"/>
  <c r="M702" i="1"/>
  <c r="M700" i="1"/>
  <c r="M698" i="1"/>
  <c r="M695" i="1"/>
  <c r="M694" i="1" s="1"/>
  <c r="M691" i="1"/>
  <c r="M690" i="1" s="1"/>
  <c r="M686" i="1"/>
  <c r="M680" i="1"/>
  <c r="M678" i="1"/>
  <c r="M670" i="1"/>
  <c r="M668" i="1"/>
  <c r="M665" i="1"/>
  <c r="M664" i="1" s="1"/>
  <c r="M661" i="1"/>
  <c r="M660" i="1" s="1"/>
  <c r="M658" i="1"/>
  <c r="M656" i="1"/>
  <c r="M652" i="1"/>
  <c r="M650" i="1"/>
  <c r="M648" i="1"/>
  <c r="M641" i="1"/>
  <c r="M640" i="1" s="1"/>
  <c r="M639" i="1" s="1"/>
  <c r="M638" i="1" s="1"/>
  <c r="M637" i="1" s="1"/>
  <c r="M636" i="1" s="1"/>
  <c r="M632" i="1"/>
  <c r="M631" i="1" s="1"/>
  <c r="M630" i="1" s="1"/>
  <c r="M629" i="1" s="1"/>
  <c r="M628" i="1" s="1"/>
  <c r="M627" i="1" s="1"/>
  <c r="M625" i="1"/>
  <c r="M624" i="1" s="1"/>
  <c r="M623" i="1" s="1"/>
  <c r="M622" i="1" s="1"/>
  <c r="M621" i="1" s="1"/>
  <c r="M620" i="1" s="1"/>
  <c r="M618" i="1"/>
  <c r="M617" i="1" s="1"/>
  <c r="M616" i="1" s="1"/>
  <c r="M615" i="1" s="1"/>
  <c r="M613" i="1"/>
  <c r="M612" i="1" s="1"/>
  <c r="M611" i="1" s="1"/>
  <c r="M609" i="1"/>
  <c r="M607" i="1"/>
  <c r="M605" i="1"/>
  <c r="M602" i="1"/>
  <c r="M601" i="1" s="1"/>
  <c r="M593" i="1"/>
  <c r="M592" i="1" s="1"/>
  <c r="M591" i="1" s="1"/>
  <c r="M590" i="1" s="1"/>
  <c r="M589" i="1" s="1"/>
  <c r="M584" i="1"/>
  <c r="M583" i="1" s="1"/>
  <c r="M582" i="1" s="1"/>
  <c r="M581" i="1" s="1"/>
  <c r="M580" i="1" s="1"/>
  <c r="M579" i="1" s="1"/>
  <c r="M577" i="1"/>
  <c r="M576" i="1" s="1"/>
  <c r="M575" i="1" s="1"/>
  <c r="M574" i="1" s="1"/>
  <c r="M573" i="1" s="1"/>
  <c r="M572" i="1" s="1"/>
  <c r="M569" i="1"/>
  <c r="M568" i="1" s="1"/>
  <c r="M567" i="1" s="1"/>
  <c r="M566" i="1" s="1"/>
  <c r="M565" i="1" s="1"/>
  <c r="M560" i="1"/>
  <c r="M559" i="1" s="1"/>
  <c r="M558" i="1" s="1"/>
  <c r="M557" i="1" s="1"/>
  <c r="M556" i="1" s="1"/>
  <c r="M546" i="1"/>
  <c r="M545" i="1" s="1"/>
  <c r="M522" i="1"/>
  <c r="M521" i="1" s="1"/>
  <c r="M520" i="1" s="1"/>
  <c r="M518" i="1"/>
  <c r="M516" i="1"/>
  <c r="M511" i="1"/>
  <c r="M510" i="1" s="1"/>
  <c r="M509" i="1" s="1"/>
  <c r="M507" i="1"/>
  <c r="M505" i="1"/>
  <c r="M500" i="1"/>
  <c r="M499" i="1" s="1"/>
  <c r="M498" i="1" s="1"/>
  <c r="M496" i="1"/>
  <c r="M495" i="1" s="1"/>
  <c r="M494" i="1" s="1"/>
  <c r="M490" i="1"/>
  <c r="M488" i="1"/>
  <c r="M482" i="1"/>
  <c r="M480" i="1"/>
  <c r="M475" i="1"/>
  <c r="M474" i="1" s="1"/>
  <c r="M470" i="1"/>
  <c r="M469" i="1" s="1"/>
  <c r="M468" i="1" s="1"/>
  <c r="M467" i="1" s="1"/>
  <c r="M464" i="1"/>
  <c r="M463" i="1" s="1"/>
  <c r="M462" i="1" s="1"/>
  <c r="M461" i="1" s="1"/>
  <c r="M460" i="1" s="1"/>
  <c r="M457" i="1"/>
  <c r="M456" i="1" s="1"/>
  <c r="M455" i="1" s="1"/>
  <c r="M454" i="1" s="1"/>
  <c r="M453" i="1" s="1"/>
  <c r="M452" i="1" s="1"/>
  <c r="M450" i="1"/>
  <c r="M449" i="1" s="1"/>
  <c r="M448" i="1" s="1"/>
  <c r="M447" i="1" s="1"/>
  <c r="M446" i="1" s="1"/>
  <c r="M444" i="1"/>
  <c r="M442" i="1"/>
  <c r="M438" i="1"/>
  <c r="M437" i="1" s="1"/>
  <c r="M436" i="1" s="1"/>
  <c r="M433" i="1"/>
  <c r="M432" i="1" s="1"/>
  <c r="M431" i="1" s="1"/>
  <c r="M430" i="1" s="1"/>
  <c r="M428" i="1"/>
  <c r="M427" i="1" s="1"/>
  <c r="M426" i="1" s="1"/>
  <c r="M425" i="1" s="1"/>
  <c r="M411" i="1"/>
  <c r="M410" i="1" s="1"/>
  <c r="M408" i="1"/>
  <c r="M406" i="1"/>
  <c r="M399" i="1"/>
  <c r="M398" i="1" s="1"/>
  <c r="M397" i="1" s="1"/>
  <c r="M396" i="1" s="1"/>
  <c r="M394" i="1"/>
  <c r="M393" i="1" s="1"/>
  <c r="M392" i="1" s="1"/>
  <c r="M390" i="1"/>
  <c r="M389" i="1" s="1"/>
  <c r="M388" i="1" s="1"/>
  <c r="M384" i="1"/>
  <c r="M383" i="1" s="1"/>
  <c r="M382" i="1" s="1"/>
  <c r="M378" i="1"/>
  <c r="M376" i="1"/>
  <c r="M374" i="1"/>
  <c r="M369" i="1"/>
  <c r="M368" i="1" s="1"/>
  <c r="M367" i="1" s="1"/>
  <c r="M365" i="1"/>
  <c r="M363" i="1"/>
  <c r="M361" i="1"/>
  <c r="M358" i="1"/>
  <c r="M356" i="1"/>
  <c r="M353" i="1"/>
  <c r="M351" i="1"/>
  <c r="M348" i="1"/>
  <c r="M345" i="1"/>
  <c r="M343" i="1"/>
  <c r="M340" i="1"/>
  <c r="M336" i="1"/>
  <c r="M331" i="1"/>
  <c r="M330" i="1" s="1"/>
  <c r="M329" i="1" s="1"/>
  <c r="M328" i="1" s="1"/>
  <c r="M325" i="1"/>
  <c r="M324" i="1" s="1"/>
  <c r="M319" i="1"/>
  <c r="M317" i="1"/>
  <c r="M314" i="1"/>
  <c r="M311" i="1"/>
  <c r="M305" i="1"/>
  <c r="M303" i="1"/>
  <c r="M300" i="1"/>
  <c r="M298" i="1"/>
  <c r="M296" i="1"/>
  <c r="M293" i="1"/>
  <c r="M290" i="1"/>
  <c r="M286" i="1"/>
  <c r="M284" i="1"/>
  <c r="M277" i="1"/>
  <c r="M276" i="1" s="1"/>
  <c r="M274" i="1"/>
  <c r="M272" i="1"/>
  <c r="M267" i="1"/>
  <c r="M266" i="1" s="1"/>
  <c r="M265" i="1" s="1"/>
  <c r="M264" i="1" s="1"/>
  <c r="M261" i="1"/>
  <c r="M258" i="1"/>
  <c r="M255" i="1"/>
  <c r="M252" i="1"/>
  <c r="M251" i="1" s="1"/>
  <c r="M246" i="1"/>
  <c r="M245" i="1" s="1"/>
  <c r="M244" i="1" s="1"/>
  <c r="M243" i="1" s="1"/>
  <c r="M242" i="1" s="1"/>
  <c r="M240" i="1"/>
  <c r="M239" i="1" s="1"/>
  <c r="M238" i="1" s="1"/>
  <c r="M235" i="1"/>
  <c r="M234" i="1" s="1"/>
  <c r="M233" i="1" s="1"/>
  <c r="M229" i="1"/>
  <c r="M227" i="1"/>
  <c r="M222" i="1"/>
  <c r="M221" i="1" s="1"/>
  <c r="M219" i="1"/>
  <c r="M218" i="1" s="1"/>
  <c r="M214" i="1"/>
  <c r="M212" i="1"/>
  <c r="M204" i="1"/>
  <c r="M202" i="1"/>
  <c r="M200" i="1"/>
  <c r="M198" i="1"/>
  <c r="M190" i="1"/>
  <c r="M189" i="1" s="1"/>
  <c r="M188" i="1" s="1"/>
  <c r="M186" i="1"/>
  <c r="M183" i="1"/>
  <c r="M175" i="1"/>
  <c r="M174" i="1" s="1"/>
  <c r="M173" i="1" s="1"/>
  <c r="M171" i="1"/>
  <c r="M170" i="1" s="1"/>
  <c r="M169" i="1" s="1"/>
  <c r="M158" i="1"/>
  <c r="M157" i="1"/>
  <c r="M156" i="1" s="1"/>
  <c r="M154" i="1"/>
  <c r="M152" i="1"/>
  <c r="M149" i="1"/>
  <c r="M147" i="1"/>
  <c r="M145" i="1"/>
  <c r="M141" i="1"/>
  <c r="M139" i="1"/>
  <c r="M137" i="1"/>
  <c r="M135" i="1"/>
  <c r="M133" i="1"/>
  <c r="M128" i="1"/>
  <c r="M127" i="1" s="1"/>
  <c r="M126" i="1" s="1"/>
  <c r="M123" i="1"/>
  <c r="M122" i="1" s="1"/>
  <c r="M121" i="1" s="1"/>
  <c r="M119" i="1"/>
  <c r="M116" i="1"/>
  <c r="M111" i="1"/>
  <c r="M110" i="1" s="1"/>
  <c r="M106" i="1" s="1"/>
  <c r="M105" i="1" s="1"/>
  <c r="M102" i="1"/>
  <c r="M101" i="1" s="1"/>
  <c r="M100" i="1" s="1"/>
  <c r="M98" i="1"/>
  <c r="M97" i="1" s="1"/>
  <c r="M96" i="1" s="1"/>
  <c r="M95" i="1" s="1"/>
  <c r="M94" i="1" s="1"/>
  <c r="M92" i="1"/>
  <c r="M89" i="1"/>
  <c r="M86" i="1"/>
  <c r="M84" i="1"/>
  <c r="M82" i="1"/>
  <c r="M80" i="1"/>
  <c r="M76" i="1"/>
  <c r="M71" i="1"/>
  <c r="M69" i="1"/>
  <c r="M61" i="1"/>
  <c r="M60" i="1" s="1"/>
  <c r="M59" i="1" s="1"/>
  <c r="M54" i="1"/>
  <c r="M53" i="1" s="1"/>
  <c r="M52" i="1" s="1"/>
  <c r="M51" i="1" s="1"/>
  <c r="M49" i="1"/>
  <c r="M48" i="1" s="1"/>
  <c r="M47" i="1" s="1"/>
  <c r="M45" i="1"/>
  <c r="M43" i="1"/>
  <c r="M41" i="1"/>
  <c r="M37" i="1"/>
  <c r="M30" i="1"/>
  <c r="M29" i="1" s="1"/>
  <c r="M28" i="1" s="1"/>
  <c r="M27" i="1" s="1"/>
  <c r="M25" i="1"/>
  <c r="M24" i="1" s="1"/>
  <c r="M23" i="1" s="1"/>
  <c r="M21" i="1"/>
  <c r="M18" i="1"/>
  <c r="M16" i="1"/>
  <c r="W834" i="1" l="1"/>
  <c r="X895" i="1"/>
  <c r="X894" i="1" s="1"/>
  <c r="X893" i="1" s="1"/>
  <c r="X373" i="1"/>
  <c r="X372" i="1" s="1"/>
  <c r="X371" i="1" s="1"/>
  <c r="X811" i="1"/>
  <c r="X810" i="1" s="1"/>
  <c r="X809" i="1" s="1"/>
  <c r="X808" i="1" s="1"/>
  <c r="X807" i="1" s="1"/>
  <c r="Z895" i="1"/>
  <c r="Z894" i="1" s="1"/>
  <c r="Z893" i="1" s="1"/>
  <c r="W903" i="1"/>
  <c r="W902" i="1" s="1"/>
  <c r="Z417" i="1"/>
  <c r="Z416" i="1" s="1"/>
  <c r="Z415" i="1" s="1"/>
  <c r="Z414" i="1" s="1"/>
  <c r="Z373" i="1"/>
  <c r="Z372" i="1" s="1"/>
  <c r="Z371" i="1" s="1"/>
  <c r="W984" i="1"/>
  <c r="W945" i="1" s="1"/>
  <c r="W288" i="1"/>
  <c r="W281" i="1" s="1"/>
  <c r="W280" i="1" s="1"/>
  <c r="W752" i="1"/>
  <c r="W751" i="1" s="1"/>
  <c r="W857" i="1"/>
  <c r="W856" i="1" s="1"/>
  <c r="M1025" i="1"/>
  <c r="M1024" i="1" s="1"/>
  <c r="M1023" i="1" s="1"/>
  <c r="M1022" i="1" s="1"/>
  <c r="W208" i="1"/>
  <c r="W207" i="1" s="1"/>
  <c r="M743" i="1"/>
  <c r="M742" i="1" s="1"/>
  <c r="M741" i="1" s="1"/>
  <c r="M740" i="1" s="1"/>
  <c r="M859" i="1"/>
  <c r="M858" i="1" s="1"/>
  <c r="M151" i="1"/>
  <c r="W334" i="1"/>
  <c r="W333" i="1" s="1"/>
  <c r="W327" i="1" s="1"/>
  <c r="M479" i="1"/>
  <c r="M473" i="1" s="1"/>
  <c r="M472" i="1" s="1"/>
  <c r="M466" i="1" s="1"/>
  <c r="M604" i="1"/>
  <c r="M600" i="1" s="1"/>
  <c r="M599" i="1" s="1"/>
  <c r="M598" i="1" s="1"/>
  <c r="M588" i="1" s="1"/>
  <c r="M587" i="1" s="1"/>
  <c r="M667" i="1"/>
  <c r="M663" i="1" s="1"/>
  <c r="M766" i="1"/>
  <c r="M765" i="1" s="1"/>
  <c r="M1062" i="1"/>
  <c r="M727" i="1"/>
  <c r="M726" i="1" s="1"/>
  <c r="M725" i="1" s="1"/>
  <c r="M724" i="1" s="1"/>
  <c r="M487" i="1"/>
  <c r="M486" i="1" s="1"/>
  <c r="M485" i="1" s="1"/>
  <c r="M484" i="1" s="1"/>
  <c r="W675" i="1"/>
  <c r="W674" i="1" s="1"/>
  <c r="M144" i="1"/>
  <c r="M528" i="1"/>
  <c r="M527" i="1" s="1"/>
  <c r="M526" i="1" s="1"/>
  <c r="M525" i="1" s="1"/>
  <c r="M524" i="1" s="1"/>
  <c r="M226" i="1"/>
  <c r="M225" i="1" s="1"/>
  <c r="M224" i="1" s="1"/>
  <c r="M504" i="1"/>
  <c r="M503" i="1" s="1"/>
  <c r="M502" i="1" s="1"/>
  <c r="M905" i="1"/>
  <c r="M904" i="1" s="1"/>
  <c r="M920" i="1"/>
  <c r="M919" i="1" s="1"/>
  <c r="M918" i="1" s="1"/>
  <c r="M1074" i="1"/>
  <c r="M515" i="1"/>
  <c r="M514" i="1" s="1"/>
  <c r="M513" i="1" s="1"/>
  <c r="M1081" i="1"/>
  <c r="M1080" i="1" s="1"/>
  <c r="M1079" i="1" s="1"/>
  <c r="M342" i="1"/>
  <c r="W166" i="1"/>
  <c r="W65" i="1"/>
  <c r="W645" i="1"/>
  <c r="W644" i="1" s="1"/>
  <c r="M132" i="1"/>
  <c r="W492" i="1"/>
  <c r="W459" i="1" s="1"/>
  <c r="M310" i="1"/>
  <c r="M309" i="1" s="1"/>
  <c r="M308" i="1" s="1"/>
  <c r="M307" i="1" s="1"/>
  <c r="M441" i="1"/>
  <c r="M440" i="1" s="1"/>
  <c r="M435" i="1" s="1"/>
  <c r="M424" i="1" s="1"/>
  <c r="M413" i="1" s="1"/>
  <c r="W131" i="1"/>
  <c r="W125" i="1" s="1"/>
  <c r="W104" i="1" s="1"/>
  <c r="M935" i="1"/>
  <c r="M934" i="1" s="1"/>
  <c r="M933" i="1" s="1"/>
  <c r="M932" i="1" s="1"/>
  <c r="M931" i="1" s="1"/>
  <c r="M68" i="1"/>
  <c r="M67" i="1" s="1"/>
  <c r="M66" i="1" s="1"/>
  <c r="M182" i="1"/>
  <c r="M181" i="1" s="1"/>
  <c r="M180" i="1" s="1"/>
  <c r="M179" i="1" s="1"/>
  <c r="M211" i="1"/>
  <c r="M210" i="1" s="1"/>
  <c r="M209" i="1" s="1"/>
  <c r="M289" i="1"/>
  <c r="M360" i="1"/>
  <c r="M405" i="1"/>
  <c r="M404" i="1" s="1"/>
  <c r="M403" i="1" s="1"/>
  <c r="M402" i="1" s="1"/>
  <c r="M401" i="1" s="1"/>
  <c r="M697" i="1"/>
  <c r="M693" i="1" s="1"/>
  <c r="M713" i="1"/>
  <c r="M712" i="1" s="1"/>
  <c r="M711" i="1" s="1"/>
  <c r="M710" i="1" s="1"/>
  <c r="W1055" i="1"/>
  <c r="M1004" i="1"/>
  <c r="M1003" i="1" s="1"/>
  <c r="M1002" i="1" s="1"/>
  <c r="M993" i="1" s="1"/>
  <c r="M36" i="1"/>
  <c r="M35" i="1" s="1"/>
  <c r="M34" i="1" s="1"/>
  <c r="M33" i="1" s="1"/>
  <c r="M197" i="1"/>
  <c r="M196" i="1" s="1"/>
  <c r="M195" i="1" s="1"/>
  <c r="M194" i="1" s="1"/>
  <c r="M75" i="1"/>
  <c r="M74" i="1" s="1"/>
  <c r="M73" i="1" s="1"/>
  <c r="M217" i="1"/>
  <c r="M216" i="1" s="1"/>
  <c r="M15" i="1"/>
  <c r="M14" i="1" s="1"/>
  <c r="M13" i="1" s="1"/>
  <c r="M12" i="1" s="1"/>
  <c r="M115" i="1"/>
  <c r="M114" i="1" s="1"/>
  <c r="M113" i="1" s="1"/>
  <c r="M168" i="1"/>
  <c r="M167" i="1" s="1"/>
  <c r="M381" i="1"/>
  <c r="M380" i="1" s="1"/>
  <c r="M960" i="1"/>
  <c r="M953" i="1" s="1"/>
  <c r="M347" i="1"/>
  <c r="M355" i="1"/>
  <c r="M373" i="1"/>
  <c r="M372" i="1" s="1"/>
  <c r="M371" i="1" s="1"/>
  <c r="M271" i="1"/>
  <c r="M270" i="1" s="1"/>
  <c r="M269" i="1" s="1"/>
  <c r="M263" i="1" s="1"/>
  <c r="M283" i="1"/>
  <c r="M282" i="1" s="1"/>
  <c r="M302" i="1"/>
  <c r="M335" i="1"/>
  <c r="M493" i="1"/>
  <c r="M777" i="1"/>
  <c r="M776" i="1" s="1"/>
  <c r="M796" i="1"/>
  <c r="M795" i="1" s="1"/>
  <c r="M794" i="1" s="1"/>
  <c r="M895" i="1"/>
  <c r="M894" i="1" s="1"/>
  <c r="M893" i="1" s="1"/>
  <c r="M677" i="1"/>
  <c r="M676" i="1" s="1"/>
  <c r="M754" i="1"/>
  <c r="M753" i="1" s="1"/>
  <c r="M788" i="1"/>
  <c r="M787" i="1" s="1"/>
  <c r="M786" i="1" s="1"/>
  <c r="M785" i="1" s="1"/>
  <c r="M784" i="1" s="1"/>
  <c r="M876" i="1"/>
  <c r="M875" i="1" s="1"/>
  <c r="M882" i="1"/>
  <c r="M881" i="1" s="1"/>
  <c r="M647" i="1"/>
  <c r="M646" i="1" s="1"/>
  <c r="M846" i="1"/>
  <c r="M845" i="1" s="1"/>
  <c r="M834" i="1" s="1"/>
  <c r="M911" i="1"/>
  <c r="M910" i="1" s="1"/>
  <c r="M1048" i="1"/>
  <c r="M1047" i="1" s="1"/>
  <c r="M1046" i="1" s="1"/>
  <c r="M1045" i="1" s="1"/>
  <c r="M232" i="1"/>
  <c r="M231" i="1" s="1"/>
  <c r="M555" i="1"/>
  <c r="M254" i="1"/>
  <c r="M250" i="1" s="1"/>
  <c r="M249" i="1" s="1"/>
  <c r="M248" i="1" s="1"/>
  <c r="M554" i="1"/>
  <c r="M1092" i="1"/>
  <c r="W855" i="1" l="1"/>
  <c r="W817" i="1" s="1"/>
  <c r="W58" i="1"/>
  <c r="M131" i="1"/>
  <c r="M125" i="1" s="1"/>
  <c r="M104" i="1" s="1"/>
  <c r="M984" i="1"/>
  <c r="M945" i="1" s="1"/>
  <c r="M903" i="1"/>
  <c r="M902" i="1" s="1"/>
  <c r="M1055" i="1"/>
  <c r="W279" i="1"/>
  <c r="W643" i="1"/>
  <c r="W635" i="1" s="1"/>
  <c r="M288" i="1"/>
  <c r="M281" i="1" s="1"/>
  <c r="M280" i="1" s="1"/>
  <c r="M492" i="1"/>
  <c r="M459" i="1" s="1"/>
  <c r="M675" i="1"/>
  <c r="M674" i="1" s="1"/>
  <c r="M208" i="1"/>
  <c r="M207" i="1" s="1"/>
  <c r="M752" i="1"/>
  <c r="M751" i="1" s="1"/>
  <c r="M65" i="1"/>
  <c r="M857" i="1"/>
  <c r="M856" i="1" s="1"/>
  <c r="M645" i="1"/>
  <c r="M644" i="1" s="1"/>
  <c r="M166" i="1"/>
  <c r="W1044" i="1"/>
  <c r="W1043" i="1"/>
  <c r="M1044" i="1"/>
  <c r="M334" i="1"/>
  <c r="M333" i="1" s="1"/>
  <c r="M327" i="1" s="1"/>
  <c r="M1043" i="1"/>
  <c r="I157" i="1"/>
  <c r="W57" i="1" l="1"/>
  <c r="W1090" i="1" s="1"/>
  <c r="M58" i="1"/>
  <c r="M855" i="1"/>
  <c r="M817" i="1" s="1"/>
  <c r="M643" i="1"/>
  <c r="M635" i="1" s="1"/>
  <c r="M279" i="1"/>
  <c r="K103" i="1"/>
  <c r="L153" i="1"/>
  <c r="N153" i="1" s="1"/>
  <c r="R152" i="1"/>
  <c r="S152" i="1"/>
  <c r="T152" i="1"/>
  <c r="U152" i="1"/>
  <c r="V152" i="1"/>
  <c r="AA152" i="1"/>
  <c r="AB152" i="1"/>
  <c r="AC152" i="1"/>
  <c r="AD152" i="1"/>
  <c r="AE152" i="1"/>
  <c r="K152" i="1"/>
  <c r="N152" i="1" l="1"/>
  <c r="Q153" i="1"/>
  <c r="M57" i="1"/>
  <c r="M1090" i="1" s="1"/>
  <c r="M1097" i="1" s="1"/>
  <c r="L152" i="1"/>
  <c r="K320" i="1"/>
  <c r="AA320" i="1"/>
  <c r="AB320" i="1"/>
  <c r="AC320" i="1"/>
  <c r="AD320" i="1"/>
  <c r="K325" i="1"/>
  <c r="K324" i="1" s="1"/>
  <c r="Q152" i="1" l="1"/>
  <c r="J326" i="1"/>
  <c r="J325" i="1" l="1"/>
  <c r="J324" i="1" s="1"/>
  <c r="L326" i="1"/>
  <c r="L325" i="1" l="1"/>
  <c r="L324" i="1" s="1"/>
  <c r="N326" i="1"/>
  <c r="N325" i="1" l="1"/>
  <c r="N324" i="1" s="1"/>
  <c r="Q326" i="1"/>
  <c r="Q325" i="1" s="1"/>
  <c r="Q324" i="1" s="1"/>
  <c r="J1015" i="1"/>
  <c r="L863" i="1" l="1"/>
  <c r="K862" i="1"/>
  <c r="J862" i="1"/>
  <c r="I862" i="1"/>
  <c r="J1008" i="1"/>
  <c r="K1008" i="1"/>
  <c r="L1009" i="1"/>
  <c r="I1008" i="1"/>
  <c r="K1021" i="1"/>
  <c r="K312" i="1"/>
  <c r="K313" i="1"/>
  <c r="L497" i="1"/>
  <c r="N497" i="1" s="1"/>
  <c r="AD496" i="1"/>
  <c r="AD495" i="1" s="1"/>
  <c r="AD494" i="1" s="1"/>
  <c r="AC496" i="1"/>
  <c r="AC495" i="1" s="1"/>
  <c r="AC494" i="1" s="1"/>
  <c r="AB496" i="1"/>
  <c r="AB495" i="1" s="1"/>
  <c r="AB494" i="1" s="1"/>
  <c r="AA496" i="1"/>
  <c r="AA495" i="1" s="1"/>
  <c r="AA494" i="1" s="1"/>
  <c r="U496" i="1"/>
  <c r="U495" i="1" s="1"/>
  <c r="U494" i="1" s="1"/>
  <c r="T496" i="1"/>
  <c r="T495" i="1" s="1"/>
  <c r="T494" i="1" s="1"/>
  <c r="S496" i="1"/>
  <c r="S495" i="1" s="1"/>
  <c r="S494" i="1" s="1"/>
  <c r="R496" i="1"/>
  <c r="R495" i="1" s="1"/>
  <c r="R494" i="1" s="1"/>
  <c r="K496" i="1"/>
  <c r="K495" i="1" s="1"/>
  <c r="K494" i="1" s="1"/>
  <c r="J496" i="1"/>
  <c r="J495" i="1" s="1"/>
  <c r="J494" i="1" s="1"/>
  <c r="I496" i="1"/>
  <c r="I495" i="1" s="1"/>
  <c r="I494" i="1" s="1"/>
  <c r="N496" i="1" l="1"/>
  <c r="N495" i="1" s="1"/>
  <c r="N494" i="1" s="1"/>
  <c r="Q497" i="1"/>
  <c r="Q496" i="1" s="1"/>
  <c r="Q495" i="1" s="1"/>
  <c r="Q494" i="1" s="1"/>
  <c r="L496" i="1"/>
  <c r="L495" i="1" s="1"/>
  <c r="L494" i="1" s="1"/>
  <c r="L862" i="1"/>
  <c r="N863" i="1"/>
  <c r="L1008" i="1"/>
  <c r="N1009" i="1"/>
  <c r="J878" i="1"/>
  <c r="J874" i="1"/>
  <c r="J873" i="1" s="1"/>
  <c r="J872" i="1" s="1"/>
  <c r="K873" i="1"/>
  <c r="K872" i="1" s="1"/>
  <c r="I873" i="1"/>
  <c r="I872" i="1" s="1"/>
  <c r="L861" i="1"/>
  <c r="K860" i="1"/>
  <c r="J860" i="1"/>
  <c r="I860" i="1"/>
  <c r="L692" i="1"/>
  <c r="N692" i="1" s="1"/>
  <c r="I691" i="1"/>
  <c r="I690" i="1" s="1"/>
  <c r="J691" i="1"/>
  <c r="J690" i="1" s="1"/>
  <c r="K691" i="1"/>
  <c r="K690" i="1" s="1"/>
  <c r="J321" i="1"/>
  <c r="J320" i="1" s="1"/>
  <c r="L323" i="1"/>
  <c r="N323" i="1" s="1"/>
  <c r="Q323" i="1" s="1"/>
  <c r="L315" i="1"/>
  <c r="N315" i="1" s="1"/>
  <c r="Q315" i="1" s="1"/>
  <c r="K314" i="1"/>
  <c r="J314" i="1"/>
  <c r="J312" i="1"/>
  <c r="L312" i="1" s="1"/>
  <c r="N312" i="1" s="1"/>
  <c r="Q312" i="1" s="1"/>
  <c r="K311" i="1"/>
  <c r="J313" i="1"/>
  <c r="J291" i="1"/>
  <c r="L291" i="1" s="1"/>
  <c r="N291" i="1" s="1"/>
  <c r="Q291" i="1" s="1"/>
  <c r="K290" i="1"/>
  <c r="I290" i="1"/>
  <c r="L256" i="1"/>
  <c r="N256" i="1" s="1"/>
  <c r="Q256" i="1" s="1"/>
  <c r="K255" i="1"/>
  <c r="I255" i="1"/>
  <c r="K258" i="1"/>
  <c r="I258" i="1"/>
  <c r="J259" i="1"/>
  <c r="J258" i="1" s="1"/>
  <c r="J257" i="1"/>
  <c r="J255" i="1" s="1"/>
  <c r="L385" i="1"/>
  <c r="K384" i="1"/>
  <c r="K383" i="1" s="1"/>
  <c r="K382" i="1" s="1"/>
  <c r="J384" i="1"/>
  <c r="J383" i="1" s="1"/>
  <c r="J382" i="1" s="1"/>
  <c r="I384" i="1"/>
  <c r="I383" i="1" s="1"/>
  <c r="I382" i="1" s="1"/>
  <c r="J1013" i="1"/>
  <c r="L1014" i="1"/>
  <c r="N1014" i="1" s="1"/>
  <c r="Q1014" i="1" s="1"/>
  <c r="K1013" i="1"/>
  <c r="K1012" i="1" s="1"/>
  <c r="R1013" i="1"/>
  <c r="R1012" i="1" s="1"/>
  <c r="S1013" i="1"/>
  <c r="S1012" i="1" s="1"/>
  <c r="I1013" i="1"/>
  <c r="T920" i="1"/>
  <c r="AC920" i="1"/>
  <c r="L922" i="1"/>
  <c r="K921" i="1"/>
  <c r="J921" i="1"/>
  <c r="I921" i="1"/>
  <c r="L815" i="1"/>
  <c r="J814" i="1"/>
  <c r="J811" i="1" s="1"/>
  <c r="J810" i="1" s="1"/>
  <c r="J809" i="1" s="1"/>
  <c r="J808" i="1" s="1"/>
  <c r="J807" i="1" s="1"/>
  <c r="R713" i="1"/>
  <c r="S713" i="1"/>
  <c r="T713" i="1"/>
  <c r="AA713" i="1"/>
  <c r="AB713" i="1"/>
  <c r="AC713" i="1"/>
  <c r="J715" i="1"/>
  <c r="J714" i="1" s="1"/>
  <c r="K714" i="1"/>
  <c r="I714" i="1"/>
  <c r="J295" i="1"/>
  <c r="J1005" i="1"/>
  <c r="J1004" i="1" s="1"/>
  <c r="K1005" i="1"/>
  <c r="K1004" i="1" s="1"/>
  <c r="R1005" i="1"/>
  <c r="R1004" i="1" s="1"/>
  <c r="S1005" i="1"/>
  <c r="S1004" i="1" s="1"/>
  <c r="U1005" i="1"/>
  <c r="U1004" i="1" s="1"/>
  <c r="AA1005" i="1"/>
  <c r="AA1004" i="1" s="1"/>
  <c r="AB1005" i="1"/>
  <c r="AB1004" i="1" s="1"/>
  <c r="AD1005" i="1"/>
  <c r="AD1004" i="1" s="1"/>
  <c r="I1005" i="1"/>
  <c r="L1007" i="1"/>
  <c r="N1007" i="1" s="1"/>
  <c r="Q1007" i="1" s="1"/>
  <c r="T724" i="1"/>
  <c r="AC724" i="1"/>
  <c r="L731" i="1"/>
  <c r="K730" i="1"/>
  <c r="K727" i="1" s="1"/>
  <c r="K726" i="1" s="1"/>
  <c r="K725" i="1" s="1"/>
  <c r="J730" i="1"/>
  <c r="J727" i="1" s="1"/>
  <c r="J726" i="1" s="1"/>
  <c r="J725" i="1" s="1"/>
  <c r="I730" i="1"/>
  <c r="I727" i="1" s="1"/>
  <c r="I726" i="1" s="1"/>
  <c r="I725" i="1" s="1"/>
  <c r="R677" i="1"/>
  <c r="S677" i="1"/>
  <c r="T677" i="1"/>
  <c r="AA677" i="1"/>
  <c r="AB677" i="1"/>
  <c r="AC677" i="1"/>
  <c r="L681" i="1"/>
  <c r="K680" i="1"/>
  <c r="J680" i="1"/>
  <c r="I680" i="1"/>
  <c r="L552" i="1"/>
  <c r="J550" i="1"/>
  <c r="J549" i="1" s="1"/>
  <c r="L536" i="1"/>
  <c r="L534" i="1" s="1"/>
  <c r="L532" i="1"/>
  <c r="J534" i="1"/>
  <c r="J533" i="1" s="1"/>
  <c r="J530" i="1"/>
  <c r="J529" i="1" s="1"/>
  <c r="N691" i="1" l="1"/>
  <c r="N690" i="1" s="1"/>
  <c r="Q692" i="1"/>
  <c r="Q691" i="1" s="1"/>
  <c r="Q690" i="1" s="1"/>
  <c r="N1008" i="1"/>
  <c r="Q1009" i="1"/>
  <c r="Q1008" i="1" s="1"/>
  <c r="J290" i="1"/>
  <c r="N862" i="1"/>
  <c r="Q863" i="1"/>
  <c r="Q862" i="1" s="1"/>
  <c r="L860" i="1"/>
  <c r="N861" i="1"/>
  <c r="L530" i="1"/>
  <c r="L529" i="1" s="1"/>
  <c r="N532" i="1"/>
  <c r="L533" i="1"/>
  <c r="N536" i="1"/>
  <c r="L680" i="1"/>
  <c r="N681" i="1"/>
  <c r="L550" i="1"/>
  <c r="L549" i="1" s="1"/>
  <c r="N552" i="1"/>
  <c r="L730" i="1"/>
  <c r="L727" i="1" s="1"/>
  <c r="L726" i="1" s="1"/>
  <c r="L725" i="1" s="1"/>
  <c r="N731" i="1"/>
  <c r="L814" i="1"/>
  <c r="L811" i="1" s="1"/>
  <c r="L810" i="1" s="1"/>
  <c r="L809" i="1" s="1"/>
  <c r="L808" i="1" s="1"/>
  <c r="L807" i="1" s="1"/>
  <c r="N815" i="1"/>
  <c r="L921" i="1"/>
  <c r="N922" i="1"/>
  <c r="L384" i="1"/>
  <c r="L383" i="1" s="1"/>
  <c r="L382" i="1" s="1"/>
  <c r="N385" i="1"/>
  <c r="J311" i="1"/>
  <c r="L874" i="1"/>
  <c r="L259" i="1"/>
  <c r="N259" i="1" s="1"/>
  <c r="Q259" i="1" s="1"/>
  <c r="L715" i="1"/>
  <c r="N921" i="1" l="1"/>
  <c r="Q922" i="1"/>
  <c r="Q921" i="1" s="1"/>
  <c r="N730" i="1"/>
  <c r="Q731" i="1"/>
  <c r="Q730" i="1" s="1"/>
  <c r="N680" i="1"/>
  <c r="Q681" i="1"/>
  <c r="Q680" i="1" s="1"/>
  <c r="N530" i="1"/>
  <c r="N529" i="1" s="1"/>
  <c r="Q532" i="1"/>
  <c r="Q530" i="1" s="1"/>
  <c r="Q529" i="1" s="1"/>
  <c r="N384" i="1"/>
  <c r="N383" i="1" s="1"/>
  <c r="N382" i="1" s="1"/>
  <c r="Q385" i="1"/>
  <c r="Q384" i="1" s="1"/>
  <c r="Q383" i="1" s="1"/>
  <c r="Q382" i="1" s="1"/>
  <c r="N814" i="1"/>
  <c r="Q815" i="1"/>
  <c r="Q814" i="1" s="1"/>
  <c r="Q811" i="1" s="1"/>
  <c r="Q810" i="1" s="1"/>
  <c r="Q809" i="1" s="1"/>
  <c r="Q808" i="1" s="1"/>
  <c r="Q807" i="1" s="1"/>
  <c r="N550" i="1"/>
  <c r="N549" i="1" s="1"/>
  <c r="Q552" i="1"/>
  <c r="Q550" i="1" s="1"/>
  <c r="Q549" i="1" s="1"/>
  <c r="N534" i="1"/>
  <c r="N533" i="1" s="1"/>
  <c r="Q536" i="1"/>
  <c r="Q534" i="1" s="1"/>
  <c r="Q533" i="1" s="1"/>
  <c r="N860" i="1"/>
  <c r="Q861" i="1"/>
  <c r="Q860" i="1" s="1"/>
  <c r="N727" i="1"/>
  <c r="N726" i="1" s="1"/>
  <c r="N725" i="1" s="1"/>
  <c r="L714" i="1"/>
  <c r="N715" i="1"/>
  <c r="L873" i="1"/>
  <c r="L872" i="1" s="1"/>
  <c r="N874" i="1"/>
  <c r="L423" i="1"/>
  <c r="N423" i="1" s="1"/>
  <c r="Q423" i="1" s="1"/>
  <c r="L419" i="1"/>
  <c r="J421" i="1"/>
  <c r="J420" i="1" s="1"/>
  <c r="J418" i="1"/>
  <c r="L318" i="1"/>
  <c r="K317" i="1"/>
  <c r="J317" i="1"/>
  <c r="I317" i="1"/>
  <c r="L257" i="1"/>
  <c r="L205" i="1"/>
  <c r="K204" i="1"/>
  <c r="J204" i="1"/>
  <c r="I204" i="1"/>
  <c r="N811" i="1" l="1"/>
  <c r="N810" i="1" s="1"/>
  <c r="N809" i="1" s="1"/>
  <c r="N808" i="1" s="1"/>
  <c r="N807" i="1" s="1"/>
  <c r="Q727" i="1"/>
  <c r="N873" i="1"/>
  <c r="N872" i="1" s="1"/>
  <c r="Q874" i="1"/>
  <c r="Q873" i="1" s="1"/>
  <c r="Q872" i="1" s="1"/>
  <c r="N714" i="1"/>
  <c r="Q715" i="1"/>
  <c r="Q714" i="1" s="1"/>
  <c r="L418" i="1"/>
  <c r="N419" i="1"/>
  <c r="L204" i="1"/>
  <c r="N205" i="1"/>
  <c r="L255" i="1"/>
  <c r="N257" i="1"/>
  <c r="L317" i="1"/>
  <c r="N318" i="1"/>
  <c r="L421" i="1"/>
  <c r="J417" i="1"/>
  <c r="J416" i="1" s="1"/>
  <c r="J415" i="1" s="1"/>
  <c r="J414" i="1" s="1"/>
  <c r="Q726" i="1" l="1"/>
  <c r="Q725" i="1" s="1"/>
  <c r="N255" i="1"/>
  <c r="Q257" i="1"/>
  <c r="Q255" i="1" s="1"/>
  <c r="N418" i="1"/>
  <c r="Q419" i="1"/>
  <c r="Q418" i="1" s="1"/>
  <c r="N317" i="1"/>
  <c r="Q318" i="1"/>
  <c r="Q317" i="1" s="1"/>
  <c r="N204" i="1"/>
  <c r="Q205" i="1"/>
  <c r="Q204" i="1" s="1"/>
  <c r="L420" i="1"/>
  <c r="L417" i="1" s="1"/>
  <c r="L416" i="1" s="1"/>
  <c r="L415" i="1" s="1"/>
  <c r="L414" i="1" s="1"/>
  <c r="N421" i="1"/>
  <c r="V1033" i="1"/>
  <c r="U1032" i="1"/>
  <c r="AC1025" i="1"/>
  <c r="AC1024" i="1" s="1"/>
  <c r="AC1023" i="1" s="1"/>
  <c r="AC1022" i="1" s="1"/>
  <c r="L1033" i="1"/>
  <c r="I1032" i="1"/>
  <c r="L1011" i="1"/>
  <c r="I1010" i="1"/>
  <c r="I1004" i="1" s="1"/>
  <c r="L901" i="1"/>
  <c r="L899" i="1"/>
  <c r="L897" i="1"/>
  <c r="K900" i="1"/>
  <c r="K898" i="1"/>
  <c r="K896" i="1"/>
  <c r="I900" i="1"/>
  <c r="I898" i="1"/>
  <c r="I896" i="1"/>
  <c r="R858" i="1"/>
  <c r="S858" i="1"/>
  <c r="T858" i="1"/>
  <c r="AA858" i="1"/>
  <c r="AB858" i="1"/>
  <c r="AC858" i="1"/>
  <c r="L869" i="1"/>
  <c r="I868" i="1"/>
  <c r="L719" i="1"/>
  <c r="I718" i="1"/>
  <c r="R676" i="1"/>
  <c r="S676" i="1"/>
  <c r="AA676" i="1"/>
  <c r="AB676" i="1"/>
  <c r="AC676" i="1"/>
  <c r="J678" i="1"/>
  <c r="K678" i="1"/>
  <c r="U678" i="1"/>
  <c r="AD678" i="1"/>
  <c r="L683" i="1"/>
  <c r="I682" i="1"/>
  <c r="T676" i="1"/>
  <c r="L689" i="1"/>
  <c r="I688" i="1"/>
  <c r="L685" i="1"/>
  <c r="I684" i="1"/>
  <c r="L655" i="1"/>
  <c r="I654" i="1"/>
  <c r="AD400" i="1"/>
  <c r="L379" i="1"/>
  <c r="L377" i="1"/>
  <c r="L375" i="1"/>
  <c r="K378" i="1"/>
  <c r="K376" i="1"/>
  <c r="K374" i="1"/>
  <c r="I378" i="1"/>
  <c r="I376" i="1"/>
  <c r="I374" i="1"/>
  <c r="N420" i="1" l="1"/>
  <c r="N417" i="1" s="1"/>
  <c r="N416" i="1" s="1"/>
  <c r="N415" i="1" s="1"/>
  <c r="N414" i="1" s="1"/>
  <c r="Q421" i="1"/>
  <c r="Q420" i="1" s="1"/>
  <c r="Q417" i="1" s="1"/>
  <c r="Q416" i="1" s="1"/>
  <c r="Q415" i="1" s="1"/>
  <c r="Q414" i="1" s="1"/>
  <c r="V1032" i="1"/>
  <c r="X1033" i="1"/>
  <c r="L684" i="1"/>
  <c r="N685" i="1"/>
  <c r="L718" i="1"/>
  <c r="N719" i="1"/>
  <c r="L898" i="1"/>
  <c r="N899" i="1"/>
  <c r="L374" i="1"/>
  <c r="N375" i="1"/>
  <c r="L682" i="1"/>
  <c r="N683" i="1"/>
  <c r="L900" i="1"/>
  <c r="N901" i="1"/>
  <c r="L1032" i="1"/>
  <c r="L1025" i="1" s="1"/>
  <c r="L1024" i="1" s="1"/>
  <c r="L1023" i="1" s="1"/>
  <c r="L1022" i="1" s="1"/>
  <c r="N1033" i="1"/>
  <c r="L654" i="1"/>
  <c r="N655" i="1"/>
  <c r="L868" i="1"/>
  <c r="N869" i="1"/>
  <c r="L376" i="1"/>
  <c r="N377" i="1"/>
  <c r="L688" i="1"/>
  <c r="N689" i="1"/>
  <c r="L378" i="1"/>
  <c r="N379" i="1"/>
  <c r="L896" i="1"/>
  <c r="N897" i="1"/>
  <c r="L1010" i="1"/>
  <c r="N1011" i="1"/>
  <c r="K895" i="1"/>
  <c r="K894" i="1" s="1"/>
  <c r="K893" i="1" s="1"/>
  <c r="I895" i="1"/>
  <c r="I894" i="1" s="1"/>
  <c r="I893" i="1" s="1"/>
  <c r="I373" i="1"/>
  <c r="I372" i="1" s="1"/>
  <c r="I371" i="1" s="1"/>
  <c r="K373" i="1"/>
  <c r="K372" i="1" s="1"/>
  <c r="K371" i="1" s="1"/>
  <c r="X1032" i="1" l="1"/>
  <c r="Z1033" i="1"/>
  <c r="Z1032" i="1" s="1"/>
  <c r="N1032" i="1"/>
  <c r="Q1033" i="1"/>
  <c r="Q1032" i="1" s="1"/>
  <c r="N898" i="1"/>
  <c r="Q899" i="1"/>
  <c r="Q898" i="1" s="1"/>
  <c r="N684" i="1"/>
  <c r="Q685" i="1"/>
  <c r="Q684" i="1" s="1"/>
  <c r="N688" i="1"/>
  <c r="Q689" i="1"/>
  <c r="Q688" i="1" s="1"/>
  <c r="N896" i="1"/>
  <c r="Q897" i="1"/>
  <c r="Q896" i="1" s="1"/>
  <c r="N868" i="1"/>
  <c r="Q869" i="1"/>
  <c r="Q868" i="1" s="1"/>
  <c r="N682" i="1"/>
  <c r="Q683" i="1"/>
  <c r="Q682" i="1" s="1"/>
  <c r="N1010" i="1"/>
  <c r="Q1011" i="1"/>
  <c r="Q1010" i="1" s="1"/>
  <c r="N378" i="1"/>
  <c r="Q379" i="1"/>
  <c r="Q378" i="1" s="1"/>
  <c r="N376" i="1"/>
  <c r="Q377" i="1"/>
  <c r="Q376" i="1" s="1"/>
  <c r="N654" i="1"/>
  <c r="Q655" i="1"/>
  <c r="Q654" i="1" s="1"/>
  <c r="N900" i="1"/>
  <c r="Q901" i="1"/>
  <c r="Q900" i="1" s="1"/>
  <c r="N374" i="1"/>
  <c r="Q375" i="1"/>
  <c r="Q374" i="1" s="1"/>
  <c r="N718" i="1"/>
  <c r="Q719" i="1"/>
  <c r="Q718" i="1" s="1"/>
  <c r="N1025" i="1"/>
  <c r="N1024" i="1" s="1"/>
  <c r="N1023" i="1" s="1"/>
  <c r="N1022" i="1" s="1"/>
  <c r="L895" i="1"/>
  <c r="L894" i="1" s="1"/>
  <c r="L893" i="1" s="1"/>
  <c r="L373" i="1"/>
  <c r="L372" i="1" s="1"/>
  <c r="L371" i="1" s="1"/>
  <c r="J1088" i="1"/>
  <c r="J1087" i="1" s="1"/>
  <c r="J1086" i="1" s="1"/>
  <c r="I1088" i="1"/>
  <c r="I1087" i="1" s="1"/>
  <c r="I1086" i="1" s="1"/>
  <c r="J1084" i="1"/>
  <c r="J1083" i="1" s="1"/>
  <c r="J1082" i="1" s="1"/>
  <c r="I1084" i="1"/>
  <c r="I1083" i="1" s="1"/>
  <c r="I1082" i="1" s="1"/>
  <c r="J1077" i="1"/>
  <c r="I1077" i="1"/>
  <c r="J1075" i="1"/>
  <c r="I1075" i="1"/>
  <c r="J1070" i="1"/>
  <c r="J1069" i="1" s="1"/>
  <c r="J1068" i="1" s="1"/>
  <c r="I1070" i="1"/>
  <c r="I1069" i="1" s="1"/>
  <c r="I1068" i="1" s="1"/>
  <c r="J1065" i="1"/>
  <c r="J1064" i="1" s="1"/>
  <c r="J1063" i="1" s="1"/>
  <c r="I1065" i="1"/>
  <c r="I1064" i="1" s="1"/>
  <c r="I1063" i="1" s="1"/>
  <c r="J1059" i="1"/>
  <c r="I1059" i="1"/>
  <c r="J1053" i="1"/>
  <c r="I1053" i="1"/>
  <c r="J1049" i="1"/>
  <c r="I1049" i="1"/>
  <c r="J1038" i="1"/>
  <c r="J1037" i="1" s="1"/>
  <c r="J1036" i="1" s="1"/>
  <c r="J1035" i="1" s="1"/>
  <c r="J1034" i="1" s="1"/>
  <c r="I1038" i="1"/>
  <c r="I1037" i="1" s="1"/>
  <c r="I1036" i="1" s="1"/>
  <c r="I1035" i="1" s="1"/>
  <c r="I1034" i="1" s="1"/>
  <c r="J1028" i="1"/>
  <c r="I1028" i="1"/>
  <c r="J1026" i="1"/>
  <c r="I1026" i="1"/>
  <c r="J1020" i="1"/>
  <c r="J1019" i="1" s="1"/>
  <c r="J1018" i="1" s="1"/>
  <c r="I1020" i="1"/>
  <c r="I1019" i="1" s="1"/>
  <c r="I1018" i="1" s="1"/>
  <c r="J1012" i="1"/>
  <c r="I1012" i="1"/>
  <c r="J1000" i="1"/>
  <c r="J999" i="1" s="1"/>
  <c r="J995" i="1" s="1"/>
  <c r="J994" i="1" s="1"/>
  <c r="I1000" i="1"/>
  <c r="I999" i="1" s="1"/>
  <c r="I995" i="1" s="1"/>
  <c r="I994" i="1" s="1"/>
  <c r="J982" i="1"/>
  <c r="J981" i="1" s="1"/>
  <c r="J980" i="1" s="1"/>
  <c r="J979" i="1" s="1"/>
  <c r="J978" i="1" s="1"/>
  <c r="J977" i="1" s="1"/>
  <c r="I982" i="1"/>
  <c r="I981" i="1" s="1"/>
  <c r="I980" i="1" s="1"/>
  <c r="I979" i="1" s="1"/>
  <c r="I978" i="1" s="1"/>
  <c r="I977" i="1" s="1"/>
  <c r="J975" i="1"/>
  <c r="J974" i="1" s="1"/>
  <c r="J973" i="1" s="1"/>
  <c r="J972" i="1" s="1"/>
  <c r="J971" i="1" s="1"/>
  <c r="I975" i="1"/>
  <c r="I974" i="1" s="1"/>
  <c r="I973" i="1" s="1"/>
  <c r="I972" i="1" s="1"/>
  <c r="I971" i="1" s="1"/>
  <c r="J969" i="1"/>
  <c r="J968" i="1" s="1"/>
  <c r="J967" i="1" s="1"/>
  <c r="J966" i="1" s="1"/>
  <c r="I969" i="1"/>
  <c r="I968" i="1" s="1"/>
  <c r="I967" i="1" s="1"/>
  <c r="I966" i="1" s="1"/>
  <c r="J964" i="1"/>
  <c r="J963" i="1" s="1"/>
  <c r="J962" i="1" s="1"/>
  <c r="J961" i="1" s="1"/>
  <c r="I964" i="1"/>
  <c r="I963" i="1" s="1"/>
  <c r="I962" i="1" s="1"/>
  <c r="I961" i="1" s="1"/>
  <c r="J958" i="1"/>
  <c r="J957" i="1" s="1"/>
  <c r="J956" i="1" s="1"/>
  <c r="J955" i="1" s="1"/>
  <c r="J954" i="1" s="1"/>
  <c r="I958" i="1"/>
  <c r="I957" i="1" s="1"/>
  <c r="I956" i="1" s="1"/>
  <c r="I955" i="1" s="1"/>
  <c r="I954" i="1" s="1"/>
  <c r="J951" i="1"/>
  <c r="J950" i="1" s="1"/>
  <c r="J949" i="1" s="1"/>
  <c r="J948" i="1" s="1"/>
  <c r="J947" i="1" s="1"/>
  <c r="J946" i="1" s="1"/>
  <c r="I951" i="1"/>
  <c r="I950" i="1" s="1"/>
  <c r="I949" i="1" s="1"/>
  <c r="I948" i="1" s="1"/>
  <c r="I947" i="1" s="1"/>
  <c r="I946" i="1" s="1"/>
  <c r="J942" i="1"/>
  <c r="I942" i="1"/>
  <c r="J940" i="1"/>
  <c r="I940" i="1"/>
  <c r="J938" i="1"/>
  <c r="I938" i="1"/>
  <c r="J936" i="1"/>
  <c r="I936" i="1"/>
  <c r="J929" i="1"/>
  <c r="J928" i="1" s="1"/>
  <c r="I929" i="1"/>
  <c r="I928" i="1" s="1"/>
  <c r="J926" i="1"/>
  <c r="J925" i="1" s="1"/>
  <c r="I926" i="1"/>
  <c r="I925" i="1" s="1"/>
  <c r="J923" i="1"/>
  <c r="J920" i="1" s="1"/>
  <c r="I923" i="1"/>
  <c r="I920" i="1" s="1"/>
  <c r="J916" i="1"/>
  <c r="I916" i="1"/>
  <c r="J912" i="1"/>
  <c r="I912" i="1"/>
  <c r="J908" i="1"/>
  <c r="I908" i="1"/>
  <c r="J906" i="1"/>
  <c r="I906" i="1"/>
  <c r="J891" i="1"/>
  <c r="I891" i="1"/>
  <c r="J889" i="1"/>
  <c r="I889" i="1"/>
  <c r="J887" i="1"/>
  <c r="I887" i="1"/>
  <c r="J885" i="1"/>
  <c r="I885" i="1"/>
  <c r="J883" i="1"/>
  <c r="I883" i="1"/>
  <c r="J879" i="1"/>
  <c r="I879" i="1"/>
  <c r="J877" i="1"/>
  <c r="I877" i="1"/>
  <c r="J866" i="1"/>
  <c r="I866" i="1"/>
  <c r="J853" i="1"/>
  <c r="J852" i="1" s="1"/>
  <c r="J851" i="1" s="1"/>
  <c r="I853" i="1"/>
  <c r="I852" i="1" s="1"/>
  <c r="I851" i="1" s="1"/>
  <c r="J849" i="1"/>
  <c r="J848" i="1" s="1"/>
  <c r="J847" i="1" s="1"/>
  <c r="I849" i="1"/>
  <c r="I848" i="1" s="1"/>
  <c r="I847" i="1" s="1"/>
  <c r="J843" i="1"/>
  <c r="J842" i="1" s="1"/>
  <c r="J841" i="1" s="1"/>
  <c r="J836" i="1" s="1"/>
  <c r="J835" i="1" s="1"/>
  <c r="I843" i="1"/>
  <c r="I842" i="1" s="1"/>
  <c r="I841" i="1" s="1"/>
  <c r="I836" i="1" s="1"/>
  <c r="I835" i="1" s="1"/>
  <c r="J830" i="1"/>
  <c r="J829" i="1" s="1"/>
  <c r="J828" i="1" s="1"/>
  <c r="J827" i="1" s="1"/>
  <c r="J826" i="1" s="1"/>
  <c r="J825" i="1" s="1"/>
  <c r="I830" i="1"/>
  <c r="I829" i="1" s="1"/>
  <c r="I828" i="1" s="1"/>
  <c r="I827" i="1" s="1"/>
  <c r="I826" i="1" s="1"/>
  <c r="I825" i="1" s="1"/>
  <c r="J823" i="1"/>
  <c r="J822" i="1" s="1"/>
  <c r="J821" i="1" s="1"/>
  <c r="J820" i="1" s="1"/>
  <c r="J819" i="1" s="1"/>
  <c r="J818" i="1" s="1"/>
  <c r="I823" i="1"/>
  <c r="I822" i="1" s="1"/>
  <c r="I821" i="1" s="1"/>
  <c r="I820" i="1" s="1"/>
  <c r="I819" i="1" s="1"/>
  <c r="I818" i="1" s="1"/>
  <c r="J805" i="1"/>
  <c r="J804" i="1" s="1"/>
  <c r="J803" i="1" s="1"/>
  <c r="J802" i="1" s="1"/>
  <c r="J801" i="1" s="1"/>
  <c r="I805" i="1"/>
  <c r="I804" i="1" s="1"/>
  <c r="I803" i="1" s="1"/>
  <c r="I802" i="1" s="1"/>
  <c r="I801" i="1" s="1"/>
  <c r="J799" i="1"/>
  <c r="I799" i="1"/>
  <c r="J797" i="1"/>
  <c r="I797" i="1"/>
  <c r="J792" i="1"/>
  <c r="I792" i="1"/>
  <c r="J789" i="1"/>
  <c r="I789" i="1"/>
  <c r="J782" i="1"/>
  <c r="J781" i="1" s="1"/>
  <c r="I782" i="1"/>
  <c r="I781" i="1" s="1"/>
  <c r="J779" i="1"/>
  <c r="J778" i="1" s="1"/>
  <c r="I779" i="1"/>
  <c r="I778" i="1" s="1"/>
  <c r="J773" i="1"/>
  <c r="J772" i="1" s="1"/>
  <c r="I773" i="1"/>
  <c r="I772" i="1" s="1"/>
  <c r="J770" i="1"/>
  <c r="I770" i="1"/>
  <c r="J767" i="1"/>
  <c r="I767" i="1"/>
  <c r="J762" i="1"/>
  <c r="I762" i="1"/>
  <c r="J759" i="1"/>
  <c r="I759" i="1"/>
  <c r="J755" i="1"/>
  <c r="I755" i="1"/>
  <c r="J746" i="1"/>
  <c r="I746" i="1"/>
  <c r="J744" i="1"/>
  <c r="I744" i="1"/>
  <c r="J738" i="1"/>
  <c r="J737" i="1" s="1"/>
  <c r="J736" i="1" s="1"/>
  <c r="J735" i="1" s="1"/>
  <c r="J724" i="1" s="1"/>
  <c r="I738" i="1"/>
  <c r="I737" i="1" s="1"/>
  <c r="I736" i="1" s="1"/>
  <c r="I735" i="1" s="1"/>
  <c r="I724" i="1" s="1"/>
  <c r="J722" i="1"/>
  <c r="J721" i="1" s="1"/>
  <c r="J720" i="1" s="1"/>
  <c r="I722" i="1"/>
  <c r="I721" i="1" s="1"/>
  <c r="I720" i="1" s="1"/>
  <c r="J716" i="1"/>
  <c r="J713" i="1" s="1"/>
  <c r="I716" i="1"/>
  <c r="I713" i="1" s="1"/>
  <c r="J708" i="1"/>
  <c r="I708" i="1"/>
  <c r="J706" i="1"/>
  <c r="I706" i="1"/>
  <c r="J704" i="1"/>
  <c r="I704" i="1"/>
  <c r="J702" i="1"/>
  <c r="I702" i="1"/>
  <c r="J700" i="1"/>
  <c r="I700" i="1"/>
  <c r="J698" i="1"/>
  <c r="I698" i="1"/>
  <c r="J695" i="1"/>
  <c r="J694" i="1" s="1"/>
  <c r="I695" i="1"/>
  <c r="I694" i="1" s="1"/>
  <c r="J686" i="1"/>
  <c r="I686" i="1"/>
  <c r="I678" i="1"/>
  <c r="J670" i="1"/>
  <c r="I670" i="1"/>
  <c r="J668" i="1"/>
  <c r="I668" i="1"/>
  <c r="J665" i="1"/>
  <c r="J664" i="1" s="1"/>
  <c r="I665" i="1"/>
  <c r="I664" i="1" s="1"/>
  <c r="J661" i="1"/>
  <c r="J660" i="1" s="1"/>
  <c r="I661" i="1"/>
  <c r="I660" i="1" s="1"/>
  <c r="J658" i="1"/>
  <c r="I658" i="1"/>
  <c r="J656" i="1"/>
  <c r="I656" i="1"/>
  <c r="J652" i="1"/>
  <c r="I652" i="1"/>
  <c r="J650" i="1"/>
  <c r="I650" i="1"/>
  <c r="J648" i="1"/>
  <c r="I648" i="1"/>
  <c r="J641" i="1"/>
  <c r="J640" i="1" s="1"/>
  <c r="J639" i="1" s="1"/>
  <c r="J638" i="1" s="1"/>
  <c r="J637" i="1" s="1"/>
  <c r="J636" i="1" s="1"/>
  <c r="I641" i="1"/>
  <c r="I640" i="1" s="1"/>
  <c r="I639" i="1" s="1"/>
  <c r="I638" i="1" s="1"/>
  <c r="I637" i="1" s="1"/>
  <c r="I636" i="1" s="1"/>
  <c r="J632" i="1"/>
  <c r="J631" i="1" s="1"/>
  <c r="J630" i="1" s="1"/>
  <c r="J629" i="1" s="1"/>
  <c r="J628" i="1" s="1"/>
  <c r="J627" i="1" s="1"/>
  <c r="I632" i="1"/>
  <c r="I631" i="1" s="1"/>
  <c r="I630" i="1" s="1"/>
  <c r="I629" i="1" s="1"/>
  <c r="I628" i="1" s="1"/>
  <c r="I627" i="1" s="1"/>
  <c r="J625" i="1"/>
  <c r="J624" i="1" s="1"/>
  <c r="J623" i="1" s="1"/>
  <c r="J622" i="1" s="1"/>
  <c r="J621" i="1" s="1"/>
  <c r="J620" i="1" s="1"/>
  <c r="I625" i="1"/>
  <c r="I624" i="1" s="1"/>
  <c r="I623" i="1" s="1"/>
  <c r="I622" i="1" s="1"/>
  <c r="I621" i="1" s="1"/>
  <c r="I620" i="1" s="1"/>
  <c r="J618" i="1"/>
  <c r="J617" i="1" s="1"/>
  <c r="J616" i="1" s="1"/>
  <c r="J615" i="1" s="1"/>
  <c r="I618" i="1"/>
  <c r="I617" i="1" s="1"/>
  <c r="I616" i="1" s="1"/>
  <c r="I615" i="1" s="1"/>
  <c r="J613" i="1"/>
  <c r="J612" i="1" s="1"/>
  <c r="J611" i="1" s="1"/>
  <c r="I613" i="1"/>
  <c r="I612" i="1" s="1"/>
  <c r="I611" i="1" s="1"/>
  <c r="J609" i="1"/>
  <c r="I609" i="1"/>
  <c r="J607" i="1"/>
  <c r="I607" i="1"/>
  <c r="J605" i="1"/>
  <c r="I605" i="1"/>
  <c r="J602" i="1"/>
  <c r="J601" i="1" s="1"/>
  <c r="I602" i="1"/>
  <c r="I601" i="1" s="1"/>
  <c r="J593" i="1"/>
  <c r="J592" i="1" s="1"/>
  <c r="J591" i="1" s="1"/>
  <c r="J590" i="1" s="1"/>
  <c r="J589" i="1" s="1"/>
  <c r="I593" i="1"/>
  <c r="I592" i="1" s="1"/>
  <c r="I591" i="1" s="1"/>
  <c r="I590" i="1" s="1"/>
  <c r="I589" i="1" s="1"/>
  <c r="J584" i="1"/>
  <c r="J583" i="1" s="1"/>
  <c r="J582" i="1" s="1"/>
  <c r="J581" i="1" s="1"/>
  <c r="J580" i="1" s="1"/>
  <c r="J579" i="1" s="1"/>
  <c r="I584" i="1"/>
  <c r="I583" i="1" s="1"/>
  <c r="I582" i="1" s="1"/>
  <c r="I581" i="1" s="1"/>
  <c r="I580" i="1" s="1"/>
  <c r="I579" i="1" s="1"/>
  <c r="J577" i="1"/>
  <c r="J576" i="1" s="1"/>
  <c r="J575" i="1" s="1"/>
  <c r="J574" i="1" s="1"/>
  <c r="J573" i="1" s="1"/>
  <c r="J572" i="1" s="1"/>
  <c r="I577" i="1"/>
  <c r="I576" i="1" s="1"/>
  <c r="I575" i="1" s="1"/>
  <c r="I574" i="1" s="1"/>
  <c r="I573" i="1" s="1"/>
  <c r="I572" i="1" s="1"/>
  <c r="J569" i="1"/>
  <c r="J568" i="1" s="1"/>
  <c r="J567" i="1" s="1"/>
  <c r="J566" i="1" s="1"/>
  <c r="J565" i="1" s="1"/>
  <c r="I569" i="1"/>
  <c r="I568" i="1" s="1"/>
  <c r="I567" i="1" s="1"/>
  <c r="I566" i="1" s="1"/>
  <c r="I565" i="1" s="1"/>
  <c r="J560" i="1"/>
  <c r="J559" i="1" s="1"/>
  <c r="J558" i="1" s="1"/>
  <c r="J557" i="1" s="1"/>
  <c r="J556" i="1" s="1"/>
  <c r="I560" i="1"/>
  <c r="I559" i="1" s="1"/>
  <c r="I558" i="1" s="1"/>
  <c r="I557" i="1" s="1"/>
  <c r="I556" i="1" s="1"/>
  <c r="J546" i="1"/>
  <c r="J545" i="1" s="1"/>
  <c r="J528" i="1" s="1"/>
  <c r="I546" i="1"/>
  <c r="I545" i="1" s="1"/>
  <c r="I528" i="1" s="1"/>
  <c r="J522" i="1"/>
  <c r="J521" i="1" s="1"/>
  <c r="J520" i="1" s="1"/>
  <c r="I522" i="1"/>
  <c r="I521" i="1" s="1"/>
  <c r="I520" i="1" s="1"/>
  <c r="J518" i="1"/>
  <c r="I518" i="1"/>
  <c r="J516" i="1"/>
  <c r="I516" i="1"/>
  <c r="J511" i="1"/>
  <c r="J510" i="1" s="1"/>
  <c r="J509" i="1" s="1"/>
  <c r="I511" i="1"/>
  <c r="I510" i="1" s="1"/>
  <c r="I509" i="1" s="1"/>
  <c r="J507" i="1"/>
  <c r="I507" i="1"/>
  <c r="J505" i="1"/>
  <c r="I505" i="1"/>
  <c r="J500" i="1"/>
  <c r="J499" i="1" s="1"/>
  <c r="J498" i="1" s="1"/>
  <c r="J493" i="1" s="1"/>
  <c r="I500" i="1"/>
  <c r="I499" i="1" s="1"/>
  <c r="I498" i="1" s="1"/>
  <c r="I493" i="1" s="1"/>
  <c r="J490" i="1"/>
  <c r="I490" i="1"/>
  <c r="J488" i="1"/>
  <c r="I488" i="1"/>
  <c r="J482" i="1"/>
  <c r="I482" i="1"/>
  <c r="J480" i="1"/>
  <c r="I480" i="1"/>
  <c r="J475" i="1"/>
  <c r="J474" i="1" s="1"/>
  <c r="I475" i="1"/>
  <c r="I474" i="1" s="1"/>
  <c r="J470" i="1"/>
  <c r="J469" i="1" s="1"/>
  <c r="J468" i="1" s="1"/>
  <c r="J467" i="1" s="1"/>
  <c r="I470" i="1"/>
  <c r="I469" i="1" s="1"/>
  <c r="I468" i="1" s="1"/>
  <c r="I467" i="1" s="1"/>
  <c r="J464" i="1"/>
  <c r="J463" i="1" s="1"/>
  <c r="J462" i="1" s="1"/>
  <c r="J461" i="1" s="1"/>
  <c r="J460" i="1" s="1"/>
  <c r="I464" i="1"/>
  <c r="I463" i="1" s="1"/>
  <c r="I462" i="1" s="1"/>
  <c r="I461" i="1" s="1"/>
  <c r="I460" i="1" s="1"/>
  <c r="J457" i="1"/>
  <c r="J456" i="1" s="1"/>
  <c r="J455" i="1" s="1"/>
  <c r="J454" i="1" s="1"/>
  <c r="J453" i="1" s="1"/>
  <c r="J452" i="1" s="1"/>
  <c r="I457" i="1"/>
  <c r="I456" i="1" s="1"/>
  <c r="I455" i="1" s="1"/>
  <c r="I454" i="1" s="1"/>
  <c r="I453" i="1" s="1"/>
  <c r="I452" i="1" s="1"/>
  <c r="J450" i="1"/>
  <c r="J449" i="1" s="1"/>
  <c r="J448" i="1" s="1"/>
  <c r="J447" i="1" s="1"/>
  <c r="J446" i="1" s="1"/>
  <c r="I450" i="1"/>
  <c r="I449" i="1" s="1"/>
  <c r="I448" i="1" s="1"/>
  <c r="I447" i="1" s="1"/>
  <c r="I446" i="1" s="1"/>
  <c r="J444" i="1"/>
  <c r="I444" i="1"/>
  <c r="J442" i="1"/>
  <c r="I442" i="1"/>
  <c r="J438" i="1"/>
  <c r="J437" i="1" s="1"/>
  <c r="J436" i="1" s="1"/>
  <c r="I438" i="1"/>
  <c r="I437" i="1" s="1"/>
  <c r="I436" i="1" s="1"/>
  <c r="J433" i="1"/>
  <c r="J432" i="1" s="1"/>
  <c r="J431" i="1" s="1"/>
  <c r="J430" i="1" s="1"/>
  <c r="I433" i="1"/>
  <c r="I432" i="1" s="1"/>
  <c r="I431" i="1" s="1"/>
  <c r="I430" i="1" s="1"/>
  <c r="J428" i="1"/>
  <c r="J427" i="1" s="1"/>
  <c r="J426" i="1" s="1"/>
  <c r="J425" i="1" s="1"/>
  <c r="I428" i="1"/>
  <c r="I427" i="1" s="1"/>
  <c r="I426" i="1" s="1"/>
  <c r="I425" i="1" s="1"/>
  <c r="J411" i="1"/>
  <c r="J410" i="1" s="1"/>
  <c r="I411" i="1"/>
  <c r="I410" i="1" s="1"/>
  <c r="J408" i="1"/>
  <c r="I408" i="1"/>
  <c r="J406" i="1"/>
  <c r="I406" i="1"/>
  <c r="J399" i="1"/>
  <c r="J398" i="1" s="1"/>
  <c r="J397" i="1" s="1"/>
  <c r="J396" i="1" s="1"/>
  <c r="I399" i="1"/>
  <c r="I398" i="1" s="1"/>
  <c r="I397" i="1" s="1"/>
  <c r="I396" i="1" s="1"/>
  <c r="J394" i="1"/>
  <c r="J393" i="1" s="1"/>
  <c r="J392" i="1" s="1"/>
  <c r="I394" i="1"/>
  <c r="I393" i="1" s="1"/>
  <c r="I392" i="1" s="1"/>
  <c r="J390" i="1"/>
  <c r="J389" i="1" s="1"/>
  <c r="J388" i="1" s="1"/>
  <c r="I390" i="1"/>
  <c r="I389" i="1" s="1"/>
  <c r="I388" i="1" s="1"/>
  <c r="J369" i="1"/>
  <c r="J368" i="1" s="1"/>
  <c r="J367" i="1" s="1"/>
  <c r="I369" i="1"/>
  <c r="I368" i="1" s="1"/>
  <c r="I367" i="1" s="1"/>
  <c r="J365" i="1"/>
  <c r="I365" i="1"/>
  <c r="J363" i="1"/>
  <c r="I363" i="1"/>
  <c r="J361" i="1"/>
  <c r="I361" i="1"/>
  <c r="J358" i="1"/>
  <c r="I358" i="1"/>
  <c r="J356" i="1"/>
  <c r="I356" i="1"/>
  <c r="J353" i="1"/>
  <c r="I353" i="1"/>
  <c r="J351" i="1"/>
  <c r="I351" i="1"/>
  <c r="J348" i="1"/>
  <c r="I348" i="1"/>
  <c r="J345" i="1"/>
  <c r="I345" i="1"/>
  <c r="J343" i="1"/>
  <c r="I343" i="1"/>
  <c r="J340" i="1"/>
  <c r="I340" i="1"/>
  <c r="J336" i="1"/>
  <c r="I336" i="1"/>
  <c r="J331" i="1"/>
  <c r="J330" i="1" s="1"/>
  <c r="J329" i="1" s="1"/>
  <c r="J328" i="1" s="1"/>
  <c r="I331" i="1"/>
  <c r="I330" i="1" s="1"/>
  <c r="I329" i="1" s="1"/>
  <c r="I328" i="1" s="1"/>
  <c r="J319" i="1"/>
  <c r="I320" i="1"/>
  <c r="I319" i="1" s="1"/>
  <c r="I314" i="1"/>
  <c r="I311" i="1"/>
  <c r="J305" i="1"/>
  <c r="I305" i="1"/>
  <c r="J303" i="1"/>
  <c r="I303" i="1"/>
  <c r="J300" i="1"/>
  <c r="I300" i="1"/>
  <c r="J298" i="1"/>
  <c r="I298" i="1"/>
  <c r="J296" i="1"/>
  <c r="I296" i="1"/>
  <c r="J293" i="1"/>
  <c r="I293" i="1"/>
  <c r="J286" i="1"/>
  <c r="I286" i="1"/>
  <c r="J284" i="1"/>
  <c r="I284" i="1"/>
  <c r="J277" i="1"/>
  <c r="J276" i="1" s="1"/>
  <c r="I277" i="1"/>
  <c r="I276" i="1" s="1"/>
  <c r="J274" i="1"/>
  <c r="I274" i="1"/>
  <c r="J272" i="1"/>
  <c r="I272" i="1"/>
  <c r="J267" i="1"/>
  <c r="J266" i="1" s="1"/>
  <c r="J265" i="1" s="1"/>
  <c r="J264" i="1" s="1"/>
  <c r="I267" i="1"/>
  <c r="I266" i="1" s="1"/>
  <c r="I265" i="1" s="1"/>
  <c r="I264" i="1" s="1"/>
  <c r="J261" i="1"/>
  <c r="I261" i="1"/>
  <c r="J252" i="1"/>
  <c r="J251" i="1" s="1"/>
  <c r="I252" i="1"/>
  <c r="I251" i="1" s="1"/>
  <c r="J246" i="1"/>
  <c r="J245" i="1" s="1"/>
  <c r="J244" i="1" s="1"/>
  <c r="J243" i="1" s="1"/>
  <c r="J242" i="1" s="1"/>
  <c r="I246" i="1"/>
  <c r="I245" i="1" s="1"/>
  <c r="I244" i="1" s="1"/>
  <c r="I243" i="1" s="1"/>
  <c r="I242" i="1" s="1"/>
  <c r="J240" i="1"/>
  <c r="J239" i="1" s="1"/>
  <c r="J238" i="1" s="1"/>
  <c r="I240" i="1"/>
  <c r="I239" i="1" s="1"/>
  <c r="I238" i="1" s="1"/>
  <c r="J235" i="1"/>
  <c r="J234" i="1" s="1"/>
  <c r="J233" i="1" s="1"/>
  <c r="I235" i="1"/>
  <c r="I234" i="1" s="1"/>
  <c r="I233" i="1" s="1"/>
  <c r="J229" i="1"/>
  <c r="I229" i="1"/>
  <c r="J227" i="1"/>
  <c r="I227" i="1"/>
  <c r="J222" i="1"/>
  <c r="J221" i="1" s="1"/>
  <c r="I222" i="1"/>
  <c r="I221" i="1" s="1"/>
  <c r="J219" i="1"/>
  <c r="J218" i="1" s="1"/>
  <c r="I219" i="1"/>
  <c r="I218" i="1" s="1"/>
  <c r="J214" i="1"/>
  <c r="I214" i="1"/>
  <c r="J212" i="1"/>
  <c r="I212" i="1"/>
  <c r="J202" i="1"/>
  <c r="I202" i="1"/>
  <c r="J200" i="1"/>
  <c r="I200" i="1"/>
  <c r="J198" i="1"/>
  <c r="I198" i="1"/>
  <c r="J190" i="1"/>
  <c r="J189" i="1" s="1"/>
  <c r="J188" i="1" s="1"/>
  <c r="I190" i="1"/>
  <c r="I189" i="1" s="1"/>
  <c r="I188" i="1" s="1"/>
  <c r="J186" i="1"/>
  <c r="I186" i="1"/>
  <c r="J183" i="1"/>
  <c r="I183" i="1"/>
  <c r="J175" i="1"/>
  <c r="J174" i="1" s="1"/>
  <c r="J173" i="1" s="1"/>
  <c r="I175" i="1"/>
  <c r="I174" i="1" s="1"/>
  <c r="I173" i="1" s="1"/>
  <c r="J171" i="1"/>
  <c r="J170" i="1" s="1"/>
  <c r="J169" i="1" s="1"/>
  <c r="I171" i="1"/>
  <c r="I170" i="1" s="1"/>
  <c r="I169" i="1" s="1"/>
  <c r="J158" i="1"/>
  <c r="I158" i="1"/>
  <c r="J157" i="1"/>
  <c r="J156" i="1" s="1"/>
  <c r="I156" i="1"/>
  <c r="J154" i="1"/>
  <c r="I154" i="1"/>
  <c r="J149" i="1"/>
  <c r="I149" i="1"/>
  <c r="J147" i="1"/>
  <c r="I147" i="1"/>
  <c r="J145" i="1"/>
  <c r="I145" i="1"/>
  <c r="J141" i="1"/>
  <c r="I141" i="1"/>
  <c r="J139" i="1"/>
  <c r="I139" i="1"/>
  <c r="J137" i="1"/>
  <c r="I137" i="1"/>
  <c r="J135" i="1"/>
  <c r="I135" i="1"/>
  <c r="J133" i="1"/>
  <c r="I133" i="1"/>
  <c r="J128" i="1"/>
  <c r="J127" i="1" s="1"/>
  <c r="J126" i="1" s="1"/>
  <c r="I128" i="1"/>
  <c r="I127" i="1" s="1"/>
  <c r="I126" i="1" s="1"/>
  <c r="J123" i="1"/>
  <c r="J122" i="1" s="1"/>
  <c r="J121" i="1" s="1"/>
  <c r="I123" i="1"/>
  <c r="I122" i="1" s="1"/>
  <c r="I121" i="1" s="1"/>
  <c r="J119" i="1"/>
  <c r="I119" i="1"/>
  <c r="J116" i="1"/>
  <c r="I116" i="1"/>
  <c r="J111" i="1"/>
  <c r="J110" i="1" s="1"/>
  <c r="J106" i="1" s="1"/>
  <c r="J105" i="1" s="1"/>
  <c r="I111" i="1"/>
  <c r="I110" i="1" s="1"/>
  <c r="I106" i="1" s="1"/>
  <c r="I105" i="1" s="1"/>
  <c r="J102" i="1"/>
  <c r="J101" i="1" s="1"/>
  <c r="J100" i="1" s="1"/>
  <c r="I102" i="1"/>
  <c r="I101" i="1" s="1"/>
  <c r="I100" i="1" s="1"/>
  <c r="J98" i="1"/>
  <c r="J97" i="1" s="1"/>
  <c r="J96" i="1" s="1"/>
  <c r="J95" i="1" s="1"/>
  <c r="J94" i="1" s="1"/>
  <c r="I98" i="1"/>
  <c r="I97" i="1" s="1"/>
  <c r="I96" i="1" s="1"/>
  <c r="I95" i="1" s="1"/>
  <c r="I94" i="1" s="1"/>
  <c r="J92" i="1"/>
  <c r="I92" i="1"/>
  <c r="J89" i="1"/>
  <c r="I89" i="1"/>
  <c r="J86" i="1"/>
  <c r="I86" i="1"/>
  <c r="J84" i="1"/>
  <c r="I84" i="1"/>
  <c r="J82" i="1"/>
  <c r="I82" i="1"/>
  <c r="J80" i="1"/>
  <c r="I80" i="1"/>
  <c r="J76" i="1"/>
  <c r="I76" i="1"/>
  <c r="J71" i="1"/>
  <c r="I71" i="1"/>
  <c r="J69" i="1"/>
  <c r="I69" i="1"/>
  <c r="J61" i="1"/>
  <c r="J60" i="1" s="1"/>
  <c r="J59" i="1" s="1"/>
  <c r="I61" i="1"/>
  <c r="I60" i="1" s="1"/>
  <c r="I59" i="1" s="1"/>
  <c r="J54" i="1"/>
  <c r="J53" i="1" s="1"/>
  <c r="J52" i="1" s="1"/>
  <c r="J51" i="1" s="1"/>
  <c r="I54" i="1"/>
  <c r="I53" i="1" s="1"/>
  <c r="I52" i="1" s="1"/>
  <c r="I51" i="1" s="1"/>
  <c r="J49" i="1"/>
  <c r="J48" i="1" s="1"/>
  <c r="J47" i="1" s="1"/>
  <c r="I49" i="1"/>
  <c r="I48" i="1" s="1"/>
  <c r="I47" i="1" s="1"/>
  <c r="J45" i="1"/>
  <c r="I45" i="1"/>
  <c r="J43" i="1"/>
  <c r="I43" i="1"/>
  <c r="J41" i="1"/>
  <c r="I41" i="1"/>
  <c r="J37" i="1"/>
  <c r="I37" i="1"/>
  <c r="J30" i="1"/>
  <c r="J29" i="1" s="1"/>
  <c r="J28" i="1" s="1"/>
  <c r="J27" i="1" s="1"/>
  <c r="I30" i="1"/>
  <c r="I29" i="1" s="1"/>
  <c r="I28" i="1" s="1"/>
  <c r="I27" i="1" s="1"/>
  <c r="J25" i="1"/>
  <c r="J24" i="1" s="1"/>
  <c r="J23" i="1" s="1"/>
  <c r="I25" i="1"/>
  <c r="I24" i="1" s="1"/>
  <c r="I23" i="1" s="1"/>
  <c r="J21" i="1"/>
  <c r="I21" i="1"/>
  <c r="J18" i="1"/>
  <c r="I18" i="1"/>
  <c r="J16" i="1"/>
  <c r="I16" i="1"/>
  <c r="N373" i="1" l="1"/>
  <c r="N372" i="1" s="1"/>
  <c r="N371" i="1" s="1"/>
  <c r="Q1025" i="1"/>
  <c r="Q1024" i="1" s="1"/>
  <c r="Q1023" i="1" s="1"/>
  <c r="N895" i="1"/>
  <c r="N894" i="1" s="1"/>
  <c r="N893" i="1" s="1"/>
  <c r="Q373" i="1"/>
  <c r="Q372" i="1" s="1"/>
  <c r="Q371" i="1" s="1"/>
  <c r="Q895" i="1"/>
  <c r="Q894" i="1" s="1"/>
  <c r="Q893" i="1" s="1"/>
  <c r="J796" i="1"/>
  <c r="J795" i="1" s="1"/>
  <c r="J794" i="1" s="1"/>
  <c r="J335" i="1"/>
  <c r="J405" i="1"/>
  <c r="J404" i="1" s="1"/>
  <c r="J403" i="1" s="1"/>
  <c r="J402" i="1" s="1"/>
  <c r="J401" i="1" s="1"/>
  <c r="I766" i="1"/>
  <c r="I765" i="1" s="1"/>
  <c r="I859" i="1"/>
  <c r="I858" i="1" s="1"/>
  <c r="J342" i="1"/>
  <c r="J667" i="1"/>
  <c r="J663" i="1" s="1"/>
  <c r="I882" i="1"/>
  <c r="I881" i="1" s="1"/>
  <c r="J441" i="1"/>
  <c r="J440" i="1" s="1"/>
  <c r="J435" i="1" s="1"/>
  <c r="J424" i="1" s="1"/>
  <c r="J413" i="1" s="1"/>
  <c r="I697" i="1"/>
  <c r="I693" i="1" s="1"/>
  <c r="J859" i="1"/>
  <c r="J858" i="1" s="1"/>
  <c r="J302" i="1"/>
  <c r="J381" i="1"/>
  <c r="J380" i="1" s="1"/>
  <c r="I381" i="1"/>
  <c r="I380" i="1" s="1"/>
  <c r="I677" i="1"/>
  <c r="I676" i="1" s="1"/>
  <c r="I15" i="1"/>
  <c r="I14" i="1" s="1"/>
  <c r="I13" i="1" s="1"/>
  <c r="I12" i="1" s="1"/>
  <c r="I36" i="1"/>
  <c r="I35" i="1" s="1"/>
  <c r="I34" i="1" s="1"/>
  <c r="I33" i="1" s="1"/>
  <c r="I132" i="1"/>
  <c r="I144" i="1"/>
  <c r="I254" i="1"/>
  <c r="I250" i="1" s="1"/>
  <c r="I249" i="1" s="1"/>
  <c r="I248" i="1" s="1"/>
  <c r="I310" i="1"/>
  <c r="I309" i="1" s="1"/>
  <c r="I308" i="1" s="1"/>
  <c r="I307" i="1" s="1"/>
  <c r="J677" i="1"/>
  <c r="J676" i="1" s="1"/>
  <c r="J527" i="1"/>
  <c r="J526" i="1" s="1"/>
  <c r="J525" i="1" s="1"/>
  <c r="J524" i="1" s="1"/>
  <c r="I527" i="1"/>
  <c r="I526" i="1" s="1"/>
  <c r="I525" i="1" s="1"/>
  <c r="I524" i="1" s="1"/>
  <c r="J15" i="1"/>
  <c r="J14" i="1" s="1"/>
  <c r="J13" i="1" s="1"/>
  <c r="J12" i="1" s="1"/>
  <c r="J36" i="1"/>
  <c r="J35" i="1" s="1"/>
  <c r="J34" i="1" s="1"/>
  <c r="J33" i="1" s="1"/>
  <c r="J182" i="1"/>
  <c r="J181" i="1" s="1"/>
  <c r="J180" i="1" s="1"/>
  <c r="J179" i="1" s="1"/>
  <c r="J211" i="1"/>
  <c r="J210" i="1" s="1"/>
  <c r="J209" i="1" s="1"/>
  <c r="J254" i="1"/>
  <c r="J250" i="1" s="1"/>
  <c r="J249" i="1" s="1"/>
  <c r="J248" i="1" s="1"/>
  <c r="J310" i="1"/>
  <c r="J487" i="1"/>
  <c r="J486" i="1" s="1"/>
  <c r="J485" i="1" s="1"/>
  <c r="J484" i="1" s="1"/>
  <c r="J504" i="1"/>
  <c r="J503" i="1" s="1"/>
  <c r="J502" i="1" s="1"/>
  <c r="J515" i="1"/>
  <c r="J514" i="1" s="1"/>
  <c r="J513" i="1" s="1"/>
  <c r="I647" i="1"/>
  <c r="I646" i="1" s="1"/>
  <c r="I667" i="1"/>
  <c r="I663" i="1" s="1"/>
  <c r="J876" i="1"/>
  <c r="J875" i="1" s="1"/>
  <c r="J882" i="1"/>
  <c r="J881" i="1" s="1"/>
  <c r="I1074" i="1"/>
  <c r="I115" i="1"/>
  <c r="I114" i="1" s="1"/>
  <c r="I113" i="1" s="1"/>
  <c r="J647" i="1"/>
  <c r="J646" i="1" s="1"/>
  <c r="J197" i="1"/>
  <c r="J196" i="1" s="1"/>
  <c r="J195" i="1" s="1"/>
  <c r="J194" i="1" s="1"/>
  <c r="J360" i="1"/>
  <c r="J766" i="1"/>
  <c r="J765" i="1" s="1"/>
  <c r="J935" i="1"/>
  <c r="J934" i="1" s="1"/>
  <c r="J933" i="1" s="1"/>
  <c r="J932" i="1" s="1"/>
  <c r="J931" i="1" s="1"/>
  <c r="J75" i="1"/>
  <c r="J74" i="1" s="1"/>
  <c r="J73" i="1" s="1"/>
  <c r="J115" i="1"/>
  <c r="J114" i="1" s="1"/>
  <c r="J113" i="1" s="1"/>
  <c r="I335" i="1"/>
  <c r="I360" i="1"/>
  <c r="I504" i="1"/>
  <c r="I503" i="1" s="1"/>
  <c r="I502" i="1" s="1"/>
  <c r="I796" i="1"/>
  <c r="I795" i="1" s="1"/>
  <c r="I794" i="1" s="1"/>
  <c r="I876" i="1"/>
  <c r="I875" i="1" s="1"/>
  <c r="I905" i="1"/>
  <c r="I904" i="1" s="1"/>
  <c r="I1025" i="1"/>
  <c r="I1024" i="1" s="1"/>
  <c r="I1023" i="1" s="1"/>
  <c r="I1022" i="1" s="1"/>
  <c r="J1025" i="1"/>
  <c r="J1024" i="1" s="1"/>
  <c r="J1023" i="1" s="1"/>
  <c r="J1022" i="1" s="1"/>
  <c r="I1048" i="1"/>
  <c r="I1047" i="1" s="1"/>
  <c r="I1046" i="1" s="1"/>
  <c r="I1045" i="1" s="1"/>
  <c r="J846" i="1"/>
  <c r="J845" i="1" s="1"/>
  <c r="J834" i="1" s="1"/>
  <c r="J712" i="1"/>
  <c r="J711" i="1" s="1"/>
  <c r="J710" i="1" s="1"/>
  <c r="I712" i="1"/>
  <c r="I711" i="1" s="1"/>
  <c r="I710" i="1" s="1"/>
  <c r="J697" i="1"/>
  <c r="J693" i="1" s="1"/>
  <c r="I151" i="1"/>
  <c r="I289" i="1"/>
  <c r="J355" i="1"/>
  <c r="I919" i="1"/>
  <c r="I918" i="1" s="1"/>
  <c r="I1003" i="1"/>
  <c r="I1002" i="1" s="1"/>
  <c r="I993" i="1" s="1"/>
  <c r="I75" i="1"/>
  <c r="I74" i="1" s="1"/>
  <c r="I73" i="1" s="1"/>
  <c r="J347" i="1"/>
  <c r="J604" i="1"/>
  <c r="J600" i="1" s="1"/>
  <c r="J599" i="1" s="1"/>
  <c r="J598" i="1" s="1"/>
  <c r="J588" i="1" s="1"/>
  <c r="J587" i="1" s="1"/>
  <c r="I754" i="1"/>
  <c r="I753" i="1" s="1"/>
  <c r="I788" i="1"/>
  <c r="I787" i="1" s="1"/>
  <c r="I786" i="1" s="1"/>
  <c r="I846" i="1"/>
  <c r="I845" i="1" s="1"/>
  <c r="I834" i="1" s="1"/>
  <c r="I911" i="1"/>
  <c r="I910" i="1" s="1"/>
  <c r="I960" i="1"/>
  <c r="I953" i="1" s="1"/>
  <c r="I342" i="1"/>
  <c r="I479" i="1"/>
  <c r="I473" i="1" s="1"/>
  <c r="I472" i="1" s="1"/>
  <c r="I466" i="1" s="1"/>
  <c r="I487" i="1"/>
  <c r="I486" i="1" s="1"/>
  <c r="I485" i="1" s="1"/>
  <c r="I484" i="1" s="1"/>
  <c r="J743" i="1"/>
  <c r="J742" i="1" s="1"/>
  <c r="J741" i="1" s="1"/>
  <c r="J740" i="1" s="1"/>
  <c r="J754" i="1"/>
  <c r="J753" i="1" s="1"/>
  <c r="J788" i="1"/>
  <c r="J787" i="1" s="1"/>
  <c r="J786" i="1" s="1"/>
  <c r="J905" i="1"/>
  <c r="J904" i="1" s="1"/>
  <c r="J1074" i="1"/>
  <c r="I197" i="1"/>
  <c r="I196" i="1" s="1"/>
  <c r="I195" i="1" s="1"/>
  <c r="I194" i="1" s="1"/>
  <c r="I211" i="1"/>
  <c r="I210" i="1" s="1"/>
  <c r="I209" i="1" s="1"/>
  <c r="I935" i="1"/>
  <c r="I934" i="1" s="1"/>
  <c r="I933" i="1" s="1"/>
  <c r="I932" i="1" s="1"/>
  <c r="I931" i="1" s="1"/>
  <c r="I271" i="1"/>
  <c r="I270" i="1" s="1"/>
  <c r="I269" i="1" s="1"/>
  <c r="I263" i="1" s="1"/>
  <c r="J283" i="1"/>
  <c r="J282" i="1" s="1"/>
  <c r="J289" i="1"/>
  <c r="J479" i="1"/>
  <c r="J473" i="1" s="1"/>
  <c r="J472" i="1" s="1"/>
  <c r="J466" i="1" s="1"/>
  <c r="J1003" i="1"/>
  <c r="J1002" i="1" s="1"/>
  <c r="J993" i="1" s="1"/>
  <c r="J919" i="1"/>
  <c r="J918" i="1" s="1"/>
  <c r="I68" i="1"/>
  <c r="I67" i="1" s="1"/>
  <c r="I66" i="1" s="1"/>
  <c r="I515" i="1"/>
  <c r="I514" i="1" s="1"/>
  <c r="I513" i="1" s="1"/>
  <c r="I777" i="1"/>
  <c r="I776" i="1" s="1"/>
  <c r="J911" i="1"/>
  <c r="J910" i="1" s="1"/>
  <c r="J1062" i="1"/>
  <c r="J68" i="1"/>
  <c r="J67" i="1" s="1"/>
  <c r="J66" i="1" s="1"/>
  <c r="J132" i="1"/>
  <c r="I182" i="1"/>
  <c r="I181" i="1" s="1"/>
  <c r="I180" i="1" s="1"/>
  <c r="I179" i="1" s="1"/>
  <c r="J226" i="1"/>
  <c r="J225" i="1" s="1"/>
  <c r="J224" i="1" s="1"/>
  <c r="I283" i="1"/>
  <c r="I282" i="1" s="1"/>
  <c r="I302" i="1"/>
  <c r="I405" i="1"/>
  <c r="I404" i="1" s="1"/>
  <c r="I403" i="1" s="1"/>
  <c r="I402" i="1" s="1"/>
  <c r="I401" i="1" s="1"/>
  <c r="I441" i="1"/>
  <c r="I440" i="1" s="1"/>
  <c r="I435" i="1" s="1"/>
  <c r="I424" i="1" s="1"/>
  <c r="I413" i="1" s="1"/>
  <c r="I743" i="1"/>
  <c r="I742" i="1" s="1"/>
  <c r="I741" i="1" s="1"/>
  <c r="I740" i="1" s="1"/>
  <c r="J777" i="1"/>
  <c r="J776" i="1" s="1"/>
  <c r="J1048" i="1"/>
  <c r="J1047" i="1" s="1"/>
  <c r="J1046" i="1" s="1"/>
  <c r="J1045" i="1" s="1"/>
  <c r="I1081" i="1"/>
  <c r="I1080" i="1" s="1"/>
  <c r="I1079" i="1" s="1"/>
  <c r="I347" i="1"/>
  <c r="I604" i="1"/>
  <c r="I600" i="1" s="1"/>
  <c r="I599" i="1" s="1"/>
  <c r="I598" i="1" s="1"/>
  <c r="I588" i="1" s="1"/>
  <c r="I587" i="1" s="1"/>
  <c r="J232" i="1"/>
  <c r="J231" i="1" s="1"/>
  <c r="I226" i="1"/>
  <c r="I225" i="1" s="1"/>
  <c r="I224" i="1" s="1"/>
  <c r="J271" i="1"/>
  <c r="J270" i="1" s="1"/>
  <c r="J269" i="1" s="1"/>
  <c r="J263" i="1" s="1"/>
  <c r="J217" i="1"/>
  <c r="J216" i="1" s="1"/>
  <c r="I168" i="1"/>
  <c r="I167" i="1" s="1"/>
  <c r="J168" i="1"/>
  <c r="J167" i="1" s="1"/>
  <c r="I355" i="1"/>
  <c r="J144" i="1"/>
  <c r="I217" i="1"/>
  <c r="I216" i="1" s="1"/>
  <c r="I555" i="1"/>
  <c r="I554" i="1"/>
  <c r="I232" i="1"/>
  <c r="I231" i="1" s="1"/>
  <c r="J151" i="1"/>
  <c r="J554" i="1"/>
  <c r="J555" i="1"/>
  <c r="I1092" i="1"/>
  <c r="I1058" i="1"/>
  <c r="I1057" i="1" s="1"/>
  <c r="I1056" i="1" s="1"/>
  <c r="J1092" i="1"/>
  <c r="I1062" i="1"/>
  <c r="J1081" i="1"/>
  <c r="J1080" i="1" s="1"/>
  <c r="J1079" i="1" s="1"/>
  <c r="J960" i="1"/>
  <c r="J953" i="1" s="1"/>
  <c r="J1058" i="1"/>
  <c r="J1057" i="1" s="1"/>
  <c r="J1056" i="1" s="1"/>
  <c r="Q1022" i="1" l="1"/>
  <c r="J785" i="1"/>
  <c r="J784" i="1" s="1"/>
  <c r="J288" i="1"/>
  <c r="J903" i="1"/>
  <c r="J902" i="1" s="1"/>
  <c r="J309" i="1"/>
  <c r="J308" i="1" s="1"/>
  <c r="J307" i="1" s="1"/>
  <c r="I131" i="1"/>
  <c r="I125" i="1" s="1"/>
  <c r="I104" i="1" s="1"/>
  <c r="I903" i="1"/>
  <c r="I902" i="1" s="1"/>
  <c r="I857" i="1"/>
  <c r="I856" i="1" s="1"/>
  <c r="J675" i="1"/>
  <c r="J674" i="1" s="1"/>
  <c r="J752" i="1"/>
  <c r="J751" i="1" s="1"/>
  <c r="I785" i="1"/>
  <c r="I784" i="1" s="1"/>
  <c r="J857" i="1"/>
  <c r="J856" i="1" s="1"/>
  <c r="I645" i="1"/>
  <c r="I644" i="1" s="1"/>
  <c r="I752" i="1"/>
  <c r="I751" i="1" s="1"/>
  <c r="J645" i="1"/>
  <c r="J644" i="1" s="1"/>
  <c r="J65" i="1"/>
  <c r="I984" i="1"/>
  <c r="I945" i="1" s="1"/>
  <c r="J984" i="1"/>
  <c r="I288" i="1"/>
  <c r="I281" i="1" s="1"/>
  <c r="I280" i="1" s="1"/>
  <c r="J208" i="1"/>
  <c r="J207" i="1" s="1"/>
  <c r="I675" i="1"/>
  <c r="I674" i="1" s="1"/>
  <c r="I65" i="1"/>
  <c r="J334" i="1"/>
  <c r="J333" i="1" s="1"/>
  <c r="J327" i="1" s="1"/>
  <c r="J281" i="1"/>
  <c r="J280" i="1" s="1"/>
  <c r="J492" i="1"/>
  <c r="J459" i="1" s="1"/>
  <c r="I208" i="1"/>
  <c r="I207" i="1" s="1"/>
  <c r="I334" i="1"/>
  <c r="I333" i="1" s="1"/>
  <c r="I327" i="1" s="1"/>
  <c r="J1055" i="1"/>
  <c r="I166" i="1"/>
  <c r="J131" i="1"/>
  <c r="J125" i="1" s="1"/>
  <c r="J104" i="1" s="1"/>
  <c r="I492" i="1"/>
  <c r="I459" i="1" s="1"/>
  <c r="J166" i="1"/>
  <c r="I1055" i="1"/>
  <c r="AE1029" i="1"/>
  <c r="AE1027" i="1"/>
  <c r="AD1088" i="1"/>
  <c r="AD1087" i="1" s="1"/>
  <c r="AD1086" i="1" s="1"/>
  <c r="AD1084" i="1"/>
  <c r="AD1083" i="1" s="1"/>
  <c r="AD1082" i="1" s="1"/>
  <c r="AD1077" i="1"/>
  <c r="AD1075" i="1"/>
  <c r="AD1070" i="1"/>
  <c r="AD1069" i="1" s="1"/>
  <c r="AD1068" i="1" s="1"/>
  <c r="AD1065" i="1"/>
  <c r="AD1064" i="1" s="1"/>
  <c r="AD1063" i="1" s="1"/>
  <c r="AD1059" i="1"/>
  <c r="AD1058" i="1" s="1"/>
  <c r="AD1057" i="1" s="1"/>
  <c r="AD1056" i="1" s="1"/>
  <c r="AD1053" i="1"/>
  <c r="AE1052" i="1"/>
  <c r="AG1052" i="1" s="1"/>
  <c r="AD1049" i="1"/>
  <c r="AE1041" i="1"/>
  <c r="AG1041" i="1" s="1"/>
  <c r="AD1038" i="1"/>
  <c r="AD1037" i="1" s="1"/>
  <c r="AD1036" i="1" s="1"/>
  <c r="AD1035" i="1" s="1"/>
  <c r="AD1034" i="1" s="1"/>
  <c r="AD1028" i="1"/>
  <c r="AD1026" i="1"/>
  <c r="AD1020" i="1"/>
  <c r="AD1019" i="1" s="1"/>
  <c r="AD1018" i="1" s="1"/>
  <c r="AD1013" i="1"/>
  <c r="AD1012" i="1" s="1"/>
  <c r="AE1001" i="1"/>
  <c r="AD1000" i="1"/>
  <c r="AD999" i="1" s="1"/>
  <c r="AD995" i="1" s="1"/>
  <c r="AD994" i="1" s="1"/>
  <c r="AD982" i="1"/>
  <c r="AD981" i="1" s="1"/>
  <c r="AD980" i="1" s="1"/>
  <c r="AD979" i="1" s="1"/>
  <c r="AD978" i="1" s="1"/>
  <c r="AD977" i="1" s="1"/>
  <c r="AD975" i="1"/>
  <c r="AD974" i="1" s="1"/>
  <c r="AD973" i="1" s="1"/>
  <c r="AD972" i="1" s="1"/>
  <c r="AD971" i="1" s="1"/>
  <c r="AE970" i="1"/>
  <c r="AD969" i="1"/>
  <c r="AD968" i="1" s="1"/>
  <c r="AD967" i="1" s="1"/>
  <c r="AD966" i="1" s="1"/>
  <c r="AE965" i="1"/>
  <c r="AD964" i="1"/>
  <c r="AD963" i="1" s="1"/>
  <c r="AD962" i="1" s="1"/>
  <c r="AD961" i="1" s="1"/>
  <c r="AD958" i="1"/>
  <c r="AD957" i="1" s="1"/>
  <c r="AD956" i="1" s="1"/>
  <c r="AD955" i="1" s="1"/>
  <c r="AD954" i="1" s="1"/>
  <c r="AD951" i="1"/>
  <c r="AD950" i="1" s="1"/>
  <c r="AD949" i="1" s="1"/>
  <c r="AD948" i="1" s="1"/>
  <c r="AD947" i="1" s="1"/>
  <c r="AD946" i="1" s="1"/>
  <c r="AE943" i="1"/>
  <c r="AD942" i="1"/>
  <c r="AE941" i="1"/>
  <c r="AD940" i="1"/>
  <c r="AD938" i="1"/>
  <c r="AE937" i="1"/>
  <c r="AD936" i="1"/>
  <c r="AE930" i="1"/>
  <c r="AD929" i="1"/>
  <c r="AD928" i="1" s="1"/>
  <c r="AE927" i="1"/>
  <c r="AD926" i="1"/>
  <c r="AD925" i="1" s="1"/>
  <c r="AE924" i="1"/>
  <c r="AD923" i="1"/>
  <c r="AD920" i="1" s="1"/>
  <c r="AD916" i="1"/>
  <c r="AD912" i="1"/>
  <c r="AD908" i="1"/>
  <c r="AD906" i="1"/>
  <c r="AD891" i="1"/>
  <c r="AD889" i="1"/>
  <c r="AD887" i="1"/>
  <c r="AD885" i="1"/>
  <c r="AD883" i="1"/>
  <c r="AD879" i="1"/>
  <c r="AD877" i="1"/>
  <c r="AE867" i="1"/>
  <c r="AD866" i="1"/>
  <c r="AD859" i="1" s="1"/>
  <c r="AD853" i="1"/>
  <c r="AD852" i="1" s="1"/>
  <c r="AD851" i="1" s="1"/>
  <c r="AD849" i="1"/>
  <c r="AD848" i="1" s="1"/>
  <c r="AD847" i="1" s="1"/>
  <c r="AD843" i="1"/>
  <c r="AD842" i="1" s="1"/>
  <c r="AD841" i="1" s="1"/>
  <c r="AD830" i="1"/>
  <c r="AD829" i="1" s="1"/>
  <c r="AD828" i="1" s="1"/>
  <c r="AD827" i="1" s="1"/>
  <c r="AD826" i="1" s="1"/>
  <c r="AD825" i="1" s="1"/>
  <c r="AD823" i="1"/>
  <c r="AD822" i="1" s="1"/>
  <c r="AD821" i="1" s="1"/>
  <c r="AD820" i="1" s="1"/>
  <c r="AD819" i="1" s="1"/>
  <c r="AD818" i="1" s="1"/>
  <c r="AD805" i="1"/>
  <c r="AD804" i="1" s="1"/>
  <c r="AD803" i="1" s="1"/>
  <c r="AD802" i="1" s="1"/>
  <c r="AD801" i="1" s="1"/>
  <c r="AE800" i="1"/>
  <c r="AD799" i="1"/>
  <c r="AE798" i="1"/>
  <c r="AD797" i="1"/>
  <c r="AD792" i="1"/>
  <c r="AD789" i="1"/>
  <c r="AE783" i="1"/>
  <c r="AD782" i="1"/>
  <c r="AD781" i="1" s="1"/>
  <c r="AE780" i="1"/>
  <c r="AD779" i="1"/>
  <c r="AD778" i="1" s="1"/>
  <c r="AD773" i="1"/>
  <c r="AD772" i="1" s="1"/>
  <c r="AD770" i="1"/>
  <c r="AD767" i="1"/>
  <c r="AD762" i="1"/>
  <c r="AD759" i="1"/>
  <c r="AD755" i="1"/>
  <c r="AD746" i="1"/>
  <c r="AD744" i="1"/>
  <c r="AE739" i="1"/>
  <c r="AD738" i="1"/>
  <c r="AD737" i="1" s="1"/>
  <c r="AD736" i="1" s="1"/>
  <c r="AD735" i="1" s="1"/>
  <c r="AD724" i="1" s="1"/>
  <c r="AD722" i="1"/>
  <c r="AD721" i="1" s="1"/>
  <c r="AD720" i="1" s="1"/>
  <c r="AE717" i="1"/>
  <c r="AD716" i="1"/>
  <c r="AD713" i="1" s="1"/>
  <c r="AD708" i="1"/>
  <c r="AD706" i="1"/>
  <c r="AD704" i="1"/>
  <c r="AD702" i="1"/>
  <c r="AD700" i="1"/>
  <c r="AD698" i="1"/>
  <c r="AD695" i="1"/>
  <c r="AD694" i="1" s="1"/>
  <c r="AE687" i="1"/>
  <c r="AD686" i="1"/>
  <c r="AE679" i="1"/>
  <c r="AD670" i="1"/>
  <c r="AD668" i="1"/>
  <c r="AD665" i="1"/>
  <c r="AD664" i="1" s="1"/>
  <c r="AD661" i="1"/>
  <c r="AD660" i="1" s="1"/>
  <c r="AD658" i="1"/>
  <c r="AE657" i="1"/>
  <c r="AD656" i="1"/>
  <c r="AD652" i="1"/>
  <c r="AE651" i="1"/>
  <c r="AD650" i="1"/>
  <c r="AD648" i="1"/>
  <c r="AD641" i="1"/>
  <c r="AD640" i="1" s="1"/>
  <c r="AD639" i="1" s="1"/>
  <c r="AD638" i="1" s="1"/>
  <c r="AD637" i="1" s="1"/>
  <c r="AD636" i="1" s="1"/>
  <c r="AD632" i="1"/>
  <c r="AD631" i="1" s="1"/>
  <c r="AD630" i="1" s="1"/>
  <c r="AD629" i="1" s="1"/>
  <c r="AD628" i="1" s="1"/>
  <c r="AD627" i="1" s="1"/>
  <c r="AE626" i="1"/>
  <c r="AD625" i="1"/>
  <c r="AD624" i="1" s="1"/>
  <c r="AD623" i="1" s="1"/>
  <c r="AD622" i="1" s="1"/>
  <c r="AD621" i="1" s="1"/>
  <c r="AD620" i="1" s="1"/>
  <c r="AD618" i="1"/>
  <c r="AD617" i="1" s="1"/>
  <c r="AD616" i="1" s="1"/>
  <c r="AD615" i="1" s="1"/>
  <c r="AD613" i="1"/>
  <c r="AD612" i="1" s="1"/>
  <c r="AD611" i="1" s="1"/>
  <c r="AE610" i="1"/>
  <c r="AD609" i="1"/>
  <c r="AE608" i="1"/>
  <c r="AD607" i="1"/>
  <c r="AD605" i="1"/>
  <c r="AD602" i="1"/>
  <c r="AD601" i="1" s="1"/>
  <c r="AE597" i="1"/>
  <c r="AG597" i="1" s="1"/>
  <c r="AD592" i="1"/>
  <c r="AD591" i="1" s="1"/>
  <c r="AD590" i="1" s="1"/>
  <c r="AD589" i="1" s="1"/>
  <c r="AE585" i="1"/>
  <c r="AD584" i="1"/>
  <c r="AD583" i="1" s="1"/>
  <c r="AD582" i="1" s="1"/>
  <c r="AD581" i="1" s="1"/>
  <c r="AD580" i="1" s="1"/>
  <c r="AD579" i="1" s="1"/>
  <c r="AD577" i="1"/>
  <c r="AD576" i="1" s="1"/>
  <c r="AD575" i="1" s="1"/>
  <c r="AD574" i="1" s="1"/>
  <c r="AD573" i="1" s="1"/>
  <c r="AD572" i="1" s="1"/>
  <c r="AD569" i="1"/>
  <c r="AD568" i="1" s="1"/>
  <c r="AD567" i="1" s="1"/>
  <c r="AD566" i="1" s="1"/>
  <c r="AD565" i="1" s="1"/>
  <c r="AE564" i="1"/>
  <c r="AG564" i="1" s="1"/>
  <c r="AD559" i="1"/>
  <c r="AD558" i="1" s="1"/>
  <c r="AD557" i="1" s="1"/>
  <c r="AD556" i="1" s="1"/>
  <c r="AE548" i="1"/>
  <c r="AD546" i="1"/>
  <c r="AD545" i="1" s="1"/>
  <c r="AD528" i="1" s="1"/>
  <c r="AD522" i="1"/>
  <c r="AD521" i="1" s="1"/>
  <c r="AD520" i="1" s="1"/>
  <c r="AD518" i="1"/>
  <c r="AD516" i="1"/>
  <c r="AD511" i="1"/>
  <c r="AD510" i="1" s="1"/>
  <c r="AD509" i="1" s="1"/>
  <c r="AD507" i="1"/>
  <c r="AD505" i="1"/>
  <c r="AD500" i="1"/>
  <c r="AD499" i="1" s="1"/>
  <c r="AD498" i="1" s="1"/>
  <c r="AD493" i="1" s="1"/>
  <c r="AD490" i="1"/>
  <c r="AD488" i="1"/>
  <c r="AE483" i="1"/>
  <c r="AD482" i="1"/>
  <c r="AD480" i="1"/>
  <c r="AE476" i="1"/>
  <c r="AD475" i="1"/>
  <c r="AD474" i="1" s="1"/>
  <c r="AE471" i="1"/>
  <c r="AD470" i="1"/>
  <c r="AD469" i="1" s="1"/>
  <c r="AD468" i="1" s="1"/>
  <c r="AD467" i="1" s="1"/>
  <c r="AD464" i="1"/>
  <c r="AD463" i="1" s="1"/>
  <c r="AD462" i="1" s="1"/>
  <c r="AD461" i="1" s="1"/>
  <c r="AD460" i="1" s="1"/>
  <c r="AD457" i="1"/>
  <c r="AD456" i="1" s="1"/>
  <c r="AD455" i="1" s="1"/>
  <c r="AD454" i="1" s="1"/>
  <c r="AD453" i="1" s="1"/>
  <c r="AD452" i="1" s="1"/>
  <c r="AD450" i="1"/>
  <c r="AD449" i="1" s="1"/>
  <c r="AD448" i="1" s="1"/>
  <c r="AD447" i="1" s="1"/>
  <c r="AD446" i="1" s="1"/>
  <c r="AE445" i="1"/>
  <c r="AD444" i="1"/>
  <c r="AE443" i="1"/>
  <c r="AD442" i="1"/>
  <c r="AD438" i="1"/>
  <c r="AD437" i="1" s="1"/>
  <c r="AD436" i="1" s="1"/>
  <c r="AE434" i="1"/>
  <c r="AD433" i="1"/>
  <c r="AD432" i="1" s="1"/>
  <c r="AD431" i="1" s="1"/>
  <c r="AD430" i="1" s="1"/>
  <c r="AE429" i="1"/>
  <c r="AD428" i="1"/>
  <c r="AD427" i="1" s="1"/>
  <c r="AD426" i="1" s="1"/>
  <c r="AD425" i="1" s="1"/>
  <c r="AD411" i="1"/>
  <c r="AD410" i="1" s="1"/>
  <c r="AE409" i="1"/>
  <c r="AD408" i="1"/>
  <c r="AD406" i="1"/>
  <c r="AD399" i="1"/>
  <c r="AD398" i="1" s="1"/>
  <c r="AD397" i="1" s="1"/>
  <c r="AD396" i="1" s="1"/>
  <c r="AD394" i="1"/>
  <c r="AD393" i="1" s="1"/>
  <c r="AD392" i="1" s="1"/>
  <c r="AD390" i="1"/>
  <c r="AD389" i="1" s="1"/>
  <c r="AD388" i="1" s="1"/>
  <c r="AD369" i="1"/>
  <c r="AD368" i="1" s="1"/>
  <c r="AD367" i="1" s="1"/>
  <c r="AD365" i="1"/>
  <c r="AD363" i="1"/>
  <c r="AD361" i="1"/>
  <c r="AD358" i="1"/>
  <c r="AD356" i="1"/>
  <c r="AD353" i="1"/>
  <c r="AD351" i="1"/>
  <c r="AE350" i="1"/>
  <c r="AG350" i="1" s="1"/>
  <c r="AE349" i="1"/>
  <c r="AG349" i="1" s="1"/>
  <c r="AG348" i="1" s="1"/>
  <c r="AD348" i="1"/>
  <c r="AD345" i="1"/>
  <c r="AD343" i="1"/>
  <c r="AD340" i="1"/>
  <c r="AD336" i="1"/>
  <c r="AD331" i="1"/>
  <c r="AD330" i="1" s="1"/>
  <c r="AD329" i="1" s="1"/>
  <c r="AD328" i="1" s="1"/>
  <c r="AD319" i="1"/>
  <c r="AD314" i="1"/>
  <c r="AD311" i="1"/>
  <c r="AE306" i="1"/>
  <c r="AD305" i="1"/>
  <c r="AE304" i="1"/>
  <c r="AD303" i="1"/>
  <c r="AE301" i="1"/>
  <c r="AD300" i="1"/>
  <c r="AD298" i="1"/>
  <c r="AD296" i="1"/>
  <c r="AD293" i="1"/>
  <c r="AD290" i="1"/>
  <c r="AE287" i="1"/>
  <c r="AD286" i="1"/>
  <c r="AD284" i="1"/>
  <c r="AD277" i="1"/>
  <c r="AD276" i="1" s="1"/>
  <c r="AD274" i="1"/>
  <c r="AD272" i="1"/>
  <c r="AD267" i="1"/>
  <c r="AD266" i="1" s="1"/>
  <c r="AD265" i="1" s="1"/>
  <c r="AD264" i="1" s="1"/>
  <c r="AD261" i="1"/>
  <c r="AD258" i="1"/>
  <c r="AD252" i="1"/>
  <c r="AD251" i="1" s="1"/>
  <c r="AD246" i="1"/>
  <c r="AD245" i="1" s="1"/>
  <c r="AD244" i="1" s="1"/>
  <c r="AD243" i="1" s="1"/>
  <c r="AD242" i="1" s="1"/>
  <c r="AD240" i="1"/>
  <c r="AD239" i="1" s="1"/>
  <c r="AD238" i="1" s="1"/>
  <c r="AD235" i="1"/>
  <c r="AD234" i="1" s="1"/>
  <c r="AD233" i="1" s="1"/>
  <c r="AE230" i="1"/>
  <c r="AD229" i="1"/>
  <c r="AE228" i="1"/>
  <c r="AD227" i="1"/>
  <c r="AD222" i="1"/>
  <c r="AD221" i="1" s="1"/>
  <c r="AD219" i="1"/>
  <c r="AD218" i="1" s="1"/>
  <c r="AD214" i="1"/>
  <c r="AD212" i="1"/>
  <c r="AD202" i="1"/>
  <c r="AD200" i="1"/>
  <c r="AD198" i="1"/>
  <c r="AD190" i="1"/>
  <c r="AD189" i="1" s="1"/>
  <c r="AD188" i="1" s="1"/>
  <c r="AD186" i="1"/>
  <c r="AD183" i="1"/>
  <c r="AD175" i="1"/>
  <c r="AD174" i="1" s="1"/>
  <c r="AD173" i="1" s="1"/>
  <c r="AD171" i="1"/>
  <c r="AD170" i="1" s="1"/>
  <c r="AD169" i="1" s="1"/>
  <c r="AD158" i="1"/>
  <c r="AD157" i="1"/>
  <c r="AD156" i="1" s="1"/>
  <c r="AD154" i="1"/>
  <c r="AD149" i="1"/>
  <c r="AD147" i="1"/>
  <c r="AD145" i="1"/>
  <c r="AD141" i="1"/>
  <c r="AD139" i="1"/>
  <c r="AD137" i="1"/>
  <c r="AD135" i="1"/>
  <c r="AD133" i="1"/>
  <c r="AD128" i="1"/>
  <c r="AD127" i="1" s="1"/>
  <c r="AD126" i="1" s="1"/>
  <c r="AD123" i="1"/>
  <c r="AD122" i="1" s="1"/>
  <c r="AD121" i="1" s="1"/>
  <c r="AD119" i="1"/>
  <c r="AD116" i="1"/>
  <c r="AD111" i="1"/>
  <c r="AD110" i="1" s="1"/>
  <c r="AD102" i="1"/>
  <c r="AD101" i="1" s="1"/>
  <c r="AD100" i="1" s="1"/>
  <c r="AD98" i="1"/>
  <c r="AD97" i="1" s="1"/>
  <c r="AD96" i="1" s="1"/>
  <c r="AD95" i="1" s="1"/>
  <c r="AD94" i="1" s="1"/>
  <c r="AD92" i="1"/>
  <c r="AD89" i="1"/>
  <c r="AD86" i="1"/>
  <c r="AD84" i="1"/>
  <c r="AD82" i="1"/>
  <c r="AD80" i="1"/>
  <c r="AD76" i="1"/>
  <c r="AE72" i="1"/>
  <c r="AD71" i="1"/>
  <c r="AD69" i="1"/>
  <c r="AD61" i="1"/>
  <c r="AD60" i="1" s="1"/>
  <c r="AD59" i="1" s="1"/>
  <c r="AD54" i="1"/>
  <c r="AD53" i="1" s="1"/>
  <c r="AD52" i="1" s="1"/>
  <c r="AD51" i="1" s="1"/>
  <c r="AD49" i="1"/>
  <c r="AD48" i="1" s="1"/>
  <c r="AD47" i="1" s="1"/>
  <c r="AD45" i="1"/>
  <c r="AD43" i="1"/>
  <c r="AD41" i="1"/>
  <c r="AD37" i="1"/>
  <c r="AD30" i="1"/>
  <c r="AD29" i="1" s="1"/>
  <c r="AD28" i="1" s="1"/>
  <c r="AD27" i="1" s="1"/>
  <c r="AD25" i="1"/>
  <c r="AD24" i="1" s="1"/>
  <c r="AD23" i="1" s="1"/>
  <c r="AD21" i="1"/>
  <c r="AD18" i="1"/>
  <c r="AD16" i="1"/>
  <c r="U1088" i="1"/>
  <c r="U1087" i="1" s="1"/>
  <c r="U1086" i="1" s="1"/>
  <c r="U1084" i="1"/>
  <c r="U1083" i="1" s="1"/>
  <c r="U1082" i="1" s="1"/>
  <c r="U1077" i="1"/>
  <c r="U1075" i="1"/>
  <c r="U1070" i="1"/>
  <c r="U1069" i="1" s="1"/>
  <c r="U1068" i="1" s="1"/>
  <c r="U1065" i="1"/>
  <c r="U1064" i="1" s="1"/>
  <c r="U1063" i="1" s="1"/>
  <c r="U1059" i="1"/>
  <c r="U1058" i="1" s="1"/>
  <c r="U1057" i="1" s="1"/>
  <c r="U1056" i="1" s="1"/>
  <c r="U1053" i="1"/>
  <c r="V1052" i="1"/>
  <c r="X1052" i="1" s="1"/>
  <c r="Z1052" i="1" s="1"/>
  <c r="U1049" i="1"/>
  <c r="V1041" i="1"/>
  <c r="X1041" i="1" s="1"/>
  <c r="Z1041" i="1" s="1"/>
  <c r="U1038" i="1"/>
  <c r="U1037" i="1" s="1"/>
  <c r="U1036" i="1" s="1"/>
  <c r="U1035" i="1" s="1"/>
  <c r="U1034" i="1" s="1"/>
  <c r="U1028" i="1"/>
  <c r="U1026" i="1"/>
  <c r="U1020" i="1"/>
  <c r="U1019" i="1" s="1"/>
  <c r="U1018" i="1" s="1"/>
  <c r="U1013" i="1"/>
  <c r="U1012" i="1" s="1"/>
  <c r="V1001" i="1"/>
  <c r="U1000" i="1"/>
  <c r="U999" i="1" s="1"/>
  <c r="U995" i="1" s="1"/>
  <c r="U994" i="1" s="1"/>
  <c r="U982" i="1"/>
  <c r="U981" i="1" s="1"/>
  <c r="U980" i="1" s="1"/>
  <c r="U979" i="1" s="1"/>
  <c r="U978" i="1" s="1"/>
  <c r="U977" i="1" s="1"/>
  <c r="U975" i="1"/>
  <c r="U974" i="1" s="1"/>
  <c r="U973" i="1" s="1"/>
  <c r="U972" i="1" s="1"/>
  <c r="U971" i="1" s="1"/>
  <c r="V970" i="1"/>
  <c r="U969" i="1"/>
  <c r="U968" i="1" s="1"/>
  <c r="U967" i="1" s="1"/>
  <c r="U966" i="1" s="1"/>
  <c r="V965" i="1"/>
  <c r="U964" i="1"/>
  <c r="U963" i="1" s="1"/>
  <c r="U962" i="1" s="1"/>
  <c r="U961" i="1" s="1"/>
  <c r="U958" i="1"/>
  <c r="U957" i="1" s="1"/>
  <c r="U956" i="1" s="1"/>
  <c r="U955" i="1" s="1"/>
  <c r="U954" i="1" s="1"/>
  <c r="U951" i="1"/>
  <c r="U950" i="1" s="1"/>
  <c r="U949" i="1" s="1"/>
  <c r="U948" i="1" s="1"/>
  <c r="U947" i="1" s="1"/>
  <c r="U946" i="1" s="1"/>
  <c r="U942" i="1"/>
  <c r="U940" i="1"/>
  <c r="U938" i="1"/>
  <c r="U936" i="1"/>
  <c r="V930" i="1"/>
  <c r="U929" i="1"/>
  <c r="U928" i="1" s="1"/>
  <c r="V927" i="1"/>
  <c r="U926" i="1"/>
  <c r="U925" i="1" s="1"/>
  <c r="V924" i="1"/>
  <c r="U923" i="1"/>
  <c r="U920" i="1" s="1"/>
  <c r="U916" i="1"/>
  <c r="U912" i="1"/>
  <c r="U908" i="1"/>
  <c r="U906" i="1"/>
  <c r="U891" i="1"/>
  <c r="U889" i="1"/>
  <c r="U887" i="1"/>
  <c r="U885" i="1"/>
  <c r="U883" i="1"/>
  <c r="U879" i="1"/>
  <c r="U877" i="1"/>
  <c r="V867" i="1"/>
  <c r="U866" i="1"/>
  <c r="U859" i="1" s="1"/>
  <c r="U853" i="1"/>
  <c r="U852" i="1" s="1"/>
  <c r="U851" i="1" s="1"/>
  <c r="U849" i="1"/>
  <c r="U848" i="1" s="1"/>
  <c r="U847" i="1" s="1"/>
  <c r="U843" i="1"/>
  <c r="U842" i="1" s="1"/>
  <c r="U841" i="1" s="1"/>
  <c r="U830" i="1"/>
  <c r="U829" i="1" s="1"/>
  <c r="U828" i="1" s="1"/>
  <c r="U827" i="1" s="1"/>
  <c r="U826" i="1" s="1"/>
  <c r="U825" i="1" s="1"/>
  <c r="U823" i="1"/>
  <c r="U822" i="1" s="1"/>
  <c r="U821" i="1" s="1"/>
  <c r="U820" i="1" s="1"/>
  <c r="U819" i="1" s="1"/>
  <c r="U818" i="1" s="1"/>
  <c r="U805" i="1"/>
  <c r="U804" i="1" s="1"/>
  <c r="U803" i="1" s="1"/>
  <c r="U802" i="1" s="1"/>
  <c r="U801" i="1" s="1"/>
  <c r="U799" i="1"/>
  <c r="U797" i="1"/>
  <c r="U792" i="1"/>
  <c r="U789" i="1"/>
  <c r="V783" i="1"/>
  <c r="U782" i="1"/>
  <c r="U781" i="1" s="1"/>
  <c r="V780" i="1"/>
  <c r="U779" i="1"/>
  <c r="U778" i="1" s="1"/>
  <c r="U773" i="1"/>
  <c r="U772" i="1" s="1"/>
  <c r="U770" i="1"/>
  <c r="U767" i="1"/>
  <c r="U762" i="1"/>
  <c r="U759" i="1"/>
  <c r="U755" i="1"/>
  <c r="U746" i="1"/>
  <c r="U744" i="1"/>
  <c r="V739" i="1"/>
  <c r="U738" i="1"/>
  <c r="U737" i="1" s="1"/>
  <c r="U736" i="1" s="1"/>
  <c r="U735" i="1" s="1"/>
  <c r="U724" i="1" s="1"/>
  <c r="U722" i="1"/>
  <c r="U721" i="1" s="1"/>
  <c r="U720" i="1" s="1"/>
  <c r="V717" i="1"/>
  <c r="U716" i="1"/>
  <c r="U713" i="1" s="1"/>
  <c r="U708" i="1"/>
  <c r="U706" i="1"/>
  <c r="U704" i="1"/>
  <c r="U702" i="1"/>
  <c r="U700" i="1"/>
  <c r="U698" i="1"/>
  <c r="U695" i="1"/>
  <c r="U694" i="1" s="1"/>
  <c r="V687" i="1"/>
  <c r="U686" i="1"/>
  <c r="V679" i="1"/>
  <c r="U670" i="1"/>
  <c r="U668" i="1"/>
  <c r="U665" i="1"/>
  <c r="U664" i="1" s="1"/>
  <c r="U661" i="1"/>
  <c r="U660" i="1" s="1"/>
  <c r="U658" i="1"/>
  <c r="V657" i="1"/>
  <c r="U656" i="1"/>
  <c r="U652" i="1"/>
  <c r="V651" i="1"/>
  <c r="U650" i="1"/>
  <c r="U648" i="1"/>
  <c r="U641" i="1"/>
  <c r="U640" i="1" s="1"/>
  <c r="U639" i="1" s="1"/>
  <c r="U638" i="1" s="1"/>
  <c r="U637" i="1" s="1"/>
  <c r="U636" i="1" s="1"/>
  <c r="U632" i="1"/>
  <c r="U631" i="1" s="1"/>
  <c r="U630" i="1" s="1"/>
  <c r="U629" i="1" s="1"/>
  <c r="U628" i="1" s="1"/>
  <c r="U627" i="1" s="1"/>
  <c r="V626" i="1"/>
  <c r="U625" i="1"/>
  <c r="U624" i="1" s="1"/>
  <c r="U623" i="1" s="1"/>
  <c r="U622" i="1" s="1"/>
  <c r="U621" i="1" s="1"/>
  <c r="U620" i="1" s="1"/>
  <c r="U618" i="1"/>
  <c r="U617" i="1" s="1"/>
  <c r="U616" i="1" s="1"/>
  <c r="U615" i="1" s="1"/>
  <c r="U613" i="1"/>
  <c r="U612" i="1" s="1"/>
  <c r="U611" i="1" s="1"/>
  <c r="V610" i="1"/>
  <c r="U609" i="1"/>
  <c r="V608" i="1"/>
  <c r="U607" i="1"/>
  <c r="U605" i="1"/>
  <c r="U602" i="1"/>
  <c r="U601" i="1" s="1"/>
  <c r="V597" i="1"/>
  <c r="X597" i="1" s="1"/>
  <c r="Z597" i="1" s="1"/>
  <c r="U592" i="1"/>
  <c r="U591" i="1" s="1"/>
  <c r="U590" i="1" s="1"/>
  <c r="U589" i="1" s="1"/>
  <c r="V585" i="1"/>
  <c r="U584" i="1"/>
  <c r="U583" i="1" s="1"/>
  <c r="U582" i="1" s="1"/>
  <c r="U581" i="1" s="1"/>
  <c r="U580" i="1" s="1"/>
  <c r="U579" i="1" s="1"/>
  <c r="U577" i="1"/>
  <c r="U576" i="1" s="1"/>
  <c r="U575" i="1" s="1"/>
  <c r="U574" i="1" s="1"/>
  <c r="U573" i="1" s="1"/>
  <c r="U572" i="1" s="1"/>
  <c r="U569" i="1"/>
  <c r="U568" i="1" s="1"/>
  <c r="U567" i="1" s="1"/>
  <c r="U566" i="1" s="1"/>
  <c r="U565" i="1" s="1"/>
  <c r="V564" i="1"/>
  <c r="X564" i="1" s="1"/>
  <c r="Z564" i="1" s="1"/>
  <c r="U559" i="1"/>
  <c r="U558" i="1" s="1"/>
  <c r="U557" i="1" s="1"/>
  <c r="U556" i="1" s="1"/>
  <c r="V548" i="1"/>
  <c r="U546" i="1"/>
  <c r="U545" i="1" s="1"/>
  <c r="U528" i="1" s="1"/>
  <c r="U522" i="1"/>
  <c r="U521" i="1" s="1"/>
  <c r="U520" i="1" s="1"/>
  <c r="U518" i="1"/>
  <c r="U516" i="1"/>
  <c r="U511" i="1"/>
  <c r="U510" i="1" s="1"/>
  <c r="U509" i="1" s="1"/>
  <c r="U507" i="1"/>
  <c r="U505" i="1"/>
  <c r="U500" i="1"/>
  <c r="U499" i="1" s="1"/>
  <c r="U498" i="1" s="1"/>
  <c r="U493" i="1" s="1"/>
  <c r="U490" i="1"/>
  <c r="U488" i="1"/>
  <c r="V483" i="1"/>
  <c r="U482" i="1"/>
  <c r="U480" i="1"/>
  <c r="U475" i="1"/>
  <c r="U474" i="1" s="1"/>
  <c r="U470" i="1"/>
  <c r="U469" i="1" s="1"/>
  <c r="U468" i="1" s="1"/>
  <c r="U467" i="1" s="1"/>
  <c r="U464" i="1"/>
  <c r="U463" i="1" s="1"/>
  <c r="U462" i="1" s="1"/>
  <c r="U461" i="1" s="1"/>
  <c r="U460" i="1" s="1"/>
  <c r="U457" i="1"/>
  <c r="U456" i="1" s="1"/>
  <c r="U455" i="1" s="1"/>
  <c r="U454" i="1" s="1"/>
  <c r="U453" i="1" s="1"/>
  <c r="U452" i="1" s="1"/>
  <c r="U450" i="1"/>
  <c r="U449" i="1" s="1"/>
  <c r="U448" i="1" s="1"/>
  <c r="U447" i="1" s="1"/>
  <c r="U446" i="1" s="1"/>
  <c r="V445" i="1"/>
  <c r="U444" i="1"/>
  <c r="V443" i="1"/>
  <c r="U442" i="1"/>
  <c r="U438" i="1"/>
  <c r="U437" i="1" s="1"/>
  <c r="U436" i="1" s="1"/>
  <c r="V434" i="1"/>
  <c r="U433" i="1"/>
  <c r="U432" i="1" s="1"/>
  <c r="U431" i="1" s="1"/>
  <c r="U430" i="1" s="1"/>
  <c r="V429" i="1"/>
  <c r="U428" i="1"/>
  <c r="U427" i="1" s="1"/>
  <c r="U426" i="1" s="1"/>
  <c r="U425" i="1" s="1"/>
  <c r="U411" i="1"/>
  <c r="U410" i="1" s="1"/>
  <c r="V409" i="1"/>
  <c r="U408" i="1"/>
  <c r="U406" i="1"/>
  <c r="U399" i="1"/>
  <c r="U398" i="1" s="1"/>
  <c r="U397" i="1" s="1"/>
  <c r="U396" i="1" s="1"/>
  <c r="U394" i="1"/>
  <c r="U393" i="1" s="1"/>
  <c r="U392" i="1" s="1"/>
  <c r="U390" i="1"/>
  <c r="U389" i="1" s="1"/>
  <c r="U388" i="1" s="1"/>
  <c r="U369" i="1"/>
  <c r="U368" i="1" s="1"/>
  <c r="U367" i="1" s="1"/>
  <c r="U365" i="1"/>
  <c r="U363" i="1"/>
  <c r="U361" i="1"/>
  <c r="U358" i="1"/>
  <c r="U356" i="1"/>
  <c r="U353" i="1"/>
  <c r="U351" i="1"/>
  <c r="V350" i="1"/>
  <c r="X350" i="1" s="1"/>
  <c r="Z350" i="1" s="1"/>
  <c r="V349" i="1"/>
  <c r="X349" i="1" s="1"/>
  <c r="Z349" i="1" s="1"/>
  <c r="Z348" i="1" s="1"/>
  <c r="U348" i="1"/>
  <c r="U345" i="1"/>
  <c r="U343" i="1"/>
  <c r="U340" i="1"/>
  <c r="U336" i="1"/>
  <c r="U331" i="1"/>
  <c r="U330" i="1" s="1"/>
  <c r="U329" i="1" s="1"/>
  <c r="U328" i="1" s="1"/>
  <c r="U319" i="1"/>
  <c r="U314" i="1"/>
  <c r="U311" i="1"/>
  <c r="U305" i="1"/>
  <c r="U303" i="1"/>
  <c r="V301" i="1"/>
  <c r="U300" i="1"/>
  <c r="U298" i="1"/>
  <c r="U296" i="1"/>
  <c r="U293" i="1"/>
  <c r="U290" i="1"/>
  <c r="V287" i="1"/>
  <c r="U286" i="1"/>
  <c r="U284" i="1"/>
  <c r="U277" i="1"/>
  <c r="U276" i="1" s="1"/>
  <c r="U274" i="1"/>
  <c r="U272" i="1"/>
  <c r="U267" i="1"/>
  <c r="U266" i="1" s="1"/>
  <c r="U265" i="1" s="1"/>
  <c r="U264" i="1" s="1"/>
  <c r="U261" i="1"/>
  <c r="U258" i="1"/>
  <c r="U252" i="1"/>
  <c r="U251" i="1" s="1"/>
  <c r="U246" i="1"/>
  <c r="U245" i="1" s="1"/>
  <c r="U244" i="1" s="1"/>
  <c r="U243" i="1" s="1"/>
  <c r="U242" i="1" s="1"/>
  <c r="U240" i="1"/>
  <c r="U239" i="1" s="1"/>
  <c r="U238" i="1" s="1"/>
  <c r="U235" i="1"/>
  <c r="U234" i="1" s="1"/>
  <c r="U233" i="1" s="1"/>
  <c r="U229" i="1"/>
  <c r="U227" i="1"/>
  <c r="U222" i="1"/>
  <c r="U221" i="1" s="1"/>
  <c r="U219" i="1"/>
  <c r="U218" i="1" s="1"/>
  <c r="U214" i="1"/>
  <c r="U212" i="1"/>
  <c r="U202" i="1"/>
  <c r="U200" i="1"/>
  <c r="U198" i="1"/>
  <c r="U190" i="1"/>
  <c r="U189" i="1" s="1"/>
  <c r="U188" i="1" s="1"/>
  <c r="U186" i="1"/>
  <c r="U183" i="1"/>
  <c r="U175" i="1"/>
  <c r="U174" i="1" s="1"/>
  <c r="U173" i="1" s="1"/>
  <c r="U171" i="1"/>
  <c r="U170" i="1" s="1"/>
  <c r="U169" i="1" s="1"/>
  <c r="U158" i="1"/>
  <c r="U157" i="1"/>
  <c r="U156" i="1" s="1"/>
  <c r="U154" i="1"/>
  <c r="U149" i="1"/>
  <c r="U147" i="1"/>
  <c r="U145" i="1"/>
  <c r="U141" i="1"/>
  <c r="U139" i="1"/>
  <c r="U137" i="1"/>
  <c r="U135" i="1"/>
  <c r="U133" i="1"/>
  <c r="U128" i="1"/>
  <c r="U127" i="1" s="1"/>
  <c r="U126" i="1" s="1"/>
  <c r="U123" i="1"/>
  <c r="U122" i="1" s="1"/>
  <c r="U121" i="1" s="1"/>
  <c r="U119" i="1"/>
  <c r="U116" i="1"/>
  <c r="U111" i="1"/>
  <c r="U110" i="1" s="1"/>
  <c r="U102" i="1"/>
  <c r="U101" i="1" s="1"/>
  <c r="U100" i="1" s="1"/>
  <c r="U98" i="1"/>
  <c r="U97" i="1" s="1"/>
  <c r="U96" i="1" s="1"/>
  <c r="U95" i="1" s="1"/>
  <c r="U94" i="1" s="1"/>
  <c r="U92" i="1"/>
  <c r="U89" i="1"/>
  <c r="U86" i="1"/>
  <c r="U84" i="1"/>
  <c r="U82" i="1"/>
  <c r="U80" i="1"/>
  <c r="U76" i="1"/>
  <c r="U71" i="1"/>
  <c r="U69" i="1"/>
  <c r="U61" i="1"/>
  <c r="U54" i="1"/>
  <c r="U53" i="1" s="1"/>
  <c r="U52" i="1" s="1"/>
  <c r="U51" i="1" s="1"/>
  <c r="U49" i="1"/>
  <c r="U48" i="1" s="1"/>
  <c r="U47" i="1" s="1"/>
  <c r="U45" i="1"/>
  <c r="U43" i="1"/>
  <c r="U41" i="1"/>
  <c r="U37" i="1"/>
  <c r="U30" i="1"/>
  <c r="U29" i="1" s="1"/>
  <c r="U28" i="1" s="1"/>
  <c r="U27" i="1" s="1"/>
  <c r="U25" i="1"/>
  <c r="U24" i="1" s="1"/>
  <c r="U23" i="1" s="1"/>
  <c r="U21" i="1"/>
  <c r="U18" i="1"/>
  <c r="U16" i="1"/>
  <c r="K1088" i="1"/>
  <c r="K1087" i="1" s="1"/>
  <c r="K1086" i="1" s="1"/>
  <c r="K1084" i="1"/>
  <c r="K1083" i="1" s="1"/>
  <c r="K1082" i="1" s="1"/>
  <c r="K1077" i="1"/>
  <c r="K1075" i="1"/>
  <c r="K1070" i="1"/>
  <c r="K1069" i="1" s="1"/>
  <c r="K1068" i="1" s="1"/>
  <c r="K1065" i="1"/>
  <c r="K1064" i="1" s="1"/>
  <c r="K1063" i="1" s="1"/>
  <c r="K1059" i="1"/>
  <c r="K1058" i="1" s="1"/>
  <c r="K1057" i="1" s="1"/>
  <c r="K1056" i="1" s="1"/>
  <c r="K1053" i="1"/>
  <c r="K1049" i="1"/>
  <c r="K1038" i="1"/>
  <c r="K1037" i="1" s="1"/>
  <c r="K1036" i="1" s="1"/>
  <c r="K1035" i="1" s="1"/>
  <c r="K1034" i="1" s="1"/>
  <c r="K1028" i="1"/>
  <c r="K1026" i="1"/>
  <c r="K1020" i="1"/>
  <c r="K1019" i="1" s="1"/>
  <c r="K1018" i="1" s="1"/>
  <c r="K1000" i="1"/>
  <c r="K999" i="1" s="1"/>
  <c r="K995" i="1" s="1"/>
  <c r="K994" i="1" s="1"/>
  <c r="K982" i="1"/>
  <c r="K981" i="1" s="1"/>
  <c r="K980" i="1" s="1"/>
  <c r="K979" i="1" s="1"/>
  <c r="K978" i="1" s="1"/>
  <c r="K977" i="1" s="1"/>
  <c r="K975" i="1"/>
  <c r="K974" i="1" s="1"/>
  <c r="K973" i="1" s="1"/>
  <c r="K972" i="1" s="1"/>
  <c r="K971" i="1" s="1"/>
  <c r="K969" i="1"/>
  <c r="K968" i="1" s="1"/>
  <c r="K967" i="1" s="1"/>
  <c r="K966" i="1" s="1"/>
  <c r="K964" i="1"/>
  <c r="K963" i="1" s="1"/>
  <c r="K962" i="1" s="1"/>
  <c r="K961" i="1" s="1"/>
  <c r="K958" i="1"/>
  <c r="K957" i="1" s="1"/>
  <c r="K956" i="1" s="1"/>
  <c r="K955" i="1" s="1"/>
  <c r="K954" i="1" s="1"/>
  <c r="K951" i="1"/>
  <c r="K950" i="1" s="1"/>
  <c r="K949" i="1" s="1"/>
  <c r="K948" i="1" s="1"/>
  <c r="K947" i="1" s="1"/>
  <c r="K946" i="1" s="1"/>
  <c r="K942" i="1"/>
  <c r="K940" i="1"/>
  <c r="K938" i="1"/>
  <c r="K936" i="1"/>
  <c r="K929" i="1"/>
  <c r="K928" i="1" s="1"/>
  <c r="K926" i="1"/>
  <c r="K925" i="1" s="1"/>
  <c r="K923" i="1"/>
  <c r="K920" i="1" s="1"/>
  <c r="K916" i="1"/>
  <c r="K912" i="1"/>
  <c r="K908" i="1"/>
  <c r="K906" i="1"/>
  <c r="K891" i="1"/>
  <c r="K889" i="1"/>
  <c r="K887" i="1"/>
  <c r="K885" i="1"/>
  <c r="K883" i="1"/>
  <c r="K879" i="1"/>
  <c r="K877" i="1"/>
  <c r="K866" i="1"/>
  <c r="K859" i="1" s="1"/>
  <c r="K853" i="1"/>
  <c r="K852" i="1" s="1"/>
  <c r="K851" i="1" s="1"/>
  <c r="K849" i="1"/>
  <c r="K848" i="1" s="1"/>
  <c r="K847" i="1" s="1"/>
  <c r="K843" i="1"/>
  <c r="K842" i="1" s="1"/>
  <c r="K841" i="1" s="1"/>
  <c r="K836" i="1" s="1"/>
  <c r="K835" i="1" s="1"/>
  <c r="K830" i="1"/>
  <c r="K829" i="1" s="1"/>
  <c r="K828" i="1" s="1"/>
  <c r="K827" i="1" s="1"/>
  <c r="K826" i="1" s="1"/>
  <c r="K825" i="1" s="1"/>
  <c r="K823" i="1"/>
  <c r="K822" i="1" s="1"/>
  <c r="K821" i="1" s="1"/>
  <c r="K820" i="1" s="1"/>
  <c r="K819" i="1" s="1"/>
  <c r="K818" i="1" s="1"/>
  <c r="K805" i="1"/>
  <c r="K804" i="1" s="1"/>
  <c r="K803" i="1" s="1"/>
  <c r="K802" i="1" s="1"/>
  <c r="K801" i="1" s="1"/>
  <c r="K799" i="1"/>
  <c r="K797" i="1"/>
  <c r="K792" i="1"/>
  <c r="K789" i="1"/>
  <c r="K782" i="1"/>
  <c r="K781" i="1" s="1"/>
  <c r="K779" i="1"/>
  <c r="K778" i="1" s="1"/>
  <c r="K773" i="1"/>
  <c r="K772" i="1" s="1"/>
  <c r="K770" i="1"/>
  <c r="K767" i="1"/>
  <c r="K762" i="1"/>
  <c r="K759" i="1"/>
  <c r="K755" i="1"/>
  <c r="K746" i="1"/>
  <c r="K744" i="1"/>
  <c r="K738" i="1"/>
  <c r="K737" i="1" s="1"/>
  <c r="K736" i="1" s="1"/>
  <c r="K735" i="1" s="1"/>
  <c r="K724" i="1" s="1"/>
  <c r="K722" i="1"/>
  <c r="K721" i="1" s="1"/>
  <c r="K720" i="1" s="1"/>
  <c r="K716" i="1"/>
  <c r="K713" i="1" s="1"/>
  <c r="K708" i="1"/>
  <c r="K706" i="1"/>
  <c r="K704" i="1"/>
  <c r="K702" i="1"/>
  <c r="K700" i="1"/>
  <c r="K698" i="1"/>
  <c r="K695" i="1"/>
  <c r="K694" i="1" s="1"/>
  <c r="K670" i="1"/>
  <c r="K668" i="1"/>
  <c r="K665" i="1"/>
  <c r="K664" i="1" s="1"/>
  <c r="K661" i="1"/>
  <c r="K660" i="1" s="1"/>
  <c r="K658" i="1"/>
  <c r="K656" i="1"/>
  <c r="K652" i="1"/>
  <c r="K650" i="1"/>
  <c r="K648" i="1"/>
  <c r="K641" i="1"/>
  <c r="K640" i="1" s="1"/>
  <c r="K639" i="1" s="1"/>
  <c r="K638" i="1" s="1"/>
  <c r="K637" i="1" s="1"/>
  <c r="K636" i="1" s="1"/>
  <c r="K632" i="1"/>
  <c r="K631" i="1" s="1"/>
  <c r="K630" i="1" s="1"/>
  <c r="K629" i="1" s="1"/>
  <c r="K628" i="1" s="1"/>
  <c r="K627" i="1" s="1"/>
  <c r="K625" i="1"/>
  <c r="K624" i="1" s="1"/>
  <c r="K623" i="1" s="1"/>
  <c r="K622" i="1" s="1"/>
  <c r="K621" i="1" s="1"/>
  <c r="K620" i="1" s="1"/>
  <c r="K618" i="1"/>
  <c r="K617" i="1" s="1"/>
  <c r="K616" i="1" s="1"/>
  <c r="K615" i="1" s="1"/>
  <c r="K613" i="1"/>
  <c r="K612" i="1" s="1"/>
  <c r="K611" i="1" s="1"/>
  <c r="K609" i="1"/>
  <c r="K607" i="1"/>
  <c r="K605" i="1"/>
  <c r="K602" i="1"/>
  <c r="K601" i="1" s="1"/>
  <c r="K593" i="1"/>
  <c r="K592" i="1" s="1"/>
  <c r="K591" i="1" s="1"/>
  <c r="K590" i="1" s="1"/>
  <c r="K589" i="1" s="1"/>
  <c r="K584" i="1"/>
  <c r="K583" i="1" s="1"/>
  <c r="K582" i="1" s="1"/>
  <c r="K581" i="1" s="1"/>
  <c r="K580" i="1" s="1"/>
  <c r="K579" i="1" s="1"/>
  <c r="K577" i="1"/>
  <c r="K576" i="1" s="1"/>
  <c r="K575" i="1" s="1"/>
  <c r="K574" i="1" s="1"/>
  <c r="K573" i="1" s="1"/>
  <c r="K572" i="1" s="1"/>
  <c r="K569" i="1"/>
  <c r="K568" i="1" s="1"/>
  <c r="K567" i="1" s="1"/>
  <c r="K566" i="1" s="1"/>
  <c r="K565" i="1" s="1"/>
  <c r="K560" i="1"/>
  <c r="K559" i="1" s="1"/>
  <c r="K558" i="1" s="1"/>
  <c r="K557" i="1" s="1"/>
  <c r="K556" i="1" s="1"/>
  <c r="K546" i="1"/>
  <c r="K545" i="1" s="1"/>
  <c r="K528" i="1" s="1"/>
  <c r="K522" i="1"/>
  <c r="K521" i="1" s="1"/>
  <c r="K520" i="1" s="1"/>
  <c r="K518" i="1"/>
  <c r="K516" i="1"/>
  <c r="K511" i="1"/>
  <c r="K510" i="1" s="1"/>
  <c r="K509" i="1" s="1"/>
  <c r="K507" i="1"/>
  <c r="K505" i="1"/>
  <c r="K500" i="1"/>
  <c r="K499" i="1" s="1"/>
  <c r="K498" i="1" s="1"/>
  <c r="K493" i="1" s="1"/>
  <c r="K490" i="1"/>
  <c r="K488" i="1"/>
  <c r="K482" i="1"/>
  <c r="K480" i="1"/>
  <c r="K475" i="1"/>
  <c r="K474" i="1" s="1"/>
  <c r="K470" i="1"/>
  <c r="K469" i="1" s="1"/>
  <c r="K468" i="1" s="1"/>
  <c r="K467" i="1" s="1"/>
  <c r="K464" i="1"/>
  <c r="K463" i="1" s="1"/>
  <c r="K462" i="1" s="1"/>
  <c r="K461" i="1" s="1"/>
  <c r="K460" i="1" s="1"/>
  <c r="K457" i="1"/>
  <c r="K456" i="1" s="1"/>
  <c r="K455" i="1" s="1"/>
  <c r="K454" i="1" s="1"/>
  <c r="K453" i="1" s="1"/>
  <c r="K452" i="1" s="1"/>
  <c r="K450" i="1"/>
  <c r="K449" i="1" s="1"/>
  <c r="K448" i="1" s="1"/>
  <c r="K447" i="1" s="1"/>
  <c r="K446" i="1" s="1"/>
  <c r="K444" i="1"/>
  <c r="K442" i="1"/>
  <c r="K438" i="1"/>
  <c r="K437" i="1" s="1"/>
  <c r="K436" i="1" s="1"/>
  <c r="K433" i="1"/>
  <c r="K432" i="1" s="1"/>
  <c r="K431" i="1" s="1"/>
  <c r="K430" i="1" s="1"/>
  <c r="K428" i="1"/>
  <c r="K427" i="1" s="1"/>
  <c r="K426" i="1" s="1"/>
  <c r="K425" i="1" s="1"/>
  <c r="K411" i="1"/>
  <c r="K410" i="1" s="1"/>
  <c r="K408" i="1"/>
  <c r="K406" i="1"/>
  <c r="K399" i="1"/>
  <c r="K398" i="1" s="1"/>
  <c r="K397" i="1" s="1"/>
  <c r="K396" i="1" s="1"/>
  <c r="K394" i="1"/>
  <c r="K393" i="1" s="1"/>
  <c r="K392" i="1" s="1"/>
  <c r="K390" i="1"/>
  <c r="K389" i="1" s="1"/>
  <c r="K388" i="1" s="1"/>
  <c r="K369" i="1"/>
  <c r="K368" i="1" s="1"/>
  <c r="K367" i="1" s="1"/>
  <c r="K365" i="1"/>
  <c r="K363" i="1"/>
  <c r="K361" i="1"/>
  <c r="K358" i="1"/>
  <c r="K356" i="1"/>
  <c r="K353" i="1"/>
  <c r="K351" i="1"/>
  <c r="K348" i="1"/>
  <c r="K345" i="1"/>
  <c r="K343" i="1"/>
  <c r="K340" i="1"/>
  <c r="K336" i="1"/>
  <c r="K331" i="1"/>
  <c r="K330" i="1" s="1"/>
  <c r="K329" i="1" s="1"/>
  <c r="K328" i="1" s="1"/>
  <c r="K319" i="1"/>
  <c r="K305" i="1"/>
  <c r="K303" i="1"/>
  <c r="K300" i="1"/>
  <c r="K298" i="1"/>
  <c r="K296" i="1"/>
  <c r="K293" i="1"/>
  <c r="K286" i="1"/>
  <c r="K284" i="1"/>
  <c r="K277" i="1"/>
  <c r="K276" i="1" s="1"/>
  <c r="K274" i="1"/>
  <c r="K272" i="1"/>
  <c r="K267" i="1"/>
  <c r="K266" i="1" s="1"/>
  <c r="K265" i="1" s="1"/>
  <c r="K264" i="1" s="1"/>
  <c r="K261" i="1"/>
  <c r="K252" i="1"/>
  <c r="K251" i="1" s="1"/>
  <c r="K246" i="1"/>
  <c r="K245" i="1" s="1"/>
  <c r="K244" i="1" s="1"/>
  <c r="K243" i="1" s="1"/>
  <c r="K242" i="1" s="1"/>
  <c r="K240" i="1"/>
  <c r="K239" i="1" s="1"/>
  <c r="K238" i="1" s="1"/>
  <c r="K235" i="1"/>
  <c r="K234" i="1" s="1"/>
  <c r="K233" i="1" s="1"/>
  <c r="K229" i="1"/>
  <c r="K227" i="1"/>
  <c r="K222" i="1"/>
  <c r="K221" i="1" s="1"/>
  <c r="K219" i="1"/>
  <c r="K218" i="1" s="1"/>
  <c r="K214" i="1"/>
  <c r="K212" i="1"/>
  <c r="K202" i="1"/>
  <c r="K200" i="1"/>
  <c r="K198" i="1"/>
  <c r="K190" i="1"/>
  <c r="K189" i="1" s="1"/>
  <c r="K188" i="1" s="1"/>
  <c r="K186" i="1"/>
  <c r="K183" i="1"/>
  <c r="K175" i="1"/>
  <c r="K174" i="1" s="1"/>
  <c r="K173" i="1" s="1"/>
  <c r="K171" i="1"/>
  <c r="K170" i="1" s="1"/>
  <c r="K169" i="1" s="1"/>
  <c r="K158" i="1"/>
  <c r="K157" i="1"/>
  <c r="K156" i="1" s="1"/>
  <c r="K154" i="1"/>
  <c r="K149" i="1"/>
  <c r="K147" i="1"/>
  <c r="K145" i="1"/>
  <c r="K141" i="1"/>
  <c r="K139" i="1"/>
  <c r="K137" i="1"/>
  <c r="K135" i="1"/>
  <c r="K133" i="1"/>
  <c r="K128" i="1"/>
  <c r="K127" i="1" s="1"/>
  <c r="K126" i="1" s="1"/>
  <c r="K123" i="1"/>
  <c r="K122" i="1" s="1"/>
  <c r="K121" i="1" s="1"/>
  <c r="K119" i="1"/>
  <c r="K116" i="1"/>
  <c r="K111" i="1"/>
  <c r="K110" i="1" s="1"/>
  <c r="K106" i="1" s="1"/>
  <c r="K105" i="1" s="1"/>
  <c r="K102" i="1"/>
  <c r="K101" i="1" s="1"/>
  <c r="K100" i="1" s="1"/>
  <c r="K98" i="1"/>
  <c r="K97" i="1" s="1"/>
  <c r="K96" i="1" s="1"/>
  <c r="K95" i="1" s="1"/>
  <c r="K94" i="1" s="1"/>
  <c r="K92" i="1"/>
  <c r="K89" i="1"/>
  <c r="K86" i="1"/>
  <c r="K84" i="1"/>
  <c r="K82" i="1"/>
  <c r="K80" i="1"/>
  <c r="K76" i="1"/>
  <c r="K71" i="1"/>
  <c r="K69" i="1"/>
  <c r="K61" i="1"/>
  <c r="K60" i="1" s="1"/>
  <c r="K59" i="1" s="1"/>
  <c r="K54" i="1"/>
  <c r="K53" i="1" s="1"/>
  <c r="K52" i="1" s="1"/>
  <c r="K51" i="1" s="1"/>
  <c r="K49" i="1"/>
  <c r="K48" i="1" s="1"/>
  <c r="K47" i="1" s="1"/>
  <c r="K45" i="1"/>
  <c r="K43" i="1"/>
  <c r="K41" i="1"/>
  <c r="K37" i="1"/>
  <c r="K30" i="1"/>
  <c r="K29" i="1" s="1"/>
  <c r="K28" i="1" s="1"/>
  <c r="K27" i="1" s="1"/>
  <c r="K25" i="1"/>
  <c r="K24" i="1" s="1"/>
  <c r="K23" i="1" s="1"/>
  <c r="K21" i="1"/>
  <c r="K18" i="1"/>
  <c r="K16" i="1"/>
  <c r="AE286" i="1" l="1"/>
  <c r="AG287" i="1"/>
  <c r="AG286" i="1" s="1"/>
  <c r="AG283" i="1" s="1"/>
  <c r="AG282" i="1" s="1"/>
  <c r="AE303" i="1"/>
  <c r="AE475" i="1"/>
  <c r="AE474" i="1" s="1"/>
  <c r="AG476" i="1"/>
  <c r="AG475" i="1" s="1"/>
  <c r="AG474" i="1" s="1"/>
  <c r="AE609" i="1"/>
  <c r="AG610" i="1"/>
  <c r="AG609" i="1" s="1"/>
  <c r="AE656" i="1"/>
  <c r="AG657" i="1"/>
  <c r="AG656" i="1" s="1"/>
  <c r="AE738" i="1"/>
  <c r="AE737" i="1" s="1"/>
  <c r="AE736" i="1" s="1"/>
  <c r="AE735" i="1" s="1"/>
  <c r="AG739" i="1"/>
  <c r="AG738" i="1" s="1"/>
  <c r="AG737" i="1" s="1"/>
  <c r="AG736" i="1" s="1"/>
  <c r="AG735" i="1" s="1"/>
  <c r="AE782" i="1"/>
  <c r="AE781" i="1" s="1"/>
  <c r="AG783" i="1"/>
  <c r="AG782" i="1" s="1"/>
  <c r="AG781" i="1" s="1"/>
  <c r="AE797" i="1"/>
  <c r="AG798" i="1"/>
  <c r="AG797" i="1" s="1"/>
  <c r="AE1000" i="1"/>
  <c r="AE999" i="1" s="1"/>
  <c r="AE995" i="1" s="1"/>
  <c r="AE994" i="1" s="1"/>
  <c r="AG1001" i="1"/>
  <c r="AG1000" i="1" s="1"/>
  <c r="AG999" i="1" s="1"/>
  <c r="AG995" i="1" s="1"/>
  <c r="AG994" i="1" s="1"/>
  <c r="U335" i="1"/>
  <c r="AE227" i="1"/>
  <c r="AG228" i="1"/>
  <c r="AG227" i="1" s="1"/>
  <c r="AE444" i="1"/>
  <c r="AG445" i="1"/>
  <c r="AG444" i="1" s="1"/>
  <c r="AE650" i="1"/>
  <c r="AG651" i="1"/>
  <c r="AG650" i="1" s="1"/>
  <c r="AE716" i="1"/>
  <c r="AG717" i="1"/>
  <c r="AG716" i="1" s="1"/>
  <c r="AG713" i="1" s="1"/>
  <c r="AG712" i="1" s="1"/>
  <c r="AE926" i="1"/>
  <c r="AE925" i="1" s="1"/>
  <c r="AG927" i="1"/>
  <c r="AG926" i="1" s="1"/>
  <c r="AG925" i="1" s="1"/>
  <c r="AE936" i="1"/>
  <c r="AG937" i="1"/>
  <c r="AG936" i="1" s="1"/>
  <c r="AE1026" i="1"/>
  <c r="AG1027" i="1"/>
  <c r="AG1026" i="1" s="1"/>
  <c r="AE433" i="1"/>
  <c r="AE432" i="1" s="1"/>
  <c r="AE431" i="1" s="1"/>
  <c r="AE430" i="1" s="1"/>
  <c r="AG434" i="1"/>
  <c r="AG433" i="1" s="1"/>
  <c r="AG432" i="1" s="1"/>
  <c r="AG431" i="1" s="1"/>
  <c r="AG430" i="1" s="1"/>
  <c r="AE584" i="1"/>
  <c r="AE583" i="1" s="1"/>
  <c r="AE582" i="1" s="1"/>
  <c r="AE581" i="1" s="1"/>
  <c r="AE580" i="1" s="1"/>
  <c r="AE579" i="1" s="1"/>
  <c r="AG585" i="1"/>
  <c r="AG584" i="1" s="1"/>
  <c r="AG583" i="1" s="1"/>
  <c r="AG582" i="1" s="1"/>
  <c r="AG581" i="1" s="1"/>
  <c r="AG580" i="1" s="1"/>
  <c r="AG579" i="1" s="1"/>
  <c r="U60" i="1"/>
  <c r="U59" i="1" s="1"/>
  <c r="AE71" i="1"/>
  <c r="AG72" i="1"/>
  <c r="AG71" i="1" s="1"/>
  <c r="AE300" i="1"/>
  <c r="AE305" i="1"/>
  <c r="AG306" i="1"/>
  <c r="AG305" i="1" s="1"/>
  <c r="AE428" i="1"/>
  <c r="AE427" i="1" s="1"/>
  <c r="AE426" i="1" s="1"/>
  <c r="AE425" i="1" s="1"/>
  <c r="AE470" i="1"/>
  <c r="AE469" i="1" s="1"/>
  <c r="AE468" i="1" s="1"/>
  <c r="AE467" i="1" s="1"/>
  <c r="AG471" i="1"/>
  <c r="AG470" i="1" s="1"/>
  <c r="AG469" i="1" s="1"/>
  <c r="AG468" i="1" s="1"/>
  <c r="AG467" i="1" s="1"/>
  <c r="AE546" i="1"/>
  <c r="AE545" i="1" s="1"/>
  <c r="AE528" i="1" s="1"/>
  <c r="AG548" i="1"/>
  <c r="AG546" i="1" s="1"/>
  <c r="AG545" i="1" s="1"/>
  <c r="AG528" i="1" s="1"/>
  <c r="AG527" i="1" s="1"/>
  <c r="AG526" i="1" s="1"/>
  <c r="AG525" i="1" s="1"/>
  <c r="AG524" i="1" s="1"/>
  <c r="AE607" i="1"/>
  <c r="AG608" i="1"/>
  <c r="AG607" i="1" s="1"/>
  <c r="AE678" i="1"/>
  <c r="AG679" i="1"/>
  <c r="AG678" i="1" s="1"/>
  <c r="AE779" i="1"/>
  <c r="AE778" i="1" s="1"/>
  <c r="AE777" i="1" s="1"/>
  <c r="AE776" i="1" s="1"/>
  <c r="AG780" i="1"/>
  <c r="AG779" i="1" s="1"/>
  <c r="AG778" i="1" s="1"/>
  <c r="AG777" i="1" s="1"/>
  <c r="AG776" i="1" s="1"/>
  <c r="AE799" i="1"/>
  <c r="AG800" i="1"/>
  <c r="AG799" i="1" s="1"/>
  <c r="AD836" i="1"/>
  <c r="AD835" i="1" s="1"/>
  <c r="AE866" i="1"/>
  <c r="AE859" i="1" s="1"/>
  <c r="AG867" i="1"/>
  <c r="AG866" i="1" s="1"/>
  <c r="AE942" i="1"/>
  <c r="AG943" i="1"/>
  <c r="AG942" i="1" s="1"/>
  <c r="AE964" i="1"/>
  <c r="AE963" i="1" s="1"/>
  <c r="AE962" i="1" s="1"/>
  <c r="AE961" i="1" s="1"/>
  <c r="AG965" i="1"/>
  <c r="AG964" i="1" s="1"/>
  <c r="AG963" i="1" s="1"/>
  <c r="AG962" i="1" s="1"/>
  <c r="AG961" i="1" s="1"/>
  <c r="AE1028" i="1"/>
  <c r="AG1029" i="1"/>
  <c r="AG1028" i="1" s="1"/>
  <c r="AG1025" i="1" s="1"/>
  <c r="AG1024" i="1" s="1"/>
  <c r="AG1023" i="1" s="1"/>
  <c r="AG1022" i="1" s="1"/>
  <c r="U836" i="1"/>
  <c r="U835" i="1" s="1"/>
  <c r="AE625" i="1"/>
  <c r="AE624" i="1" s="1"/>
  <c r="AE623" i="1" s="1"/>
  <c r="AE622" i="1" s="1"/>
  <c r="AE621" i="1" s="1"/>
  <c r="AE620" i="1" s="1"/>
  <c r="AG626" i="1"/>
  <c r="AG625" i="1" s="1"/>
  <c r="AG624" i="1" s="1"/>
  <c r="AG623" i="1" s="1"/>
  <c r="AG622" i="1" s="1"/>
  <c r="AG621" i="1" s="1"/>
  <c r="AG620" i="1" s="1"/>
  <c r="AE686" i="1"/>
  <c r="AG687" i="1"/>
  <c r="AG686" i="1" s="1"/>
  <c r="AE940" i="1"/>
  <c r="AG941" i="1"/>
  <c r="AG940" i="1" s="1"/>
  <c r="AE969" i="1"/>
  <c r="AE968" i="1" s="1"/>
  <c r="AE967" i="1" s="1"/>
  <c r="AE966" i="1" s="1"/>
  <c r="AG970" i="1"/>
  <c r="AG969" i="1" s="1"/>
  <c r="AG968" i="1" s="1"/>
  <c r="AG967" i="1" s="1"/>
  <c r="AG966" i="1" s="1"/>
  <c r="AE229" i="1"/>
  <c r="AG230" i="1"/>
  <c r="AG229" i="1" s="1"/>
  <c r="AD335" i="1"/>
  <c r="AE408" i="1"/>
  <c r="AG409" i="1"/>
  <c r="AG408" i="1" s="1"/>
  <c r="AE442" i="1"/>
  <c r="AE441" i="1" s="1"/>
  <c r="AE440" i="1" s="1"/>
  <c r="AG443" i="1"/>
  <c r="AG442" i="1" s="1"/>
  <c r="AG441" i="1" s="1"/>
  <c r="AG440" i="1" s="1"/>
  <c r="AE482" i="1"/>
  <c r="AG483" i="1"/>
  <c r="AG482" i="1" s="1"/>
  <c r="AE923" i="1"/>
  <c r="AG924" i="1"/>
  <c r="AG923" i="1" s="1"/>
  <c r="AG920" i="1" s="1"/>
  <c r="AE929" i="1"/>
  <c r="AE928" i="1" s="1"/>
  <c r="AG930" i="1"/>
  <c r="AG929" i="1" s="1"/>
  <c r="AG928" i="1" s="1"/>
  <c r="AD106" i="1"/>
  <c r="AD105" i="1" s="1"/>
  <c r="U106" i="1"/>
  <c r="U105" i="1" s="1"/>
  <c r="AD151" i="1"/>
  <c r="U151" i="1"/>
  <c r="U1025" i="1"/>
  <c r="U1024" i="1" s="1"/>
  <c r="U1023" i="1" s="1"/>
  <c r="U1022" i="1" s="1"/>
  <c r="V609" i="1"/>
  <c r="X610" i="1"/>
  <c r="V782" i="1"/>
  <c r="V781" i="1" s="1"/>
  <c r="X783" i="1"/>
  <c r="V866" i="1"/>
  <c r="V859" i="1" s="1"/>
  <c r="X867" i="1"/>
  <c r="V408" i="1"/>
  <c r="X409" i="1"/>
  <c r="V442" i="1"/>
  <c r="X443" i="1"/>
  <c r="V650" i="1"/>
  <c r="X651" i="1"/>
  <c r="V716" i="1"/>
  <c r="X717" i="1"/>
  <c r="V923" i="1"/>
  <c r="X924" i="1"/>
  <c r="V929" i="1"/>
  <c r="V928" i="1" s="1"/>
  <c r="X930" i="1"/>
  <c r="V964" i="1"/>
  <c r="V963" i="1" s="1"/>
  <c r="V962" i="1" s="1"/>
  <c r="V961" i="1" s="1"/>
  <c r="X965" i="1"/>
  <c r="V444" i="1"/>
  <c r="V441" i="1" s="1"/>
  <c r="V440" i="1" s="1"/>
  <c r="X445" i="1"/>
  <c r="V482" i="1"/>
  <c r="X483" i="1"/>
  <c r="V926" i="1"/>
  <c r="V925" i="1" s="1"/>
  <c r="X927" i="1"/>
  <c r="V969" i="1"/>
  <c r="V968" i="1" s="1"/>
  <c r="V967" i="1" s="1"/>
  <c r="V966" i="1" s="1"/>
  <c r="X970" i="1"/>
  <c r="V1000" i="1"/>
  <c r="V999" i="1" s="1"/>
  <c r="V995" i="1" s="1"/>
  <c r="V994" i="1" s="1"/>
  <c r="X1001" i="1"/>
  <c r="V286" i="1"/>
  <c r="X287" i="1"/>
  <c r="V428" i="1"/>
  <c r="V427" i="1" s="1"/>
  <c r="V426" i="1" s="1"/>
  <c r="V425" i="1" s="1"/>
  <c r="X429" i="1"/>
  <c r="V584" i="1"/>
  <c r="V583" i="1" s="1"/>
  <c r="V582" i="1" s="1"/>
  <c r="V581" i="1" s="1"/>
  <c r="V580" i="1" s="1"/>
  <c r="V579" i="1" s="1"/>
  <c r="X585" i="1"/>
  <c r="V625" i="1"/>
  <c r="V624" i="1" s="1"/>
  <c r="V623" i="1" s="1"/>
  <c r="V622" i="1" s="1"/>
  <c r="V621" i="1" s="1"/>
  <c r="V620" i="1" s="1"/>
  <c r="X626" i="1"/>
  <c r="V656" i="1"/>
  <c r="X657" i="1"/>
  <c r="V686" i="1"/>
  <c r="X687" i="1"/>
  <c r="V738" i="1"/>
  <c r="V737" i="1" s="1"/>
  <c r="V736" i="1" s="1"/>
  <c r="V735" i="1" s="1"/>
  <c r="X739" i="1"/>
  <c r="V300" i="1"/>
  <c r="X301" i="1"/>
  <c r="X348" i="1"/>
  <c r="V433" i="1"/>
  <c r="V432" i="1" s="1"/>
  <c r="V431" i="1" s="1"/>
  <c r="V430" i="1" s="1"/>
  <c r="X434" i="1"/>
  <c r="V546" i="1"/>
  <c r="V545" i="1" s="1"/>
  <c r="V528" i="1" s="1"/>
  <c r="X548" i="1"/>
  <c r="V607" i="1"/>
  <c r="X608" i="1"/>
  <c r="V678" i="1"/>
  <c r="X679" i="1"/>
  <c r="V779" i="1"/>
  <c r="V778" i="1" s="1"/>
  <c r="X780" i="1"/>
  <c r="K151" i="1"/>
  <c r="I855" i="1"/>
  <c r="I817" i="1" s="1"/>
  <c r="U1074" i="1"/>
  <c r="AE796" i="1"/>
  <c r="AE795" i="1" s="1"/>
  <c r="AE794" i="1" s="1"/>
  <c r="J945" i="1"/>
  <c r="AD743" i="1"/>
  <c r="AD742" i="1" s="1"/>
  <c r="AD741" i="1" s="1"/>
  <c r="AD740" i="1" s="1"/>
  <c r="AD788" i="1"/>
  <c r="AD787" i="1" s="1"/>
  <c r="AD786" i="1" s="1"/>
  <c r="K858" i="1"/>
  <c r="U381" i="1"/>
  <c r="U380" i="1" s="1"/>
  <c r="K381" i="1"/>
  <c r="K380" i="1" s="1"/>
  <c r="AD381" i="1"/>
  <c r="AD380" i="1" s="1"/>
  <c r="K335" i="1"/>
  <c r="K405" i="1"/>
  <c r="K404" i="1" s="1"/>
  <c r="K403" i="1" s="1"/>
  <c r="K402" i="1" s="1"/>
  <c r="K401" i="1" s="1"/>
  <c r="K754" i="1"/>
  <c r="K753" i="1" s="1"/>
  <c r="U182" i="1"/>
  <c r="U181" i="1" s="1"/>
  <c r="U180" i="1" s="1"/>
  <c r="U179" i="1" s="1"/>
  <c r="U254" i="1"/>
  <c r="U250" i="1" s="1"/>
  <c r="U249" i="1" s="1"/>
  <c r="U248" i="1" s="1"/>
  <c r="AD342" i="1"/>
  <c r="AD1062" i="1"/>
  <c r="U677" i="1"/>
  <c r="U676" i="1" s="1"/>
  <c r="J855" i="1"/>
  <c r="J817" i="1" s="1"/>
  <c r="AD677" i="1"/>
  <c r="AD676" i="1" s="1"/>
  <c r="U743" i="1"/>
  <c r="U742" i="1" s="1"/>
  <c r="U741" i="1" s="1"/>
  <c r="U740" i="1" s="1"/>
  <c r="AD254" i="1"/>
  <c r="AD250" i="1" s="1"/>
  <c r="AD249" i="1" s="1"/>
  <c r="AD248" i="1" s="1"/>
  <c r="I643" i="1"/>
  <c r="I635" i="1" s="1"/>
  <c r="U527" i="1"/>
  <c r="U526" i="1" s="1"/>
  <c r="U525" i="1" s="1"/>
  <c r="U524" i="1" s="1"/>
  <c r="K527" i="1"/>
  <c r="K526" i="1" s="1"/>
  <c r="K525" i="1" s="1"/>
  <c r="K524" i="1" s="1"/>
  <c r="AD527" i="1"/>
  <c r="AD526" i="1" s="1"/>
  <c r="AD525" i="1" s="1"/>
  <c r="AD524" i="1" s="1"/>
  <c r="AD647" i="1"/>
  <c r="AD646" i="1" s="1"/>
  <c r="J58" i="1"/>
  <c r="J643" i="1"/>
  <c r="J635" i="1" s="1"/>
  <c r="K647" i="1"/>
  <c r="K646" i="1" s="1"/>
  <c r="U441" i="1"/>
  <c r="U440" i="1" s="1"/>
  <c r="U435" i="1" s="1"/>
  <c r="U424" i="1" s="1"/>
  <c r="U413" i="1" s="1"/>
  <c r="U604" i="1"/>
  <c r="U600" i="1" s="1"/>
  <c r="U599" i="1" s="1"/>
  <c r="U598" i="1" s="1"/>
  <c r="U588" i="1" s="1"/>
  <c r="U587" i="1" s="1"/>
  <c r="AD310" i="1"/>
  <c r="K1025" i="1"/>
  <c r="K1024" i="1" s="1"/>
  <c r="K1023" i="1" s="1"/>
  <c r="K1022" i="1" s="1"/>
  <c r="K197" i="1"/>
  <c r="K196" i="1" s="1"/>
  <c r="K195" i="1" s="1"/>
  <c r="K194" i="1" s="1"/>
  <c r="K254" i="1"/>
  <c r="K250" i="1" s="1"/>
  <c r="K249" i="1" s="1"/>
  <c r="K248" i="1" s="1"/>
  <c r="K310" i="1"/>
  <c r="U405" i="1"/>
  <c r="U404" i="1" s="1"/>
  <c r="U403" i="1" s="1"/>
  <c r="U402" i="1" s="1"/>
  <c r="U401" i="1" s="1"/>
  <c r="U515" i="1"/>
  <c r="U514" i="1" s="1"/>
  <c r="U513" i="1" s="1"/>
  <c r="U882" i="1"/>
  <c r="U881" i="1" s="1"/>
  <c r="J279" i="1"/>
  <c r="I279" i="1"/>
  <c r="K504" i="1"/>
  <c r="K503" i="1" s="1"/>
  <c r="K502" i="1" s="1"/>
  <c r="U211" i="1"/>
  <c r="U210" i="1" s="1"/>
  <c r="U209" i="1" s="1"/>
  <c r="U310" i="1"/>
  <c r="U647" i="1"/>
  <c r="U646" i="1" s="1"/>
  <c r="V348" i="1"/>
  <c r="AD115" i="1"/>
  <c r="AD114" i="1" s="1"/>
  <c r="AD113" i="1" s="1"/>
  <c r="AD858" i="1"/>
  <c r="AD911" i="1"/>
  <c r="AD910" i="1" s="1"/>
  <c r="AD1025" i="1"/>
  <c r="AD1024" i="1" s="1"/>
  <c r="AD1023" i="1" s="1"/>
  <c r="AD1022" i="1" s="1"/>
  <c r="I58" i="1"/>
  <c r="U858" i="1"/>
  <c r="K1074" i="1"/>
  <c r="U347" i="1"/>
  <c r="AD667" i="1"/>
  <c r="AD663" i="1" s="1"/>
  <c r="AD960" i="1"/>
  <c r="AD953" i="1" s="1"/>
  <c r="U283" i="1"/>
  <c r="U282" i="1" s="1"/>
  <c r="AD217" i="1"/>
  <c r="AD216" i="1" s="1"/>
  <c r="U712" i="1"/>
  <c r="U711" i="1" s="1"/>
  <c r="U710" i="1" s="1"/>
  <c r="AD777" i="1"/>
  <c r="AD776" i="1" s="1"/>
  <c r="AD712" i="1"/>
  <c r="AD711" i="1" s="1"/>
  <c r="AD710" i="1" s="1"/>
  <c r="K712" i="1"/>
  <c r="K711" i="1" s="1"/>
  <c r="K710" i="1" s="1"/>
  <c r="U479" i="1"/>
  <c r="U473" i="1" s="1"/>
  <c r="U472" i="1" s="1"/>
  <c r="U466" i="1" s="1"/>
  <c r="AD905" i="1"/>
  <c r="AD904" i="1" s="1"/>
  <c r="K515" i="1"/>
  <c r="K514" i="1" s="1"/>
  <c r="K513" i="1" s="1"/>
  <c r="U144" i="1"/>
  <c r="U360" i="1"/>
  <c r="U1003" i="1"/>
  <c r="U1002" i="1" s="1"/>
  <c r="U993" i="1" s="1"/>
  <c r="U1048" i="1"/>
  <c r="U1047" i="1" s="1"/>
  <c r="U1046" i="1" s="1"/>
  <c r="U1045" i="1" s="1"/>
  <c r="AD919" i="1"/>
  <c r="AD918" i="1" s="1"/>
  <c r="U667" i="1"/>
  <c r="U663" i="1" s="1"/>
  <c r="U754" i="1"/>
  <c r="U753" i="1" s="1"/>
  <c r="AD302" i="1"/>
  <c r="AD487" i="1"/>
  <c r="AD486" i="1" s="1"/>
  <c r="AD485" i="1" s="1"/>
  <c r="AD484" i="1" s="1"/>
  <c r="AD604" i="1"/>
  <c r="AD600" i="1" s="1"/>
  <c r="AD599" i="1" s="1"/>
  <c r="AD598" i="1" s="1"/>
  <c r="AD588" i="1" s="1"/>
  <c r="AD587" i="1" s="1"/>
  <c r="AD766" i="1"/>
  <c r="AD765" i="1" s="1"/>
  <c r="AD882" i="1"/>
  <c r="AD881" i="1" s="1"/>
  <c r="AD1074" i="1"/>
  <c r="K487" i="1"/>
  <c r="K486" i="1" s="1"/>
  <c r="K485" i="1" s="1"/>
  <c r="K484" i="1" s="1"/>
  <c r="K226" i="1"/>
  <c r="K225" i="1" s="1"/>
  <c r="K224" i="1" s="1"/>
  <c r="K36" i="1"/>
  <c r="K35" i="1" s="1"/>
  <c r="K34" i="1" s="1"/>
  <c r="K33" i="1" s="1"/>
  <c r="U15" i="1"/>
  <c r="U14" i="1" s="1"/>
  <c r="U13" i="1" s="1"/>
  <c r="U12" i="1" s="1"/>
  <c r="K115" i="1"/>
  <c r="K114" i="1" s="1"/>
  <c r="K113" i="1" s="1"/>
  <c r="U1081" i="1"/>
  <c r="U1080" i="1" s="1"/>
  <c r="U1079" i="1" s="1"/>
  <c r="U302" i="1"/>
  <c r="K75" i="1"/>
  <c r="K74" i="1" s="1"/>
  <c r="K73" i="1" s="1"/>
  <c r="K355" i="1"/>
  <c r="U115" i="1"/>
  <c r="U114" i="1" s="1"/>
  <c r="U113" i="1" s="1"/>
  <c r="U342" i="1"/>
  <c r="U487" i="1"/>
  <c r="U486" i="1" s="1"/>
  <c r="U485" i="1" s="1"/>
  <c r="U484" i="1" s="1"/>
  <c r="U788" i="1"/>
  <c r="U787" i="1" s="1"/>
  <c r="U786" i="1" s="1"/>
  <c r="U796" i="1"/>
  <c r="U795" i="1" s="1"/>
  <c r="U794" i="1" s="1"/>
  <c r="U846" i="1"/>
  <c r="U845" i="1" s="1"/>
  <c r="U905" i="1"/>
  <c r="U904" i="1" s="1"/>
  <c r="U911" i="1"/>
  <c r="U910" i="1" s="1"/>
  <c r="U960" i="1"/>
  <c r="U953" i="1" s="1"/>
  <c r="U1062" i="1"/>
  <c r="AD75" i="1"/>
  <c r="AD74" i="1" s="1"/>
  <c r="AD73" i="1" s="1"/>
  <c r="AD168" i="1"/>
  <c r="AD167" i="1" s="1"/>
  <c r="AD504" i="1"/>
  <c r="AD503" i="1" s="1"/>
  <c r="AD502" i="1" s="1"/>
  <c r="AD754" i="1"/>
  <c r="AD753" i="1" s="1"/>
  <c r="U777" i="1"/>
  <c r="U776" i="1" s="1"/>
  <c r="U876" i="1"/>
  <c r="U875" i="1" s="1"/>
  <c r="AD132" i="1"/>
  <c r="U935" i="1"/>
  <c r="U934" i="1" s="1"/>
  <c r="U933" i="1" s="1"/>
  <c r="U932" i="1" s="1"/>
  <c r="U931" i="1" s="1"/>
  <c r="AD15" i="1"/>
  <c r="AD14" i="1" s="1"/>
  <c r="AD13" i="1" s="1"/>
  <c r="AD12" i="1" s="1"/>
  <c r="AD347" i="1"/>
  <c r="AD796" i="1"/>
  <c r="AD795" i="1" s="1"/>
  <c r="AD794" i="1" s="1"/>
  <c r="AD1003" i="1"/>
  <c r="AD1002" i="1" s="1"/>
  <c r="AD993" i="1" s="1"/>
  <c r="AD1081" i="1"/>
  <c r="AD1080" i="1" s="1"/>
  <c r="AD1079" i="1" s="1"/>
  <c r="AD355" i="1"/>
  <c r="AD555" i="1"/>
  <c r="AD876" i="1"/>
  <c r="AD875" i="1" s="1"/>
  <c r="AD935" i="1"/>
  <c r="AD934" i="1" s="1"/>
  <c r="AD933" i="1" s="1"/>
  <c r="AD932" i="1" s="1"/>
  <c r="AD931" i="1" s="1"/>
  <c r="AE348" i="1"/>
  <c r="AD360" i="1"/>
  <c r="J1044" i="1"/>
  <c r="J1043" i="1"/>
  <c r="U226" i="1"/>
  <c r="U225" i="1" s="1"/>
  <c r="U224" i="1" s="1"/>
  <c r="U197" i="1"/>
  <c r="U196" i="1" s="1"/>
  <c r="U195" i="1" s="1"/>
  <c r="U194" i="1" s="1"/>
  <c r="AD197" i="1"/>
  <c r="AD196" i="1" s="1"/>
  <c r="AD195" i="1" s="1"/>
  <c r="AD194" i="1" s="1"/>
  <c r="AD283" i="1"/>
  <c r="AD282" i="1" s="1"/>
  <c r="K232" i="1"/>
  <c r="K231" i="1" s="1"/>
  <c r="U232" i="1"/>
  <c r="U231" i="1" s="1"/>
  <c r="AD68" i="1"/>
  <c r="AD67" i="1" s="1"/>
  <c r="AD66" i="1" s="1"/>
  <c r="U68" i="1"/>
  <c r="U67" i="1" s="1"/>
  <c r="U66" i="1" s="1"/>
  <c r="AD226" i="1"/>
  <c r="AD225" i="1" s="1"/>
  <c r="AD224" i="1" s="1"/>
  <c r="I1044" i="1"/>
  <c r="I1043" i="1"/>
  <c r="K302" i="1"/>
  <c r="K960" i="1"/>
  <c r="K953" i="1" s="1"/>
  <c r="U355" i="1"/>
  <c r="AD36" i="1"/>
  <c r="AD35" i="1" s="1"/>
  <c r="AD34" i="1" s="1"/>
  <c r="AD33" i="1" s="1"/>
  <c r="K15" i="1"/>
  <c r="K14" i="1" s="1"/>
  <c r="K13" i="1" s="1"/>
  <c r="K12" i="1" s="1"/>
  <c r="K283" i="1"/>
  <c r="K282" i="1" s="1"/>
  <c r="K342" i="1"/>
  <c r="K788" i="1"/>
  <c r="K787" i="1" s="1"/>
  <c r="K786" i="1" s="1"/>
  <c r="K905" i="1"/>
  <c r="K904" i="1" s="1"/>
  <c r="U75" i="1"/>
  <c r="U74" i="1" s="1"/>
  <c r="U73" i="1" s="1"/>
  <c r="U217" i="1"/>
  <c r="U216" i="1" s="1"/>
  <c r="U697" i="1"/>
  <c r="U693" i="1" s="1"/>
  <c r="AD441" i="1"/>
  <c r="AD440" i="1" s="1"/>
  <c r="AD435" i="1" s="1"/>
  <c r="AD424" i="1" s="1"/>
  <c r="AD413" i="1" s="1"/>
  <c r="AD479" i="1"/>
  <c r="AD473" i="1" s="1"/>
  <c r="AD472" i="1" s="1"/>
  <c r="AD466" i="1" s="1"/>
  <c r="AD405" i="1"/>
  <c r="AD404" i="1" s="1"/>
  <c r="AD403" i="1" s="1"/>
  <c r="AD402" i="1" s="1"/>
  <c r="AD401" i="1" s="1"/>
  <c r="K68" i="1"/>
  <c r="K67" i="1" s="1"/>
  <c r="K66" i="1" s="1"/>
  <c r="K144" i="1"/>
  <c r="K796" i="1"/>
  <c r="K795" i="1" s="1"/>
  <c r="K794" i="1" s="1"/>
  <c r="K846" i="1"/>
  <c r="K845" i="1" s="1"/>
  <c r="K834" i="1" s="1"/>
  <c r="U36" i="1"/>
  <c r="U35" i="1" s="1"/>
  <c r="U34" i="1" s="1"/>
  <c r="U33" i="1" s="1"/>
  <c r="U132" i="1"/>
  <c r="U504" i="1"/>
  <c r="U503" i="1" s="1"/>
  <c r="U502" i="1" s="1"/>
  <c r="AD211" i="1"/>
  <c r="AD210" i="1" s="1"/>
  <c r="AD209" i="1" s="1"/>
  <c r="AD289" i="1"/>
  <c r="AD697" i="1"/>
  <c r="AD693" i="1" s="1"/>
  <c r="AD554" i="1"/>
  <c r="AD144" i="1"/>
  <c r="AD271" i="1"/>
  <c r="AD270" i="1" s="1"/>
  <c r="AD269" i="1" s="1"/>
  <c r="AD263" i="1" s="1"/>
  <c r="AD182" i="1"/>
  <c r="AD181" i="1" s="1"/>
  <c r="AD180" i="1" s="1"/>
  <c r="AD179" i="1" s="1"/>
  <c r="AD232" i="1"/>
  <c r="AD231" i="1" s="1"/>
  <c r="AD1092" i="1"/>
  <c r="AD515" i="1"/>
  <c r="AD514" i="1" s="1"/>
  <c r="AD513" i="1" s="1"/>
  <c r="AD1048" i="1"/>
  <c r="AD1047" i="1" s="1"/>
  <c r="AD1046" i="1" s="1"/>
  <c r="AD1045" i="1" s="1"/>
  <c r="AD846" i="1"/>
  <c r="AD845" i="1" s="1"/>
  <c r="U168" i="1"/>
  <c r="U167" i="1" s="1"/>
  <c r="U554" i="1"/>
  <c r="U555" i="1"/>
  <c r="U271" i="1"/>
  <c r="U270" i="1" s="1"/>
  <c r="U269" i="1" s="1"/>
  <c r="U263" i="1" s="1"/>
  <c r="U289" i="1"/>
  <c r="U1092" i="1"/>
  <c r="U766" i="1"/>
  <c r="U765" i="1" s="1"/>
  <c r="U919" i="1"/>
  <c r="U918" i="1" s="1"/>
  <c r="K777" i="1"/>
  <c r="K776" i="1" s="1"/>
  <c r="K360" i="1"/>
  <c r="K441" i="1"/>
  <c r="K440" i="1" s="1"/>
  <c r="K435" i="1" s="1"/>
  <c r="K424" i="1" s="1"/>
  <c r="K413" i="1" s="1"/>
  <c r="K479" i="1"/>
  <c r="K473" i="1" s="1"/>
  <c r="K472" i="1" s="1"/>
  <c r="K466" i="1" s="1"/>
  <c r="K876" i="1"/>
  <c r="K875" i="1" s="1"/>
  <c r="K1003" i="1"/>
  <c r="K1002" i="1" s="1"/>
  <c r="K993" i="1" s="1"/>
  <c r="K132" i="1"/>
  <c r="K182" i="1"/>
  <c r="K181" i="1" s="1"/>
  <c r="K180" i="1" s="1"/>
  <c r="K179" i="1" s="1"/>
  <c r="K347" i="1"/>
  <c r="K667" i="1"/>
  <c r="K663" i="1" s="1"/>
  <c r="K743" i="1"/>
  <c r="K742" i="1" s="1"/>
  <c r="K741" i="1" s="1"/>
  <c r="K740" i="1" s="1"/>
  <c r="K882" i="1"/>
  <c r="K881" i="1" s="1"/>
  <c r="K1081" i="1"/>
  <c r="K1080" i="1" s="1"/>
  <c r="K1079" i="1" s="1"/>
  <c r="K211" i="1"/>
  <c r="K210" i="1" s="1"/>
  <c r="K209" i="1" s="1"/>
  <c r="K289" i="1"/>
  <c r="K697" i="1"/>
  <c r="K693" i="1" s="1"/>
  <c r="K935" i="1"/>
  <c r="K934" i="1" s="1"/>
  <c r="K933" i="1" s="1"/>
  <c r="K932" i="1" s="1"/>
  <c r="K931" i="1" s="1"/>
  <c r="K271" i="1"/>
  <c r="K270" i="1" s="1"/>
  <c r="K269" i="1" s="1"/>
  <c r="K263" i="1" s="1"/>
  <c r="K604" i="1"/>
  <c r="K600" i="1" s="1"/>
  <c r="K599" i="1" s="1"/>
  <c r="K598" i="1" s="1"/>
  <c r="K588" i="1" s="1"/>
  <c r="K587" i="1" s="1"/>
  <c r="K168" i="1"/>
  <c r="K167" i="1" s="1"/>
  <c r="K217" i="1"/>
  <c r="K216" i="1" s="1"/>
  <c r="K554" i="1"/>
  <c r="K555" i="1"/>
  <c r="K686" i="1"/>
  <c r="K1092" i="1"/>
  <c r="K766" i="1"/>
  <c r="K765" i="1" s="1"/>
  <c r="K752" i="1" s="1"/>
  <c r="K911" i="1"/>
  <c r="K910" i="1" s="1"/>
  <c r="K919" i="1"/>
  <c r="K918" i="1" s="1"/>
  <c r="K1048" i="1"/>
  <c r="K1047" i="1" s="1"/>
  <c r="K1046" i="1" s="1"/>
  <c r="K1045" i="1" s="1"/>
  <c r="K1062" i="1"/>
  <c r="G157" i="1"/>
  <c r="AE302" i="1" l="1"/>
  <c r="AE960" i="1"/>
  <c r="AG796" i="1"/>
  <c r="AG795" i="1" s="1"/>
  <c r="AG794" i="1" s="1"/>
  <c r="AG302" i="1"/>
  <c r="AE226" i="1"/>
  <c r="AE225" i="1" s="1"/>
  <c r="AE224" i="1" s="1"/>
  <c r="AE1025" i="1"/>
  <c r="AE1024" i="1" s="1"/>
  <c r="AE1023" i="1" s="1"/>
  <c r="AE1022" i="1" s="1"/>
  <c r="AG960" i="1"/>
  <c r="AG677" i="1"/>
  <c r="AG676" i="1" s="1"/>
  <c r="U834" i="1"/>
  <c r="AG919" i="1"/>
  <c r="AG918" i="1" s="1"/>
  <c r="AD834" i="1"/>
  <c r="AG226" i="1"/>
  <c r="AG225" i="1" s="1"/>
  <c r="AG224" i="1" s="1"/>
  <c r="X607" i="1"/>
  <c r="Z608" i="1"/>
  <c r="Z607" i="1" s="1"/>
  <c r="X433" i="1"/>
  <c r="X432" i="1" s="1"/>
  <c r="X431" i="1" s="1"/>
  <c r="X430" i="1" s="1"/>
  <c r="Z434" i="1"/>
  <c r="Z433" i="1" s="1"/>
  <c r="Z432" i="1" s="1"/>
  <c r="Z431" i="1" s="1"/>
  <c r="Z430" i="1" s="1"/>
  <c r="X929" i="1"/>
  <c r="X928" i="1" s="1"/>
  <c r="Z930" i="1"/>
  <c r="Z929" i="1" s="1"/>
  <c r="Z928" i="1" s="1"/>
  <c r="X609" i="1"/>
  <c r="Z610" i="1"/>
  <c r="Z609" i="1" s="1"/>
  <c r="X738" i="1"/>
  <c r="X737" i="1" s="1"/>
  <c r="X736" i="1" s="1"/>
  <c r="X735" i="1" s="1"/>
  <c r="X724" i="1" s="1"/>
  <c r="Z739" i="1"/>
  <c r="Z738" i="1" s="1"/>
  <c r="Z737" i="1" s="1"/>
  <c r="Z736" i="1" s="1"/>
  <c r="Z735" i="1" s="1"/>
  <c r="X656" i="1"/>
  <c r="Z657" i="1"/>
  <c r="Z656" i="1" s="1"/>
  <c r="X584" i="1"/>
  <c r="X583" i="1" s="1"/>
  <c r="X582" i="1" s="1"/>
  <c r="X581" i="1" s="1"/>
  <c r="X580" i="1" s="1"/>
  <c r="X579" i="1" s="1"/>
  <c r="Z585" i="1"/>
  <c r="Z584" i="1" s="1"/>
  <c r="Z583" i="1" s="1"/>
  <c r="Z582" i="1" s="1"/>
  <c r="Z581" i="1" s="1"/>
  <c r="Z580" i="1" s="1"/>
  <c r="Z579" i="1" s="1"/>
  <c r="X286" i="1"/>
  <c r="X283" i="1" s="1"/>
  <c r="X282" i="1" s="1"/>
  <c r="Z287" i="1"/>
  <c r="Z286" i="1" s="1"/>
  <c r="Z283" i="1" s="1"/>
  <c r="Z282" i="1" s="1"/>
  <c r="X969" i="1"/>
  <c r="X968" i="1" s="1"/>
  <c r="X967" i="1" s="1"/>
  <c r="X966" i="1" s="1"/>
  <c r="Z970" i="1"/>
  <c r="Z969" i="1" s="1"/>
  <c r="Z968" i="1" s="1"/>
  <c r="Z967" i="1" s="1"/>
  <c r="Z966" i="1" s="1"/>
  <c r="X482" i="1"/>
  <c r="Z483" i="1"/>
  <c r="Z482" i="1" s="1"/>
  <c r="X779" i="1"/>
  <c r="X778" i="1" s="1"/>
  <c r="Z780" i="1"/>
  <c r="Z779" i="1" s="1"/>
  <c r="Z778" i="1" s="1"/>
  <c r="X442" i="1"/>
  <c r="Z443" i="1"/>
  <c r="Z442" i="1" s="1"/>
  <c r="X678" i="1"/>
  <c r="Z679" i="1"/>
  <c r="Z678" i="1" s="1"/>
  <c r="X546" i="1"/>
  <c r="X545" i="1" s="1"/>
  <c r="X528" i="1" s="1"/>
  <c r="X527" i="1" s="1"/>
  <c r="X526" i="1" s="1"/>
  <c r="X525" i="1" s="1"/>
  <c r="X524" i="1" s="1"/>
  <c r="Z548" i="1"/>
  <c r="Z546" i="1" s="1"/>
  <c r="Z545" i="1" s="1"/>
  <c r="Z528" i="1" s="1"/>
  <c r="Z527" i="1" s="1"/>
  <c r="Z526" i="1" s="1"/>
  <c r="Z525" i="1" s="1"/>
  <c r="Z524" i="1" s="1"/>
  <c r="X964" i="1"/>
  <c r="X963" i="1" s="1"/>
  <c r="X962" i="1" s="1"/>
  <c r="X961" i="1" s="1"/>
  <c r="X960" i="1" s="1"/>
  <c r="Z965" i="1"/>
  <c r="Z964" i="1" s="1"/>
  <c r="Z963" i="1" s="1"/>
  <c r="Z962" i="1" s="1"/>
  <c r="Z961" i="1" s="1"/>
  <c r="Z960" i="1" s="1"/>
  <c r="X923" i="1"/>
  <c r="X920" i="1" s="1"/>
  <c r="Z924" i="1"/>
  <c r="Z923" i="1" s="1"/>
  <c r="Z920" i="1" s="1"/>
  <c r="X650" i="1"/>
  <c r="Z651" i="1"/>
  <c r="Z650" i="1" s="1"/>
  <c r="X408" i="1"/>
  <c r="Z409" i="1"/>
  <c r="Z408" i="1" s="1"/>
  <c r="X782" i="1"/>
  <c r="X781" i="1" s="1"/>
  <c r="Z783" i="1"/>
  <c r="Z782" i="1" s="1"/>
  <c r="Z781" i="1" s="1"/>
  <c r="Z777" i="1" s="1"/>
  <c r="Z776" i="1" s="1"/>
  <c r="X716" i="1"/>
  <c r="X713" i="1" s="1"/>
  <c r="X712" i="1" s="1"/>
  <c r="Z717" i="1"/>
  <c r="Z716" i="1" s="1"/>
  <c r="Z713" i="1" s="1"/>
  <c r="Z712" i="1" s="1"/>
  <c r="X866" i="1"/>
  <c r="X859" i="1" s="1"/>
  <c r="X858" i="1" s="1"/>
  <c r="Z867" i="1"/>
  <c r="Z866" i="1" s="1"/>
  <c r="X300" i="1"/>
  <c r="X686" i="1"/>
  <c r="Z687" i="1"/>
  <c r="Z686" i="1" s="1"/>
  <c r="X625" i="1"/>
  <c r="X624" i="1" s="1"/>
  <c r="X623" i="1" s="1"/>
  <c r="X622" i="1" s="1"/>
  <c r="X621" i="1" s="1"/>
  <c r="X620" i="1" s="1"/>
  <c r="Z626" i="1"/>
  <c r="Z625" i="1" s="1"/>
  <c r="Z624" i="1" s="1"/>
  <c r="Z623" i="1" s="1"/>
  <c r="Z622" i="1" s="1"/>
  <c r="Z621" i="1" s="1"/>
  <c r="Z620" i="1" s="1"/>
  <c r="X428" i="1"/>
  <c r="X427" i="1" s="1"/>
  <c r="X426" i="1" s="1"/>
  <c r="X425" i="1" s="1"/>
  <c r="X1000" i="1"/>
  <c r="X999" i="1" s="1"/>
  <c r="X995" i="1" s="1"/>
  <c r="X994" i="1" s="1"/>
  <c r="Z1001" i="1"/>
  <c r="Z1000" i="1" s="1"/>
  <c r="Z999" i="1" s="1"/>
  <c r="Z995" i="1" s="1"/>
  <c r="Z994" i="1" s="1"/>
  <c r="X926" i="1"/>
  <c r="X925" i="1" s="1"/>
  <c r="Z927" i="1"/>
  <c r="Z926" i="1" s="1"/>
  <c r="Z925" i="1" s="1"/>
  <c r="X444" i="1"/>
  <c r="Z445" i="1"/>
  <c r="Z444" i="1" s="1"/>
  <c r="U984" i="1"/>
  <c r="U945" i="1" s="1"/>
  <c r="V960" i="1"/>
  <c r="AD1055" i="1"/>
  <c r="AD1043" i="1" s="1"/>
  <c r="V777" i="1"/>
  <c r="V776" i="1" s="1"/>
  <c r="AD785" i="1"/>
  <c r="AD784" i="1" s="1"/>
  <c r="U309" i="1"/>
  <c r="U308" i="1" s="1"/>
  <c r="U307" i="1" s="1"/>
  <c r="K309" i="1"/>
  <c r="K308" i="1" s="1"/>
  <c r="K307" i="1" s="1"/>
  <c r="AD309" i="1"/>
  <c r="AD308" i="1" s="1"/>
  <c r="AD307" i="1" s="1"/>
  <c r="U1055" i="1"/>
  <c r="U1044" i="1" s="1"/>
  <c r="AD752" i="1"/>
  <c r="AD751" i="1" s="1"/>
  <c r="K903" i="1"/>
  <c r="K902" i="1" s="1"/>
  <c r="K1055" i="1"/>
  <c r="K1043" i="1" s="1"/>
  <c r="K131" i="1"/>
  <c r="K125" i="1" s="1"/>
  <c r="K104" i="1" s="1"/>
  <c r="U288" i="1"/>
  <c r="U281" i="1" s="1"/>
  <c r="U280" i="1" s="1"/>
  <c r="AD288" i="1"/>
  <c r="AD281" i="1" s="1"/>
  <c r="AD280" i="1" s="1"/>
  <c r="K751" i="1"/>
  <c r="I57" i="1"/>
  <c r="I1090" i="1" s="1"/>
  <c r="AD675" i="1"/>
  <c r="AD674" i="1" s="1"/>
  <c r="U675" i="1"/>
  <c r="U674" i="1" s="1"/>
  <c r="K677" i="1"/>
  <c r="U857" i="1"/>
  <c r="U856" i="1" s="1"/>
  <c r="J57" i="1"/>
  <c r="J1090" i="1" s="1"/>
  <c r="K288" i="1"/>
  <c r="K281" i="1" s="1"/>
  <c r="K280" i="1" s="1"/>
  <c r="AD857" i="1"/>
  <c r="AD856" i="1" s="1"/>
  <c r="AD903" i="1"/>
  <c r="AD902" i="1" s="1"/>
  <c r="U752" i="1"/>
  <c r="U751" i="1" s="1"/>
  <c r="U131" i="1"/>
  <c r="U125" i="1" s="1"/>
  <c r="U104" i="1" s="1"/>
  <c r="AD131" i="1"/>
  <c r="AD125" i="1" s="1"/>
  <c r="AD104" i="1" s="1"/>
  <c r="U645" i="1"/>
  <c r="U644" i="1" s="1"/>
  <c r="U903" i="1"/>
  <c r="U902" i="1" s="1"/>
  <c r="K334" i="1"/>
  <c r="K333" i="1" s="1"/>
  <c r="K327" i="1" s="1"/>
  <c r="U492" i="1"/>
  <c r="U459" i="1" s="1"/>
  <c r="AD208" i="1"/>
  <c r="AD207" i="1" s="1"/>
  <c r="AD645" i="1"/>
  <c r="AD644" i="1" s="1"/>
  <c r="K65" i="1"/>
  <c r="K645" i="1"/>
  <c r="K644" i="1" s="1"/>
  <c r="AD334" i="1"/>
  <c r="AD333" i="1" s="1"/>
  <c r="AD327" i="1" s="1"/>
  <c r="AD984" i="1"/>
  <c r="AD945" i="1" s="1"/>
  <c r="U208" i="1"/>
  <c r="U207" i="1" s="1"/>
  <c r="U334" i="1"/>
  <c r="U333" i="1" s="1"/>
  <c r="U327" i="1" s="1"/>
  <c r="AD65" i="1"/>
  <c r="K785" i="1"/>
  <c r="K784" i="1" s="1"/>
  <c r="U785" i="1"/>
  <c r="U784" i="1" s="1"/>
  <c r="U65" i="1"/>
  <c r="AD166" i="1"/>
  <c r="K208" i="1"/>
  <c r="K207" i="1" s="1"/>
  <c r="K166" i="1"/>
  <c r="U166" i="1"/>
  <c r="K984" i="1"/>
  <c r="K857" i="1"/>
  <c r="K856" i="1" s="1"/>
  <c r="AD492" i="1"/>
  <c r="AD459" i="1" s="1"/>
  <c r="K492" i="1"/>
  <c r="K459" i="1" s="1"/>
  <c r="AC278" i="1"/>
  <c r="T278" i="1"/>
  <c r="V278" i="1" s="1"/>
  <c r="H278" i="1"/>
  <c r="AB277" i="1"/>
  <c r="AB276" i="1" s="1"/>
  <c r="AA277" i="1"/>
  <c r="AA276" i="1" s="1"/>
  <c r="S277" i="1"/>
  <c r="S276" i="1" s="1"/>
  <c r="R277" i="1"/>
  <c r="R276" i="1" s="1"/>
  <c r="G277" i="1"/>
  <c r="G276" i="1" s="1"/>
  <c r="F277" i="1"/>
  <c r="F276" i="1" s="1"/>
  <c r="AC275" i="1"/>
  <c r="T275" i="1"/>
  <c r="V275" i="1" s="1"/>
  <c r="H275" i="1"/>
  <c r="AB274" i="1"/>
  <c r="AA274" i="1"/>
  <c r="S274" i="1"/>
  <c r="R274" i="1"/>
  <c r="G274" i="1"/>
  <c r="F274" i="1"/>
  <c r="X677" i="1" l="1"/>
  <c r="X676" i="1" s="1"/>
  <c r="X777" i="1"/>
  <c r="X776" i="1" s="1"/>
  <c r="X919" i="1"/>
  <c r="X918" i="1" s="1"/>
  <c r="X441" i="1"/>
  <c r="X440" i="1" s="1"/>
  <c r="Z919" i="1"/>
  <c r="Z918" i="1" s="1"/>
  <c r="Z441" i="1"/>
  <c r="Z440" i="1" s="1"/>
  <c r="Z677" i="1"/>
  <c r="Z676" i="1" s="1"/>
  <c r="AD1044" i="1"/>
  <c r="V277" i="1"/>
  <c r="V276" i="1" s="1"/>
  <c r="X278" i="1"/>
  <c r="V274" i="1"/>
  <c r="X275" i="1"/>
  <c r="K1044" i="1"/>
  <c r="U1043" i="1"/>
  <c r="K945" i="1"/>
  <c r="AD643" i="1"/>
  <c r="AD635" i="1" s="1"/>
  <c r="K676" i="1"/>
  <c r="K675" i="1" s="1"/>
  <c r="K674" i="1" s="1"/>
  <c r="K643" i="1" s="1"/>
  <c r="K635" i="1" s="1"/>
  <c r="U855" i="1"/>
  <c r="U817" i="1" s="1"/>
  <c r="AD855" i="1"/>
  <c r="AD817" i="1" s="1"/>
  <c r="U643" i="1"/>
  <c r="U635" i="1" s="1"/>
  <c r="T274" i="1"/>
  <c r="AD279" i="1"/>
  <c r="U279" i="1"/>
  <c r="K279" i="1"/>
  <c r="K58" i="1"/>
  <c r="T277" i="1"/>
  <c r="T276" i="1" s="1"/>
  <c r="U58" i="1"/>
  <c r="AD58" i="1"/>
  <c r="K855" i="1"/>
  <c r="K817" i="1" s="1"/>
  <c r="AC277" i="1"/>
  <c r="AC276" i="1" s="1"/>
  <c r="AE278" i="1"/>
  <c r="AC274" i="1"/>
  <c r="AE275" i="1"/>
  <c r="H277" i="1"/>
  <c r="H276" i="1" s="1"/>
  <c r="L278" i="1"/>
  <c r="H274" i="1"/>
  <c r="L275" i="1"/>
  <c r="AE274" i="1" l="1"/>
  <c r="AG275" i="1"/>
  <c r="AG274" i="1" s="1"/>
  <c r="AE277" i="1"/>
  <c r="AE276" i="1" s="1"/>
  <c r="AG278" i="1"/>
  <c r="AG277" i="1" s="1"/>
  <c r="AG276" i="1" s="1"/>
  <c r="X277" i="1"/>
  <c r="X276" i="1" s="1"/>
  <c r="Z278" i="1"/>
  <c r="Z277" i="1" s="1"/>
  <c r="Z276" i="1" s="1"/>
  <c r="X274" i="1"/>
  <c r="Z275" i="1"/>
  <c r="Z274" i="1" s="1"/>
  <c r="L277" i="1"/>
  <c r="L276" i="1" s="1"/>
  <c r="N278" i="1"/>
  <c r="L274" i="1"/>
  <c r="N275" i="1"/>
  <c r="U57" i="1"/>
  <c r="U1090" i="1" s="1"/>
  <c r="K57" i="1"/>
  <c r="K1090" i="1" s="1"/>
  <c r="I1099" i="1" s="1"/>
  <c r="AD57" i="1"/>
  <c r="AD1090" i="1" s="1"/>
  <c r="N274" i="1" l="1"/>
  <c r="Q275" i="1"/>
  <c r="Q274" i="1" s="1"/>
  <c r="N277" i="1"/>
  <c r="N276" i="1" s="1"/>
  <c r="Q278" i="1"/>
  <c r="Q277" i="1" s="1"/>
  <c r="Q276" i="1" s="1"/>
  <c r="G155" i="1"/>
  <c r="AC120" i="1" l="1"/>
  <c r="T120" i="1"/>
  <c r="H120" i="1"/>
  <c r="AB119" i="1"/>
  <c r="AA119" i="1"/>
  <c r="S119" i="1"/>
  <c r="R119" i="1"/>
  <c r="G119" i="1"/>
  <c r="F119" i="1"/>
  <c r="H119" i="1" l="1"/>
  <c r="L120" i="1"/>
  <c r="T119" i="1"/>
  <c r="V120" i="1"/>
  <c r="AC119" i="1"/>
  <c r="AE120" i="1"/>
  <c r="AE119" i="1" l="1"/>
  <c r="AG120" i="1"/>
  <c r="AG119" i="1" s="1"/>
  <c r="V119" i="1"/>
  <c r="X120" i="1"/>
  <c r="L119" i="1"/>
  <c r="N120" i="1"/>
  <c r="H717" i="1"/>
  <c r="G716" i="1"/>
  <c r="G713" i="1" s="1"/>
  <c r="G712" i="1" s="1"/>
  <c r="G687" i="1"/>
  <c r="G686" i="1" s="1"/>
  <c r="H653" i="1"/>
  <c r="G652" i="1"/>
  <c r="X119" i="1" l="1"/>
  <c r="Z120" i="1"/>
  <c r="Z119" i="1" s="1"/>
  <c r="N119" i="1"/>
  <c r="Q120" i="1"/>
  <c r="Q119" i="1" s="1"/>
  <c r="H687" i="1"/>
  <c r="H686" i="1" s="1"/>
  <c r="H652" i="1"/>
  <c r="L653" i="1"/>
  <c r="H716" i="1"/>
  <c r="H713" i="1" s="1"/>
  <c r="H712" i="1" s="1"/>
  <c r="L717" i="1"/>
  <c r="H679" i="1"/>
  <c r="G678" i="1"/>
  <c r="H867" i="1"/>
  <c r="G866" i="1"/>
  <c r="G859" i="1" s="1"/>
  <c r="L652" i="1" l="1"/>
  <c r="N653" i="1"/>
  <c r="L716" i="1"/>
  <c r="L713" i="1" s="1"/>
  <c r="L712" i="1" s="1"/>
  <c r="N717" i="1"/>
  <c r="L687" i="1"/>
  <c r="H678" i="1"/>
  <c r="H677" i="1" s="1"/>
  <c r="H676" i="1" s="1"/>
  <c r="L679" i="1"/>
  <c r="N679" i="1" s="1"/>
  <c r="H866" i="1"/>
  <c r="H859" i="1" s="1"/>
  <c r="H858" i="1" s="1"/>
  <c r="L867" i="1"/>
  <c r="G677" i="1"/>
  <c r="G676" i="1" s="1"/>
  <c r="G858" i="1"/>
  <c r="T223" i="1"/>
  <c r="V223" i="1" s="1"/>
  <c r="N716" i="1" l="1"/>
  <c r="N713" i="1" s="1"/>
  <c r="N712" i="1" s="1"/>
  <c r="Q717" i="1"/>
  <c r="Q716" i="1" s="1"/>
  <c r="Q713" i="1" s="1"/>
  <c r="Q712" i="1" s="1"/>
  <c r="N678" i="1"/>
  <c r="Q679" i="1"/>
  <c r="Q678" i="1" s="1"/>
  <c r="N652" i="1"/>
  <c r="Q653" i="1"/>
  <c r="Q652" i="1" s="1"/>
  <c r="V222" i="1"/>
  <c r="V221" i="1" s="1"/>
  <c r="X223" i="1"/>
  <c r="L866" i="1"/>
  <c r="N867" i="1"/>
  <c r="L686" i="1"/>
  <c r="N687" i="1"/>
  <c r="L859" i="1"/>
  <c r="L858" i="1" s="1"/>
  <c r="L678" i="1"/>
  <c r="AC1089" i="1"/>
  <c r="AB1088" i="1"/>
  <c r="AB1087" i="1" s="1"/>
  <c r="AB1086" i="1" s="1"/>
  <c r="AC1085" i="1"/>
  <c r="AB1084" i="1"/>
  <c r="AB1083" i="1" s="1"/>
  <c r="AB1082" i="1" s="1"/>
  <c r="AC1078" i="1"/>
  <c r="AB1077" i="1"/>
  <c r="AC1076" i="1"/>
  <c r="AB1075" i="1"/>
  <c r="AC1073" i="1"/>
  <c r="AE1073" i="1" s="1"/>
  <c r="AG1073" i="1" s="1"/>
  <c r="AC1072" i="1"/>
  <c r="AE1072" i="1" s="1"/>
  <c r="AG1072" i="1" s="1"/>
  <c r="AC1071" i="1"/>
  <c r="AE1071" i="1" s="1"/>
  <c r="AG1071" i="1" s="1"/>
  <c r="AB1070" i="1"/>
  <c r="AB1069" i="1" s="1"/>
  <c r="AB1068" i="1" s="1"/>
  <c r="AC1067" i="1"/>
  <c r="AE1067" i="1" s="1"/>
  <c r="AG1067" i="1" s="1"/>
  <c r="AC1066" i="1"/>
  <c r="AB1065" i="1"/>
  <c r="AB1064" i="1" s="1"/>
  <c r="AB1063" i="1" s="1"/>
  <c r="AC1061" i="1"/>
  <c r="AE1061" i="1" s="1"/>
  <c r="AG1061" i="1" s="1"/>
  <c r="AC1060" i="1"/>
  <c r="AE1060" i="1" s="1"/>
  <c r="AG1060" i="1" s="1"/>
  <c r="AG1059" i="1" s="1"/>
  <c r="AG1058" i="1" s="1"/>
  <c r="AG1057" i="1" s="1"/>
  <c r="AG1056" i="1" s="1"/>
  <c r="AB1059" i="1"/>
  <c r="AC1054" i="1"/>
  <c r="AB1053" i="1"/>
  <c r="AC1051" i="1"/>
  <c r="AE1051" i="1" s="1"/>
  <c r="AG1051" i="1" s="1"/>
  <c r="AC1050" i="1"/>
  <c r="AE1050" i="1" s="1"/>
  <c r="AG1050" i="1" s="1"/>
  <c r="AB1049" i="1"/>
  <c r="AC1040" i="1"/>
  <c r="AE1040" i="1" s="1"/>
  <c r="AG1040" i="1" s="1"/>
  <c r="AC1039" i="1"/>
  <c r="AE1039" i="1" s="1"/>
  <c r="AG1039" i="1" s="1"/>
  <c r="AG1038" i="1" s="1"/>
  <c r="AG1037" i="1" s="1"/>
  <c r="AG1036" i="1" s="1"/>
  <c r="AG1035" i="1" s="1"/>
  <c r="AG1034" i="1" s="1"/>
  <c r="AB1038" i="1"/>
  <c r="AB1037" i="1" s="1"/>
  <c r="AB1036" i="1" s="1"/>
  <c r="AB1035" i="1" s="1"/>
  <c r="AB1034" i="1" s="1"/>
  <c r="AB1028" i="1"/>
  <c r="AB1026" i="1"/>
  <c r="AC1021" i="1"/>
  <c r="AB1020" i="1"/>
  <c r="AB1019" i="1" s="1"/>
  <c r="AB1018" i="1" s="1"/>
  <c r="AC1017" i="1"/>
  <c r="AE1017" i="1" s="1"/>
  <c r="AG1017" i="1" s="1"/>
  <c r="AC1016" i="1"/>
  <c r="AE1016" i="1" s="1"/>
  <c r="AG1016" i="1" s="1"/>
  <c r="AC1015" i="1"/>
  <c r="AE1015" i="1" s="1"/>
  <c r="AG1015" i="1" s="1"/>
  <c r="AG1013" i="1" s="1"/>
  <c r="AG1012" i="1" s="1"/>
  <c r="AB1013" i="1"/>
  <c r="AB1012" i="1" s="1"/>
  <c r="AC1006" i="1"/>
  <c r="AC1005" i="1" s="1"/>
  <c r="AC1004" i="1" s="1"/>
  <c r="AB1000" i="1"/>
  <c r="AB999" i="1" s="1"/>
  <c r="AB995" i="1" s="1"/>
  <c r="AB994" i="1" s="1"/>
  <c r="AC983" i="1"/>
  <c r="AB982" i="1"/>
  <c r="AB981" i="1" s="1"/>
  <c r="AB980" i="1" s="1"/>
  <c r="AB979" i="1" s="1"/>
  <c r="AB978" i="1" s="1"/>
  <c r="AB977" i="1" s="1"/>
  <c r="AC976" i="1"/>
  <c r="AB975" i="1"/>
  <c r="AB974" i="1" s="1"/>
  <c r="AB973" i="1" s="1"/>
  <c r="AB972" i="1" s="1"/>
  <c r="AB971" i="1" s="1"/>
  <c r="AB969" i="1"/>
  <c r="AB968" i="1" s="1"/>
  <c r="AB967" i="1" s="1"/>
  <c r="AB966" i="1" s="1"/>
  <c r="AB964" i="1"/>
  <c r="AB963" i="1" s="1"/>
  <c r="AB962" i="1" s="1"/>
  <c r="AB961" i="1" s="1"/>
  <c r="AB958" i="1"/>
  <c r="AB957" i="1" s="1"/>
  <c r="AB956" i="1" s="1"/>
  <c r="AB955" i="1" s="1"/>
  <c r="AB954" i="1" s="1"/>
  <c r="AC952" i="1"/>
  <c r="AB951" i="1"/>
  <c r="AB950" i="1" s="1"/>
  <c r="AB949" i="1" s="1"/>
  <c r="AB948" i="1" s="1"/>
  <c r="AB947" i="1" s="1"/>
  <c r="AB946" i="1" s="1"/>
  <c r="AB942" i="1"/>
  <c r="AB940" i="1"/>
  <c r="AC939" i="1"/>
  <c r="AB938" i="1"/>
  <c r="AB936" i="1"/>
  <c r="AB929" i="1"/>
  <c r="AB928" i="1" s="1"/>
  <c r="AB926" i="1"/>
  <c r="AB925" i="1" s="1"/>
  <c r="AB923" i="1"/>
  <c r="AB920" i="1" s="1"/>
  <c r="AC917" i="1"/>
  <c r="AB916" i="1"/>
  <c r="AC915" i="1"/>
  <c r="AE915" i="1" s="1"/>
  <c r="AG915" i="1" s="1"/>
  <c r="AC914" i="1"/>
  <c r="AE914" i="1" s="1"/>
  <c r="AG914" i="1" s="1"/>
  <c r="AC913" i="1"/>
  <c r="AE913" i="1" s="1"/>
  <c r="AG913" i="1" s="1"/>
  <c r="AB912" i="1"/>
  <c r="AC909" i="1"/>
  <c r="AB908" i="1"/>
  <c r="AC907" i="1"/>
  <c r="AB906" i="1"/>
  <c r="AC892" i="1"/>
  <c r="AB891" i="1"/>
  <c r="AC890" i="1"/>
  <c r="AE890" i="1" s="1"/>
  <c r="AB889" i="1"/>
  <c r="AC888" i="1"/>
  <c r="AB887" i="1"/>
  <c r="AC886" i="1"/>
  <c r="AB885" i="1"/>
  <c r="AC884" i="1"/>
  <c r="AB883" i="1"/>
  <c r="AC880" i="1"/>
  <c r="AB879" i="1"/>
  <c r="AC878" i="1"/>
  <c r="AB877" i="1"/>
  <c r="AC854" i="1"/>
  <c r="AB853" i="1"/>
  <c r="AB852" i="1" s="1"/>
  <c r="AB851" i="1" s="1"/>
  <c r="AC850" i="1"/>
  <c r="AB849" i="1"/>
  <c r="AB848" i="1" s="1"/>
  <c r="AB847" i="1" s="1"/>
  <c r="AC844" i="1"/>
  <c r="AB843" i="1"/>
  <c r="AB842" i="1" s="1"/>
  <c r="AB841" i="1" s="1"/>
  <c r="AC833" i="1"/>
  <c r="AE833" i="1" s="1"/>
  <c r="AG833" i="1" s="1"/>
  <c r="AC832" i="1"/>
  <c r="AE832" i="1" s="1"/>
  <c r="AG832" i="1" s="1"/>
  <c r="AC831" i="1"/>
  <c r="AE831" i="1" s="1"/>
  <c r="AG831" i="1" s="1"/>
  <c r="AB830" i="1"/>
  <c r="AB829" i="1" s="1"/>
  <c r="AB828" i="1" s="1"/>
  <c r="AB827" i="1" s="1"/>
  <c r="AB826" i="1" s="1"/>
  <c r="AB825" i="1" s="1"/>
  <c r="AC824" i="1"/>
  <c r="AB823" i="1"/>
  <c r="AB822" i="1" s="1"/>
  <c r="AB821" i="1" s="1"/>
  <c r="AB820" i="1" s="1"/>
  <c r="AB819" i="1" s="1"/>
  <c r="AB818" i="1" s="1"/>
  <c r="AC806" i="1"/>
  <c r="AB805" i="1"/>
  <c r="AB804" i="1" s="1"/>
  <c r="AB803" i="1" s="1"/>
  <c r="AB802" i="1" s="1"/>
  <c r="AB801" i="1" s="1"/>
  <c r="AB799" i="1"/>
  <c r="AB797" i="1"/>
  <c r="AC793" i="1"/>
  <c r="AB792" i="1"/>
  <c r="AC791" i="1"/>
  <c r="AE791" i="1" s="1"/>
  <c r="AG791" i="1" s="1"/>
  <c r="AC790" i="1"/>
  <c r="AE790" i="1" s="1"/>
  <c r="AG790" i="1" s="1"/>
  <c r="AB789" i="1"/>
  <c r="AB782" i="1"/>
  <c r="AB781" i="1" s="1"/>
  <c r="AB779" i="1"/>
  <c r="AB778" i="1" s="1"/>
  <c r="AC775" i="1"/>
  <c r="AB773" i="1"/>
  <c r="AB772" i="1" s="1"/>
  <c r="AC771" i="1"/>
  <c r="AB770" i="1"/>
  <c r="AC769" i="1"/>
  <c r="AE769" i="1" s="1"/>
  <c r="AG769" i="1" s="1"/>
  <c r="AC768" i="1"/>
  <c r="AE768" i="1" s="1"/>
  <c r="AG768" i="1" s="1"/>
  <c r="AB767" i="1"/>
  <c r="AC764" i="1"/>
  <c r="AE764" i="1" s="1"/>
  <c r="AG764" i="1" s="1"/>
  <c r="AC763" i="1"/>
  <c r="AE763" i="1" s="1"/>
  <c r="AG763" i="1" s="1"/>
  <c r="AB762" i="1"/>
  <c r="AC761" i="1"/>
  <c r="AE761" i="1" s="1"/>
  <c r="AG761" i="1" s="1"/>
  <c r="AC760" i="1"/>
  <c r="AE760" i="1" s="1"/>
  <c r="AG760" i="1" s="1"/>
  <c r="AB759" i="1"/>
  <c r="AC758" i="1"/>
  <c r="AE758" i="1" s="1"/>
  <c r="AG758" i="1" s="1"/>
  <c r="AC757" i="1"/>
  <c r="AE757" i="1" s="1"/>
  <c r="AG757" i="1" s="1"/>
  <c r="AC756" i="1"/>
  <c r="AE756" i="1" s="1"/>
  <c r="AG756" i="1" s="1"/>
  <c r="AB755" i="1"/>
  <c r="AC750" i="1"/>
  <c r="AE750" i="1" s="1"/>
  <c r="AG750" i="1" s="1"/>
  <c r="AC749" i="1"/>
  <c r="AE749" i="1" s="1"/>
  <c r="AG749" i="1" s="1"/>
  <c r="AC748" i="1"/>
  <c r="AE748" i="1" s="1"/>
  <c r="AG748" i="1" s="1"/>
  <c r="AC747" i="1"/>
  <c r="AE747" i="1" s="1"/>
  <c r="AG747" i="1" s="1"/>
  <c r="AB746" i="1"/>
  <c r="AC745" i="1"/>
  <c r="AB744" i="1"/>
  <c r="AB738" i="1"/>
  <c r="AB737" i="1" s="1"/>
  <c r="AB736" i="1" s="1"/>
  <c r="AB735" i="1" s="1"/>
  <c r="AB724" i="1" s="1"/>
  <c r="AC723" i="1"/>
  <c r="AB722" i="1"/>
  <c r="AB721" i="1" s="1"/>
  <c r="AB720" i="1" s="1"/>
  <c r="AC709" i="1"/>
  <c r="AB708" i="1"/>
  <c r="AC707" i="1"/>
  <c r="AB706" i="1"/>
  <c r="AC705" i="1"/>
  <c r="AB704" i="1"/>
  <c r="AC703" i="1"/>
  <c r="AB702" i="1"/>
  <c r="AC701" i="1"/>
  <c r="AB700" i="1"/>
  <c r="AC699" i="1"/>
  <c r="AB698" i="1"/>
  <c r="AB695" i="1"/>
  <c r="AB694" i="1" s="1"/>
  <c r="AC673" i="1"/>
  <c r="AE673" i="1" s="1"/>
  <c r="AG673" i="1" s="1"/>
  <c r="AC672" i="1"/>
  <c r="AE672" i="1" s="1"/>
  <c r="AG672" i="1" s="1"/>
  <c r="AC671" i="1"/>
  <c r="AE671" i="1" s="1"/>
  <c r="AG671" i="1" s="1"/>
  <c r="AB670" i="1"/>
  <c r="AC669" i="1"/>
  <c r="AB668" i="1"/>
  <c r="AC666" i="1"/>
  <c r="AE666" i="1" s="1"/>
  <c r="AB665" i="1"/>
  <c r="AB664" i="1" s="1"/>
  <c r="AB661" i="1"/>
  <c r="AB660" i="1" s="1"/>
  <c r="AC659" i="1"/>
  <c r="AB658" i="1"/>
  <c r="AB656" i="1"/>
  <c r="AB650" i="1"/>
  <c r="AC649" i="1"/>
  <c r="AB648" i="1"/>
  <c r="AC642" i="1"/>
  <c r="AB641" i="1"/>
  <c r="AB640" i="1" s="1"/>
  <c r="AB639" i="1" s="1"/>
  <c r="AB638" i="1" s="1"/>
  <c r="AB637" i="1" s="1"/>
  <c r="AB636" i="1" s="1"/>
  <c r="AC633" i="1"/>
  <c r="AE633" i="1" s="1"/>
  <c r="AB632" i="1"/>
  <c r="AB631" i="1" s="1"/>
  <c r="AB630" i="1" s="1"/>
  <c r="AB629" i="1" s="1"/>
  <c r="AB628" i="1" s="1"/>
  <c r="AB627" i="1" s="1"/>
  <c r="AB625" i="1"/>
  <c r="AB624" i="1" s="1"/>
  <c r="AB623" i="1" s="1"/>
  <c r="AB622" i="1" s="1"/>
  <c r="AB621" i="1" s="1"/>
  <c r="AB620" i="1" s="1"/>
  <c r="AC619" i="1"/>
  <c r="AB618" i="1"/>
  <c r="AB617" i="1" s="1"/>
  <c r="AB616" i="1" s="1"/>
  <c r="AB615" i="1" s="1"/>
  <c r="AC614" i="1"/>
  <c r="AB613" i="1"/>
  <c r="AB612" i="1" s="1"/>
  <c r="AB611" i="1" s="1"/>
  <c r="AB609" i="1"/>
  <c r="AB607" i="1"/>
  <c r="AC606" i="1"/>
  <c r="AB605" i="1"/>
  <c r="AC603" i="1"/>
  <c r="AB602" i="1"/>
  <c r="AB601" i="1" s="1"/>
  <c r="AC594" i="1"/>
  <c r="AE594" i="1" s="1"/>
  <c r="AG594" i="1" s="1"/>
  <c r="AB592" i="1"/>
  <c r="AB591" i="1" s="1"/>
  <c r="AB590" i="1" s="1"/>
  <c r="AB589" i="1" s="1"/>
  <c r="AB584" i="1"/>
  <c r="AB583" i="1" s="1"/>
  <c r="AB582" i="1" s="1"/>
  <c r="AB581" i="1" s="1"/>
  <c r="AB580" i="1" s="1"/>
  <c r="AB579" i="1" s="1"/>
  <c r="AC578" i="1"/>
  <c r="AB577" i="1"/>
  <c r="AB576" i="1" s="1"/>
  <c r="AB575" i="1" s="1"/>
  <c r="AB574" i="1" s="1"/>
  <c r="AB573" i="1" s="1"/>
  <c r="AB572" i="1" s="1"/>
  <c r="AC571" i="1"/>
  <c r="AE571" i="1" s="1"/>
  <c r="AG571" i="1" s="1"/>
  <c r="AC570" i="1"/>
  <c r="AE570" i="1" s="1"/>
  <c r="AG570" i="1" s="1"/>
  <c r="AB569" i="1"/>
  <c r="AB568" i="1" s="1"/>
  <c r="AB567" i="1" s="1"/>
  <c r="AB566" i="1" s="1"/>
  <c r="AB565" i="1" s="1"/>
  <c r="AC563" i="1"/>
  <c r="AE563" i="1" s="1"/>
  <c r="AG563" i="1" s="1"/>
  <c r="AC561" i="1"/>
  <c r="AB559" i="1"/>
  <c r="AB558" i="1" s="1"/>
  <c r="AB557" i="1" s="1"/>
  <c r="AB556" i="1" s="1"/>
  <c r="AB546" i="1"/>
  <c r="AB545" i="1" s="1"/>
  <c r="AB528" i="1" s="1"/>
  <c r="AC523" i="1"/>
  <c r="AB522" i="1"/>
  <c r="AB521" i="1" s="1"/>
  <c r="AB520" i="1" s="1"/>
  <c r="AC519" i="1"/>
  <c r="AB518" i="1"/>
  <c r="AC517" i="1"/>
  <c r="AB516" i="1"/>
  <c r="AC512" i="1"/>
  <c r="AB511" i="1"/>
  <c r="AB510" i="1" s="1"/>
  <c r="AB509" i="1" s="1"/>
  <c r="AC508" i="1"/>
  <c r="AB507" i="1"/>
  <c r="AC506" i="1"/>
  <c r="AB505" i="1"/>
  <c r="AC501" i="1"/>
  <c r="AB500" i="1"/>
  <c r="AB499" i="1" s="1"/>
  <c r="AB498" i="1" s="1"/>
  <c r="AB493" i="1" s="1"/>
  <c r="AC491" i="1"/>
  <c r="AB490" i="1"/>
  <c r="AC489" i="1"/>
  <c r="AB488" i="1"/>
  <c r="AB482" i="1"/>
  <c r="AC481" i="1"/>
  <c r="AB480" i="1"/>
  <c r="AB475" i="1"/>
  <c r="AB474" i="1" s="1"/>
  <c r="AB470" i="1"/>
  <c r="AB469" i="1" s="1"/>
  <c r="AB468" i="1" s="1"/>
  <c r="AB467" i="1" s="1"/>
  <c r="AC465" i="1"/>
  <c r="AB464" i="1"/>
  <c r="AB463" i="1" s="1"/>
  <c r="AB462" i="1" s="1"/>
  <c r="AB461" i="1" s="1"/>
  <c r="AB460" i="1" s="1"/>
  <c r="AC458" i="1"/>
  <c r="AB457" i="1"/>
  <c r="AB456" i="1" s="1"/>
  <c r="AB455" i="1" s="1"/>
  <c r="AB454" i="1" s="1"/>
  <c r="AB453" i="1" s="1"/>
  <c r="AB452" i="1" s="1"/>
  <c r="AC451" i="1"/>
  <c r="AB450" i="1"/>
  <c r="AB449" i="1" s="1"/>
  <c r="AB448" i="1" s="1"/>
  <c r="AB447" i="1" s="1"/>
  <c r="AB446" i="1" s="1"/>
  <c r="AB444" i="1"/>
  <c r="AB442" i="1"/>
  <c r="AC439" i="1"/>
  <c r="AB438" i="1"/>
  <c r="AB437" i="1" s="1"/>
  <c r="AB436" i="1" s="1"/>
  <c r="AB433" i="1"/>
  <c r="AB432" i="1" s="1"/>
  <c r="AB431" i="1" s="1"/>
  <c r="AB430" i="1" s="1"/>
  <c r="AB428" i="1"/>
  <c r="AB427" i="1" s="1"/>
  <c r="AB426" i="1" s="1"/>
  <c r="AB425" i="1" s="1"/>
  <c r="AC412" i="1"/>
  <c r="AB411" i="1"/>
  <c r="AB410" i="1" s="1"/>
  <c r="AB408" i="1"/>
  <c r="AC407" i="1"/>
  <c r="AB406" i="1"/>
  <c r="AC400" i="1"/>
  <c r="AB399" i="1"/>
  <c r="AB398" i="1" s="1"/>
  <c r="AB397" i="1" s="1"/>
  <c r="AB396" i="1" s="1"/>
  <c r="AC395" i="1"/>
  <c r="AE395" i="1" s="1"/>
  <c r="AB394" i="1"/>
  <c r="AB393" i="1" s="1"/>
  <c r="AB392" i="1" s="1"/>
  <c r="AC391" i="1"/>
  <c r="AB390" i="1"/>
  <c r="AB389" i="1" s="1"/>
  <c r="AB388" i="1" s="1"/>
  <c r="AC370" i="1"/>
  <c r="AB369" i="1"/>
  <c r="AB368" i="1" s="1"/>
  <c r="AB367" i="1" s="1"/>
  <c r="AC366" i="1"/>
  <c r="AB365" i="1"/>
  <c r="AC364" i="1"/>
  <c r="AB363" i="1"/>
  <c r="AC362" i="1"/>
  <c r="AB361" i="1"/>
  <c r="AC359" i="1"/>
  <c r="AE359" i="1" s="1"/>
  <c r="AB358" i="1"/>
  <c r="AC357" i="1"/>
  <c r="AB356" i="1"/>
  <c r="AC354" i="1"/>
  <c r="AB353" i="1"/>
  <c r="AC352" i="1"/>
  <c r="AB351" i="1"/>
  <c r="AB348" i="1"/>
  <c r="AC346" i="1"/>
  <c r="AB345" i="1"/>
  <c r="AC344" i="1"/>
  <c r="AB343" i="1"/>
  <c r="AC341" i="1"/>
  <c r="AB340" i="1"/>
  <c r="AC337" i="1"/>
  <c r="AB336" i="1"/>
  <c r="AB335" i="1" s="1"/>
  <c r="AC332" i="1"/>
  <c r="AB331" i="1"/>
  <c r="AB330" i="1" s="1"/>
  <c r="AB329" i="1" s="1"/>
  <c r="AB328" i="1" s="1"/>
  <c r="AB319" i="1"/>
  <c r="AC316" i="1"/>
  <c r="AB314" i="1"/>
  <c r="AC313" i="1"/>
  <c r="AB311" i="1"/>
  <c r="AB305" i="1"/>
  <c r="AB303" i="1"/>
  <c r="AB300" i="1"/>
  <c r="AC299" i="1"/>
  <c r="AB298" i="1"/>
  <c r="AC297" i="1"/>
  <c r="AB296" i="1"/>
  <c r="AC295" i="1"/>
  <c r="AE295" i="1" s="1"/>
  <c r="AG295" i="1" s="1"/>
  <c r="AB293" i="1"/>
  <c r="AC292" i="1"/>
  <c r="AB290" i="1"/>
  <c r="AB286" i="1"/>
  <c r="AB284" i="1"/>
  <c r="AC273" i="1"/>
  <c r="AB272" i="1"/>
  <c r="AB271" i="1" s="1"/>
  <c r="AC268" i="1"/>
  <c r="AB267" i="1"/>
  <c r="AB266" i="1" s="1"/>
  <c r="AB265" i="1" s="1"/>
  <c r="AB264" i="1" s="1"/>
  <c r="AC262" i="1"/>
  <c r="AB261" i="1"/>
  <c r="AC260" i="1"/>
  <c r="AB258" i="1"/>
  <c r="AC253" i="1"/>
  <c r="AB252" i="1"/>
  <c r="AB251" i="1" s="1"/>
  <c r="AC247" i="1"/>
  <c r="AB246" i="1"/>
  <c r="AB245" i="1" s="1"/>
  <c r="AB244" i="1" s="1"/>
  <c r="AB243" i="1" s="1"/>
  <c r="AB242" i="1" s="1"/>
  <c r="AC241" i="1"/>
  <c r="AB240" i="1"/>
  <c r="AB239" i="1" s="1"/>
  <c r="AB238" i="1" s="1"/>
  <c r="AC237" i="1"/>
  <c r="AE237" i="1" s="1"/>
  <c r="AG237" i="1" s="1"/>
  <c r="AC236" i="1"/>
  <c r="AE236" i="1" s="1"/>
  <c r="AG236" i="1" s="1"/>
  <c r="AB235" i="1"/>
  <c r="AB234" i="1" s="1"/>
  <c r="AB233" i="1" s="1"/>
  <c r="AB229" i="1"/>
  <c r="AB227" i="1"/>
  <c r="AC223" i="1"/>
  <c r="AB222" i="1"/>
  <c r="AB221" i="1" s="1"/>
  <c r="AC220" i="1"/>
  <c r="AB219" i="1"/>
  <c r="AB218" i="1" s="1"/>
  <c r="AC215" i="1"/>
  <c r="AB214" i="1"/>
  <c r="AC213" i="1"/>
  <c r="AB212" i="1"/>
  <c r="AC203" i="1"/>
  <c r="AB202" i="1"/>
  <c r="AC201" i="1"/>
  <c r="AB200" i="1"/>
  <c r="AC199" i="1"/>
  <c r="AB198" i="1"/>
  <c r="AC193" i="1"/>
  <c r="AE193" i="1" s="1"/>
  <c r="AG193" i="1" s="1"/>
  <c r="AC192" i="1"/>
  <c r="AE192" i="1" s="1"/>
  <c r="AG192" i="1" s="1"/>
  <c r="AC191" i="1"/>
  <c r="AE191" i="1" s="1"/>
  <c r="AG191" i="1" s="1"/>
  <c r="AB190" i="1"/>
  <c r="AB189" i="1" s="1"/>
  <c r="AB188" i="1" s="1"/>
  <c r="AC187" i="1"/>
  <c r="AB186" i="1"/>
  <c r="AC185" i="1"/>
  <c r="AE185" i="1" s="1"/>
  <c r="AG185" i="1" s="1"/>
  <c r="AC184" i="1"/>
  <c r="AE184" i="1" s="1"/>
  <c r="AG184" i="1" s="1"/>
  <c r="AB183" i="1"/>
  <c r="AC178" i="1"/>
  <c r="AE178" i="1" s="1"/>
  <c r="AG178" i="1" s="1"/>
  <c r="AC177" i="1"/>
  <c r="AE177" i="1" s="1"/>
  <c r="AG177" i="1" s="1"/>
  <c r="AC176" i="1"/>
  <c r="AE176" i="1" s="1"/>
  <c r="AG176" i="1" s="1"/>
  <c r="AB175" i="1"/>
  <c r="AB174" i="1" s="1"/>
  <c r="AB173" i="1" s="1"/>
  <c r="AC172" i="1"/>
  <c r="AB171" i="1"/>
  <c r="AB170" i="1" s="1"/>
  <c r="AB169" i="1" s="1"/>
  <c r="AC159" i="1"/>
  <c r="AB158" i="1"/>
  <c r="AC157" i="1"/>
  <c r="AB156" i="1"/>
  <c r="AC155" i="1"/>
  <c r="AB154" i="1"/>
  <c r="AC150" i="1"/>
  <c r="AB149" i="1"/>
  <c r="AC148" i="1"/>
  <c r="AB147" i="1"/>
  <c r="AC146" i="1"/>
  <c r="AB145" i="1"/>
  <c r="AC143" i="1"/>
  <c r="AE143" i="1" s="1"/>
  <c r="AG143" i="1" s="1"/>
  <c r="AC142" i="1"/>
  <c r="AE142" i="1" s="1"/>
  <c r="AG142" i="1" s="1"/>
  <c r="AB141" i="1"/>
  <c r="AC140" i="1"/>
  <c r="AB139" i="1"/>
  <c r="AC138" i="1"/>
  <c r="AB137" i="1"/>
  <c r="AC136" i="1"/>
  <c r="AB135" i="1"/>
  <c r="AC134" i="1"/>
  <c r="AB133" i="1"/>
  <c r="AC130" i="1"/>
  <c r="AE130" i="1" s="1"/>
  <c r="AG130" i="1" s="1"/>
  <c r="AC129" i="1"/>
  <c r="AE129" i="1" s="1"/>
  <c r="AG129" i="1" s="1"/>
  <c r="AB128" i="1"/>
  <c r="AB127" i="1" s="1"/>
  <c r="AB126" i="1" s="1"/>
  <c r="AC124" i="1"/>
  <c r="AB123" i="1"/>
  <c r="AB122" i="1" s="1"/>
  <c r="AB121" i="1" s="1"/>
  <c r="AC118" i="1"/>
  <c r="AE118" i="1" s="1"/>
  <c r="AG118" i="1" s="1"/>
  <c r="AC117" i="1"/>
  <c r="AB116" i="1"/>
  <c r="AC112" i="1"/>
  <c r="AB111" i="1"/>
  <c r="AB110" i="1" s="1"/>
  <c r="AC103" i="1"/>
  <c r="AB102" i="1"/>
  <c r="AB101" i="1" s="1"/>
  <c r="AB100" i="1" s="1"/>
  <c r="AC99" i="1"/>
  <c r="AB98" i="1"/>
  <c r="AB97" i="1" s="1"/>
  <c r="AB96" i="1" s="1"/>
  <c r="AB95" i="1" s="1"/>
  <c r="AB94" i="1" s="1"/>
  <c r="AC93" i="1"/>
  <c r="AB92" i="1"/>
  <c r="AC91" i="1"/>
  <c r="AE91" i="1" s="1"/>
  <c r="AG91" i="1" s="1"/>
  <c r="AC90" i="1"/>
  <c r="AE90" i="1" s="1"/>
  <c r="AG90" i="1" s="1"/>
  <c r="AB89" i="1"/>
  <c r="AC88" i="1"/>
  <c r="AE88" i="1" s="1"/>
  <c r="AG88" i="1" s="1"/>
  <c r="AC87" i="1"/>
  <c r="AB86" i="1"/>
  <c r="AC85" i="1"/>
  <c r="AB84" i="1"/>
  <c r="AC83" i="1"/>
  <c r="AB82" i="1"/>
  <c r="AC81" i="1"/>
  <c r="AB80" i="1"/>
  <c r="AC79" i="1"/>
  <c r="AE79" i="1" s="1"/>
  <c r="AG79" i="1" s="1"/>
  <c r="AC78" i="1"/>
  <c r="AE78" i="1" s="1"/>
  <c r="AG78" i="1" s="1"/>
  <c r="AC77" i="1"/>
  <c r="AE77" i="1" s="1"/>
  <c r="AG77" i="1" s="1"/>
  <c r="AB76" i="1"/>
  <c r="AB71" i="1"/>
  <c r="AC70" i="1"/>
  <c r="AB69" i="1"/>
  <c r="AC62" i="1"/>
  <c r="AB61" i="1"/>
  <c r="AB60" i="1" s="1"/>
  <c r="AB59" i="1" s="1"/>
  <c r="AC55" i="1"/>
  <c r="AB54" i="1"/>
  <c r="AB53" i="1" s="1"/>
  <c r="AB52" i="1" s="1"/>
  <c r="AB51" i="1" s="1"/>
  <c r="AC50" i="1"/>
  <c r="AB49" i="1"/>
  <c r="AB48" i="1" s="1"/>
  <c r="AB47" i="1" s="1"/>
  <c r="AC46" i="1"/>
  <c r="AB45" i="1"/>
  <c r="AC44" i="1"/>
  <c r="AE44" i="1" s="1"/>
  <c r="AB43" i="1"/>
  <c r="AC42" i="1"/>
  <c r="AB41" i="1"/>
  <c r="AC40" i="1"/>
  <c r="AE40" i="1" s="1"/>
  <c r="AG40" i="1" s="1"/>
  <c r="AC39" i="1"/>
  <c r="AE39" i="1" s="1"/>
  <c r="AG39" i="1" s="1"/>
  <c r="AC38" i="1"/>
  <c r="AE38" i="1" s="1"/>
  <c r="AG38" i="1" s="1"/>
  <c r="AB37" i="1"/>
  <c r="AC31" i="1"/>
  <c r="AB30" i="1"/>
  <c r="AB29" i="1" s="1"/>
  <c r="AB28" i="1" s="1"/>
  <c r="AB27" i="1" s="1"/>
  <c r="AC26" i="1"/>
  <c r="AB25" i="1"/>
  <c r="AB24" i="1" s="1"/>
  <c r="AB23" i="1" s="1"/>
  <c r="AC22" i="1"/>
  <c r="AB21" i="1"/>
  <c r="AC20" i="1"/>
  <c r="AE20" i="1" s="1"/>
  <c r="AG20" i="1" s="1"/>
  <c r="AC19" i="1"/>
  <c r="AE19" i="1" s="1"/>
  <c r="AG19" i="1" s="1"/>
  <c r="AB18" i="1"/>
  <c r="AC17" i="1"/>
  <c r="AB16" i="1"/>
  <c r="T1029" i="1"/>
  <c r="T1027" i="1"/>
  <c r="T1089" i="1"/>
  <c r="S1088" i="1"/>
  <c r="S1087" i="1" s="1"/>
  <c r="S1086" i="1" s="1"/>
  <c r="T1085" i="1"/>
  <c r="S1084" i="1"/>
  <c r="S1083" i="1" s="1"/>
  <c r="S1082" i="1" s="1"/>
  <c r="T1078" i="1"/>
  <c r="S1077" i="1"/>
  <c r="S1075" i="1"/>
  <c r="T1073" i="1"/>
  <c r="V1073" i="1" s="1"/>
  <c r="X1073" i="1" s="1"/>
  <c r="Z1073" i="1" s="1"/>
  <c r="T1072" i="1"/>
  <c r="V1072" i="1" s="1"/>
  <c r="X1072" i="1" s="1"/>
  <c r="Z1072" i="1" s="1"/>
  <c r="T1071" i="1"/>
  <c r="V1071" i="1" s="1"/>
  <c r="X1071" i="1" s="1"/>
  <c r="Z1071" i="1" s="1"/>
  <c r="S1070" i="1"/>
  <c r="S1069" i="1" s="1"/>
  <c r="S1068" i="1" s="1"/>
  <c r="T1067" i="1"/>
  <c r="V1067" i="1" s="1"/>
  <c r="X1067" i="1" s="1"/>
  <c r="Z1067" i="1" s="1"/>
  <c r="T1066" i="1"/>
  <c r="V1066" i="1" s="1"/>
  <c r="X1066" i="1" s="1"/>
  <c r="Z1066" i="1" s="1"/>
  <c r="S1065" i="1"/>
  <c r="S1064" i="1" s="1"/>
  <c r="S1063" i="1" s="1"/>
  <c r="T1061" i="1"/>
  <c r="V1061" i="1" s="1"/>
  <c r="X1061" i="1" s="1"/>
  <c r="Z1061" i="1" s="1"/>
  <c r="T1060" i="1"/>
  <c r="V1060" i="1" s="1"/>
  <c r="X1060" i="1" s="1"/>
  <c r="Z1060" i="1" s="1"/>
  <c r="S1059" i="1"/>
  <c r="T1054" i="1"/>
  <c r="S1053" i="1"/>
  <c r="T1051" i="1"/>
  <c r="V1051" i="1" s="1"/>
  <c r="X1051" i="1" s="1"/>
  <c r="Z1051" i="1" s="1"/>
  <c r="T1050" i="1"/>
  <c r="V1050" i="1" s="1"/>
  <c r="X1050" i="1" s="1"/>
  <c r="Z1050" i="1" s="1"/>
  <c r="S1049" i="1"/>
  <c r="T1040" i="1"/>
  <c r="V1040" i="1" s="1"/>
  <c r="X1040" i="1" s="1"/>
  <c r="Z1040" i="1" s="1"/>
  <c r="T1039" i="1"/>
  <c r="V1039" i="1" s="1"/>
  <c r="X1039" i="1" s="1"/>
  <c r="Z1039" i="1" s="1"/>
  <c r="S1038" i="1"/>
  <c r="S1037" i="1" s="1"/>
  <c r="S1036" i="1" s="1"/>
  <c r="S1035" i="1" s="1"/>
  <c r="S1034" i="1" s="1"/>
  <c r="S1028" i="1"/>
  <c r="S1026" i="1"/>
  <c r="T1021" i="1"/>
  <c r="S1020" i="1"/>
  <c r="S1019" i="1" s="1"/>
  <c r="S1018" i="1" s="1"/>
  <c r="T1017" i="1"/>
  <c r="V1017" i="1" s="1"/>
  <c r="X1017" i="1" s="1"/>
  <c r="Z1017" i="1" s="1"/>
  <c r="T1016" i="1"/>
  <c r="V1016" i="1" s="1"/>
  <c r="X1016" i="1" s="1"/>
  <c r="Z1016" i="1" s="1"/>
  <c r="T1015" i="1"/>
  <c r="V1015" i="1" s="1"/>
  <c r="X1015" i="1" s="1"/>
  <c r="Z1015" i="1" s="1"/>
  <c r="T1006" i="1"/>
  <c r="T1005" i="1" s="1"/>
  <c r="T1004" i="1" s="1"/>
  <c r="S1000" i="1"/>
  <c r="S999" i="1" s="1"/>
  <c r="S995" i="1" s="1"/>
  <c r="S994" i="1" s="1"/>
  <c r="T983" i="1"/>
  <c r="S982" i="1"/>
  <c r="S981" i="1" s="1"/>
  <c r="S980" i="1" s="1"/>
  <c r="S979" i="1" s="1"/>
  <c r="S978" i="1" s="1"/>
  <c r="S977" i="1" s="1"/>
  <c r="T976" i="1"/>
  <c r="S975" i="1"/>
  <c r="S974" i="1" s="1"/>
  <c r="S973" i="1" s="1"/>
  <c r="S972" i="1" s="1"/>
  <c r="S971" i="1" s="1"/>
  <c r="S969" i="1"/>
  <c r="S968" i="1" s="1"/>
  <c r="S967" i="1" s="1"/>
  <c r="S966" i="1" s="1"/>
  <c r="S964" i="1"/>
  <c r="S963" i="1" s="1"/>
  <c r="S962" i="1" s="1"/>
  <c r="S961" i="1" s="1"/>
  <c r="S958" i="1"/>
  <c r="S957" i="1" s="1"/>
  <c r="S956" i="1" s="1"/>
  <c r="S955" i="1" s="1"/>
  <c r="S954" i="1" s="1"/>
  <c r="T952" i="1"/>
  <c r="S951" i="1"/>
  <c r="S950" i="1" s="1"/>
  <c r="S949" i="1" s="1"/>
  <c r="S948" i="1" s="1"/>
  <c r="S947" i="1" s="1"/>
  <c r="S946" i="1" s="1"/>
  <c r="T943" i="1"/>
  <c r="S942" i="1"/>
  <c r="T941" i="1"/>
  <c r="S940" i="1"/>
  <c r="T939" i="1"/>
  <c r="S938" i="1"/>
  <c r="T937" i="1"/>
  <c r="S936" i="1"/>
  <c r="S929" i="1"/>
  <c r="S928" i="1" s="1"/>
  <c r="S926" i="1"/>
  <c r="S925" i="1" s="1"/>
  <c r="S923" i="1"/>
  <c r="S920" i="1" s="1"/>
  <c r="T917" i="1"/>
  <c r="S916" i="1"/>
  <c r="T915" i="1"/>
  <c r="V915" i="1" s="1"/>
  <c r="X915" i="1" s="1"/>
  <c r="Z915" i="1" s="1"/>
  <c r="T914" i="1"/>
  <c r="V914" i="1" s="1"/>
  <c r="X914" i="1" s="1"/>
  <c r="Z914" i="1" s="1"/>
  <c r="T913" i="1"/>
  <c r="V913" i="1" s="1"/>
  <c r="X913" i="1" s="1"/>
  <c r="Z913" i="1" s="1"/>
  <c r="S912" i="1"/>
  <c r="T909" i="1"/>
  <c r="S908" i="1"/>
  <c r="T907" i="1"/>
  <c r="S906" i="1"/>
  <c r="T892" i="1"/>
  <c r="S891" i="1"/>
  <c r="T890" i="1"/>
  <c r="S889" i="1"/>
  <c r="T888" i="1"/>
  <c r="S887" i="1"/>
  <c r="T886" i="1"/>
  <c r="S885" i="1"/>
  <c r="T884" i="1"/>
  <c r="S883" i="1"/>
  <c r="T880" i="1"/>
  <c r="S879" i="1"/>
  <c r="T878" i="1"/>
  <c r="S877" i="1"/>
  <c r="T854" i="1"/>
  <c r="S853" i="1"/>
  <c r="S852" i="1" s="1"/>
  <c r="S851" i="1" s="1"/>
  <c r="T850" i="1"/>
  <c r="S849" i="1"/>
  <c r="S848" i="1" s="1"/>
  <c r="S847" i="1" s="1"/>
  <c r="T844" i="1"/>
  <c r="S843" i="1"/>
  <c r="S842" i="1" s="1"/>
  <c r="S841" i="1" s="1"/>
  <c r="T833" i="1"/>
  <c r="V833" i="1" s="1"/>
  <c r="X833" i="1" s="1"/>
  <c r="Z833" i="1" s="1"/>
  <c r="T832" i="1"/>
  <c r="V832" i="1" s="1"/>
  <c r="X832" i="1" s="1"/>
  <c r="Z832" i="1" s="1"/>
  <c r="T831" i="1"/>
  <c r="V831" i="1" s="1"/>
  <c r="X831" i="1" s="1"/>
  <c r="Z831" i="1" s="1"/>
  <c r="S830" i="1"/>
  <c r="S829" i="1" s="1"/>
  <c r="S828" i="1" s="1"/>
  <c r="S827" i="1" s="1"/>
  <c r="S826" i="1" s="1"/>
  <c r="S825" i="1" s="1"/>
  <c r="T824" i="1"/>
  <c r="S823" i="1"/>
  <c r="S822" i="1" s="1"/>
  <c r="S821" i="1" s="1"/>
  <c r="S820" i="1" s="1"/>
  <c r="S819" i="1" s="1"/>
  <c r="S818" i="1" s="1"/>
  <c r="T806" i="1"/>
  <c r="S805" i="1"/>
  <c r="S804" i="1" s="1"/>
  <c r="S803" i="1" s="1"/>
  <c r="S802" i="1" s="1"/>
  <c r="S801" i="1" s="1"/>
  <c r="T800" i="1"/>
  <c r="S799" i="1"/>
  <c r="T798" i="1"/>
  <c r="S797" i="1"/>
  <c r="T793" i="1"/>
  <c r="S792" i="1"/>
  <c r="T791" i="1"/>
  <c r="V791" i="1" s="1"/>
  <c r="X791" i="1" s="1"/>
  <c r="Z791" i="1" s="1"/>
  <c r="T790" i="1"/>
  <c r="V790" i="1" s="1"/>
  <c r="X790" i="1" s="1"/>
  <c r="Z790" i="1" s="1"/>
  <c r="S789" i="1"/>
  <c r="S782" i="1"/>
  <c r="S781" i="1" s="1"/>
  <c r="S779" i="1"/>
  <c r="S778" i="1" s="1"/>
  <c r="T775" i="1"/>
  <c r="S773" i="1"/>
  <c r="S772" i="1" s="1"/>
  <c r="T771" i="1"/>
  <c r="S770" i="1"/>
  <c r="T769" i="1"/>
  <c r="V769" i="1" s="1"/>
  <c r="X769" i="1" s="1"/>
  <c r="Z769" i="1" s="1"/>
  <c r="T768" i="1"/>
  <c r="V768" i="1" s="1"/>
  <c r="X768" i="1" s="1"/>
  <c r="Z768" i="1" s="1"/>
  <c r="S767" i="1"/>
  <c r="T764" i="1"/>
  <c r="V764" i="1" s="1"/>
  <c r="X764" i="1" s="1"/>
  <c r="Z764" i="1" s="1"/>
  <c r="T763" i="1"/>
  <c r="V763" i="1" s="1"/>
  <c r="X763" i="1" s="1"/>
  <c r="Z763" i="1" s="1"/>
  <c r="S762" i="1"/>
  <c r="T761" i="1"/>
  <c r="V761" i="1" s="1"/>
  <c r="X761" i="1" s="1"/>
  <c r="Z761" i="1" s="1"/>
  <c r="T760" i="1"/>
  <c r="V760" i="1" s="1"/>
  <c r="X760" i="1" s="1"/>
  <c r="Z760" i="1" s="1"/>
  <c r="S759" i="1"/>
  <c r="T758" i="1"/>
  <c r="V758" i="1" s="1"/>
  <c r="X758" i="1" s="1"/>
  <c r="Z758" i="1" s="1"/>
  <c r="T757" i="1"/>
  <c r="V757" i="1" s="1"/>
  <c r="X757" i="1" s="1"/>
  <c r="Z757" i="1" s="1"/>
  <c r="T756" i="1"/>
  <c r="V756" i="1" s="1"/>
  <c r="X756" i="1" s="1"/>
  <c r="Z756" i="1" s="1"/>
  <c r="S755" i="1"/>
  <c r="T750" i="1"/>
  <c r="V750" i="1" s="1"/>
  <c r="X750" i="1" s="1"/>
  <c r="Z750" i="1" s="1"/>
  <c r="T749" i="1"/>
  <c r="V749" i="1" s="1"/>
  <c r="X749" i="1" s="1"/>
  <c r="Z749" i="1" s="1"/>
  <c r="T748" i="1"/>
  <c r="V748" i="1" s="1"/>
  <c r="X748" i="1" s="1"/>
  <c r="Z748" i="1" s="1"/>
  <c r="T747" i="1"/>
  <c r="V747" i="1" s="1"/>
  <c r="X747" i="1" s="1"/>
  <c r="Z747" i="1" s="1"/>
  <c r="S746" i="1"/>
  <c r="T745" i="1"/>
  <c r="S744" i="1"/>
  <c r="S738" i="1"/>
  <c r="S737" i="1" s="1"/>
  <c r="S736" i="1" s="1"/>
  <c r="S735" i="1" s="1"/>
  <c r="S724" i="1" s="1"/>
  <c r="T723" i="1"/>
  <c r="S722" i="1"/>
  <c r="S721" i="1" s="1"/>
  <c r="S720" i="1" s="1"/>
  <c r="T709" i="1"/>
  <c r="S708" i="1"/>
  <c r="T707" i="1"/>
  <c r="S706" i="1"/>
  <c r="T705" i="1"/>
  <c r="S704" i="1"/>
  <c r="T703" i="1"/>
  <c r="S702" i="1"/>
  <c r="T701" i="1"/>
  <c r="S700" i="1"/>
  <c r="T699" i="1"/>
  <c r="S698" i="1"/>
  <c r="S695" i="1"/>
  <c r="S694" i="1" s="1"/>
  <c r="T673" i="1"/>
  <c r="V673" i="1" s="1"/>
  <c r="X673" i="1" s="1"/>
  <c r="Z673" i="1" s="1"/>
  <c r="T672" i="1"/>
  <c r="V672" i="1" s="1"/>
  <c r="X672" i="1" s="1"/>
  <c r="Z672" i="1" s="1"/>
  <c r="T671" i="1"/>
  <c r="V671" i="1" s="1"/>
  <c r="X671" i="1" s="1"/>
  <c r="Z671" i="1" s="1"/>
  <c r="S670" i="1"/>
  <c r="T669" i="1"/>
  <c r="S668" i="1"/>
  <c r="T666" i="1"/>
  <c r="S665" i="1"/>
  <c r="S664" i="1" s="1"/>
  <c r="S661" i="1"/>
  <c r="S660" i="1" s="1"/>
  <c r="T659" i="1"/>
  <c r="S658" i="1"/>
  <c r="S656" i="1"/>
  <c r="S650" i="1"/>
  <c r="T649" i="1"/>
  <c r="S648" i="1"/>
  <c r="T642" i="1"/>
  <c r="S641" i="1"/>
  <c r="S640" i="1" s="1"/>
  <c r="S639" i="1" s="1"/>
  <c r="S638" i="1" s="1"/>
  <c r="S637" i="1" s="1"/>
  <c r="S636" i="1" s="1"/>
  <c r="T633" i="1"/>
  <c r="S632" i="1"/>
  <c r="S631" i="1" s="1"/>
  <c r="S630" i="1" s="1"/>
  <c r="S629" i="1" s="1"/>
  <c r="S628" i="1" s="1"/>
  <c r="S627" i="1" s="1"/>
  <c r="S625" i="1"/>
  <c r="S624" i="1" s="1"/>
  <c r="S623" i="1" s="1"/>
  <c r="S622" i="1" s="1"/>
  <c r="S621" i="1" s="1"/>
  <c r="S620" i="1" s="1"/>
  <c r="T619" i="1"/>
  <c r="S618" i="1"/>
  <c r="S617" i="1" s="1"/>
  <c r="S616" i="1" s="1"/>
  <c r="S615" i="1" s="1"/>
  <c r="T614" i="1"/>
  <c r="S613" i="1"/>
  <c r="S612" i="1" s="1"/>
  <c r="S611" i="1" s="1"/>
  <c r="S609" i="1"/>
  <c r="S607" i="1"/>
  <c r="T606" i="1"/>
  <c r="S605" i="1"/>
  <c r="T603" i="1"/>
  <c r="S602" i="1"/>
  <c r="S601" i="1" s="1"/>
  <c r="T594" i="1"/>
  <c r="V594" i="1" s="1"/>
  <c r="X594" i="1" s="1"/>
  <c r="Z594" i="1" s="1"/>
  <c r="S592" i="1"/>
  <c r="S591" i="1" s="1"/>
  <c r="S590" i="1" s="1"/>
  <c r="S589" i="1" s="1"/>
  <c r="S584" i="1"/>
  <c r="S583" i="1" s="1"/>
  <c r="S582" i="1" s="1"/>
  <c r="S581" i="1" s="1"/>
  <c r="S580" i="1" s="1"/>
  <c r="S579" i="1" s="1"/>
  <c r="T578" i="1"/>
  <c r="S577" i="1"/>
  <c r="S576" i="1" s="1"/>
  <c r="S575" i="1" s="1"/>
  <c r="S574" i="1" s="1"/>
  <c r="S573" i="1" s="1"/>
  <c r="S572" i="1" s="1"/>
  <c r="T571" i="1"/>
  <c r="V571" i="1" s="1"/>
  <c r="X571" i="1" s="1"/>
  <c r="Z571" i="1" s="1"/>
  <c r="T570" i="1"/>
  <c r="V570" i="1" s="1"/>
  <c r="X570" i="1" s="1"/>
  <c r="Z570" i="1" s="1"/>
  <c r="S569" i="1"/>
  <c r="S568" i="1" s="1"/>
  <c r="S567" i="1" s="1"/>
  <c r="S566" i="1" s="1"/>
  <c r="S565" i="1" s="1"/>
  <c r="T563" i="1"/>
  <c r="V563" i="1" s="1"/>
  <c r="X563" i="1" s="1"/>
  <c r="Z563" i="1" s="1"/>
  <c r="T561" i="1"/>
  <c r="S559" i="1"/>
  <c r="S558" i="1" s="1"/>
  <c r="S557" i="1" s="1"/>
  <c r="S556" i="1" s="1"/>
  <c r="S546" i="1"/>
  <c r="S545" i="1" s="1"/>
  <c r="S528" i="1" s="1"/>
  <c r="T523" i="1"/>
  <c r="S522" i="1"/>
  <c r="S521" i="1" s="1"/>
  <c r="S520" i="1" s="1"/>
  <c r="T519" i="1"/>
  <c r="S518" i="1"/>
  <c r="T517" i="1"/>
  <c r="S516" i="1"/>
  <c r="T512" i="1"/>
  <c r="S511" i="1"/>
  <c r="S510" i="1" s="1"/>
  <c r="S509" i="1" s="1"/>
  <c r="T508" i="1"/>
  <c r="S507" i="1"/>
  <c r="T506" i="1"/>
  <c r="S505" i="1"/>
  <c r="T501" i="1"/>
  <c r="S500" i="1"/>
  <c r="S499" i="1" s="1"/>
  <c r="S498" i="1" s="1"/>
  <c r="S493" i="1" s="1"/>
  <c r="T491" i="1"/>
  <c r="S490" i="1"/>
  <c r="T489" i="1"/>
  <c r="S488" i="1"/>
  <c r="S482" i="1"/>
  <c r="T481" i="1"/>
  <c r="S480" i="1"/>
  <c r="T476" i="1"/>
  <c r="V476" i="1" s="1"/>
  <c r="S475" i="1"/>
  <c r="S474" i="1" s="1"/>
  <c r="T471" i="1"/>
  <c r="S470" i="1"/>
  <c r="S469" i="1" s="1"/>
  <c r="S468" i="1" s="1"/>
  <c r="S467" i="1" s="1"/>
  <c r="T465" i="1"/>
  <c r="S464" i="1"/>
  <c r="S463" i="1" s="1"/>
  <c r="S462" i="1" s="1"/>
  <c r="S461" i="1" s="1"/>
  <c r="S460" i="1" s="1"/>
  <c r="T458" i="1"/>
  <c r="S457" i="1"/>
  <c r="S456" i="1" s="1"/>
  <c r="S455" i="1" s="1"/>
  <c r="S454" i="1" s="1"/>
  <c r="S453" i="1" s="1"/>
  <c r="S452" i="1" s="1"/>
  <c r="T451" i="1"/>
  <c r="S450" i="1"/>
  <c r="S449" i="1" s="1"/>
  <c r="S448" i="1" s="1"/>
  <c r="S447" i="1" s="1"/>
  <c r="S446" i="1" s="1"/>
  <c r="S444" i="1"/>
  <c r="S442" i="1"/>
  <c r="T439" i="1"/>
  <c r="S438" i="1"/>
  <c r="S437" i="1" s="1"/>
  <c r="S436" i="1" s="1"/>
  <c r="S433" i="1"/>
  <c r="S432" i="1" s="1"/>
  <c r="S431" i="1" s="1"/>
  <c r="S430" i="1" s="1"/>
  <c r="S428" i="1"/>
  <c r="S427" i="1" s="1"/>
  <c r="S426" i="1" s="1"/>
  <c r="S425" i="1" s="1"/>
  <c r="T412" i="1"/>
  <c r="S411" i="1"/>
  <c r="S410" i="1" s="1"/>
  <c r="S408" i="1"/>
  <c r="T407" i="1"/>
  <c r="S406" i="1"/>
  <c r="T400" i="1"/>
  <c r="S399" i="1"/>
  <c r="S398" i="1" s="1"/>
  <c r="S397" i="1" s="1"/>
  <c r="S396" i="1" s="1"/>
  <c r="T395" i="1"/>
  <c r="S394" i="1"/>
  <c r="S393" i="1" s="1"/>
  <c r="S392" i="1" s="1"/>
  <c r="T391" i="1"/>
  <c r="S390" i="1"/>
  <c r="S389" i="1" s="1"/>
  <c r="S388" i="1" s="1"/>
  <c r="T370" i="1"/>
  <c r="S369" i="1"/>
  <c r="S368" i="1" s="1"/>
  <c r="S367" i="1" s="1"/>
  <c r="T366" i="1"/>
  <c r="S365" i="1"/>
  <c r="T364" i="1"/>
  <c r="S363" i="1"/>
  <c r="T362" i="1"/>
  <c r="S361" i="1"/>
  <c r="T359" i="1"/>
  <c r="S358" i="1"/>
  <c r="T357" i="1"/>
  <c r="S356" i="1"/>
  <c r="T354" i="1"/>
  <c r="S353" i="1"/>
  <c r="T352" i="1"/>
  <c r="S351" i="1"/>
  <c r="S348" i="1"/>
  <c r="T346" i="1"/>
  <c r="S345" i="1"/>
  <c r="T344" i="1"/>
  <c r="S343" i="1"/>
  <c r="T341" i="1"/>
  <c r="S340" i="1"/>
  <c r="T337" i="1"/>
  <c r="S336" i="1"/>
  <c r="S335" i="1" s="1"/>
  <c r="T332" i="1"/>
  <c r="S331" i="1"/>
  <c r="S330" i="1" s="1"/>
  <c r="S329" i="1" s="1"/>
  <c r="S328" i="1" s="1"/>
  <c r="S319" i="1"/>
  <c r="T316" i="1"/>
  <c r="V316" i="1" s="1"/>
  <c r="S314" i="1"/>
  <c r="T313" i="1"/>
  <c r="S311" i="1"/>
  <c r="T306" i="1"/>
  <c r="S305" i="1"/>
  <c r="T304" i="1"/>
  <c r="S303" i="1"/>
  <c r="S300" i="1"/>
  <c r="T299" i="1"/>
  <c r="S298" i="1"/>
  <c r="T297" i="1"/>
  <c r="S296" i="1"/>
  <c r="T295" i="1"/>
  <c r="V295" i="1" s="1"/>
  <c r="X295" i="1" s="1"/>
  <c r="Z295" i="1" s="1"/>
  <c r="S293" i="1"/>
  <c r="T292" i="1"/>
  <c r="S290" i="1"/>
  <c r="S286" i="1"/>
  <c r="S284" i="1"/>
  <c r="T273" i="1"/>
  <c r="S272" i="1"/>
  <c r="S271" i="1" s="1"/>
  <c r="T268" i="1"/>
  <c r="S267" i="1"/>
  <c r="S266" i="1" s="1"/>
  <c r="S265" i="1" s="1"/>
  <c r="S264" i="1" s="1"/>
  <c r="T262" i="1"/>
  <c r="S261" i="1"/>
  <c r="T260" i="1"/>
  <c r="S258" i="1"/>
  <c r="T253" i="1"/>
  <c r="S252" i="1"/>
  <c r="S251" i="1" s="1"/>
  <c r="T247" i="1"/>
  <c r="S246" i="1"/>
  <c r="S245" i="1" s="1"/>
  <c r="S244" i="1" s="1"/>
  <c r="S243" i="1" s="1"/>
  <c r="S242" i="1" s="1"/>
  <c r="T241" i="1"/>
  <c r="S240" i="1"/>
  <c r="S239" i="1" s="1"/>
  <c r="S238" i="1" s="1"/>
  <c r="T237" i="1"/>
  <c r="V237" i="1" s="1"/>
  <c r="X237" i="1" s="1"/>
  <c r="Z237" i="1" s="1"/>
  <c r="T236" i="1"/>
  <c r="V236" i="1" s="1"/>
  <c r="X236" i="1" s="1"/>
  <c r="Z236" i="1" s="1"/>
  <c r="S235" i="1"/>
  <c r="S234" i="1" s="1"/>
  <c r="S233" i="1" s="1"/>
  <c r="T230" i="1"/>
  <c r="S229" i="1"/>
  <c r="T228" i="1"/>
  <c r="S227" i="1"/>
  <c r="T222" i="1"/>
  <c r="T221" i="1" s="1"/>
  <c r="S222" i="1"/>
  <c r="S221" i="1" s="1"/>
  <c r="T220" i="1"/>
  <c r="S219" i="1"/>
  <c r="S218" i="1" s="1"/>
  <c r="T215" i="1"/>
  <c r="S214" i="1"/>
  <c r="T213" i="1"/>
  <c r="S212" i="1"/>
  <c r="T203" i="1"/>
  <c r="S202" i="1"/>
  <c r="T201" i="1"/>
  <c r="S200" i="1"/>
  <c r="T199" i="1"/>
  <c r="S198" i="1"/>
  <c r="T193" i="1"/>
  <c r="V193" i="1" s="1"/>
  <c r="X193" i="1" s="1"/>
  <c r="Z193" i="1" s="1"/>
  <c r="T192" i="1"/>
  <c r="V192" i="1" s="1"/>
  <c r="X192" i="1" s="1"/>
  <c r="Z192" i="1" s="1"/>
  <c r="T191" i="1"/>
  <c r="V191" i="1" s="1"/>
  <c r="X191" i="1" s="1"/>
  <c r="Z191" i="1" s="1"/>
  <c r="S190" i="1"/>
  <c r="S189" i="1" s="1"/>
  <c r="S188" i="1" s="1"/>
  <c r="T187" i="1"/>
  <c r="S186" i="1"/>
  <c r="T185" i="1"/>
  <c r="V185" i="1" s="1"/>
  <c r="X185" i="1" s="1"/>
  <c r="Z185" i="1" s="1"/>
  <c r="T184" i="1"/>
  <c r="V184" i="1" s="1"/>
  <c r="X184" i="1" s="1"/>
  <c r="Z184" i="1" s="1"/>
  <c r="S183" i="1"/>
  <c r="T178" i="1"/>
  <c r="V178" i="1" s="1"/>
  <c r="X178" i="1" s="1"/>
  <c r="Z178" i="1" s="1"/>
  <c r="T177" i="1"/>
  <c r="V177" i="1" s="1"/>
  <c r="X177" i="1" s="1"/>
  <c r="Z177" i="1" s="1"/>
  <c r="T176" i="1"/>
  <c r="V176" i="1" s="1"/>
  <c r="X176" i="1" s="1"/>
  <c r="Z176" i="1" s="1"/>
  <c r="S175" i="1"/>
  <c r="S174" i="1" s="1"/>
  <c r="S173" i="1" s="1"/>
  <c r="T172" i="1"/>
  <c r="S171" i="1"/>
  <c r="S170" i="1" s="1"/>
  <c r="S169" i="1" s="1"/>
  <c r="T159" i="1"/>
  <c r="S158" i="1"/>
  <c r="T157" i="1"/>
  <c r="S156" i="1"/>
  <c r="T155" i="1"/>
  <c r="S154" i="1"/>
  <c r="T150" i="1"/>
  <c r="S149" i="1"/>
  <c r="T148" i="1"/>
  <c r="S147" i="1"/>
  <c r="T146" i="1"/>
  <c r="S145" i="1"/>
  <c r="T143" i="1"/>
  <c r="V143" i="1" s="1"/>
  <c r="X143" i="1" s="1"/>
  <c r="Z143" i="1" s="1"/>
  <c r="T142" i="1"/>
  <c r="V142" i="1" s="1"/>
  <c r="X142" i="1" s="1"/>
  <c r="Z142" i="1" s="1"/>
  <c r="S141" i="1"/>
  <c r="T140" i="1"/>
  <c r="S139" i="1"/>
  <c r="T138" i="1"/>
  <c r="S137" i="1"/>
  <c r="T136" i="1"/>
  <c r="S135" i="1"/>
  <c r="T134" i="1"/>
  <c r="V134" i="1" s="1"/>
  <c r="S133" i="1"/>
  <c r="T130" i="1"/>
  <c r="V130" i="1" s="1"/>
  <c r="X130" i="1" s="1"/>
  <c r="Z130" i="1" s="1"/>
  <c r="T129" i="1"/>
  <c r="V129" i="1" s="1"/>
  <c r="X129" i="1" s="1"/>
  <c r="Z129" i="1" s="1"/>
  <c r="S128" i="1"/>
  <c r="S127" i="1" s="1"/>
  <c r="S126" i="1" s="1"/>
  <c r="T124" i="1"/>
  <c r="S123" i="1"/>
  <c r="S122" i="1" s="1"/>
  <c r="S121" i="1" s="1"/>
  <c r="T118" i="1"/>
  <c r="V118" i="1" s="1"/>
  <c r="X118" i="1" s="1"/>
  <c r="Z118" i="1" s="1"/>
  <c r="T117" i="1"/>
  <c r="V117" i="1" s="1"/>
  <c r="X117" i="1" s="1"/>
  <c r="Z117" i="1" s="1"/>
  <c r="S116" i="1"/>
  <c r="T112" i="1"/>
  <c r="S111" i="1"/>
  <c r="S110" i="1" s="1"/>
  <c r="T103" i="1"/>
  <c r="S102" i="1"/>
  <c r="S101" i="1" s="1"/>
  <c r="S100" i="1" s="1"/>
  <c r="T99" i="1"/>
  <c r="S98" i="1"/>
  <c r="S97" i="1" s="1"/>
  <c r="S96" i="1" s="1"/>
  <c r="S95" i="1" s="1"/>
  <c r="S94" i="1" s="1"/>
  <c r="T93" i="1"/>
  <c r="S92" i="1"/>
  <c r="T91" i="1"/>
  <c r="V91" i="1" s="1"/>
  <c r="X91" i="1" s="1"/>
  <c r="Z91" i="1" s="1"/>
  <c r="T90" i="1"/>
  <c r="V90" i="1" s="1"/>
  <c r="X90" i="1" s="1"/>
  <c r="Z90" i="1" s="1"/>
  <c r="S89" i="1"/>
  <c r="T88" i="1"/>
  <c r="V88" i="1" s="1"/>
  <c r="X88" i="1" s="1"/>
  <c r="Z88" i="1" s="1"/>
  <c r="T87" i="1"/>
  <c r="V87" i="1" s="1"/>
  <c r="X87" i="1" s="1"/>
  <c r="Z87" i="1" s="1"/>
  <c r="S86" i="1"/>
  <c r="T85" i="1"/>
  <c r="S84" i="1"/>
  <c r="T83" i="1"/>
  <c r="S82" i="1"/>
  <c r="T81" i="1"/>
  <c r="S80" i="1"/>
  <c r="T79" i="1"/>
  <c r="V79" i="1" s="1"/>
  <c r="X79" i="1" s="1"/>
  <c r="Z79" i="1" s="1"/>
  <c r="T78" i="1"/>
  <c r="V78" i="1" s="1"/>
  <c r="X78" i="1" s="1"/>
  <c r="Z78" i="1" s="1"/>
  <c r="T77" i="1"/>
  <c r="V77" i="1" s="1"/>
  <c r="X77" i="1" s="1"/>
  <c r="Z77" i="1" s="1"/>
  <c r="S76" i="1"/>
  <c r="T72" i="1"/>
  <c r="S71" i="1"/>
  <c r="T70" i="1"/>
  <c r="S69" i="1"/>
  <c r="T62" i="1"/>
  <c r="S61" i="1"/>
  <c r="T55" i="1"/>
  <c r="S54" i="1"/>
  <c r="S53" i="1" s="1"/>
  <c r="S52" i="1" s="1"/>
  <c r="S51" i="1" s="1"/>
  <c r="T50" i="1"/>
  <c r="S49" i="1"/>
  <c r="S48" i="1" s="1"/>
  <c r="S47" i="1" s="1"/>
  <c r="T46" i="1"/>
  <c r="S45" i="1"/>
  <c r="T44" i="1"/>
  <c r="S43" i="1"/>
  <c r="T42" i="1"/>
  <c r="S41" i="1"/>
  <c r="T40" i="1"/>
  <c r="V40" i="1" s="1"/>
  <c r="X40" i="1" s="1"/>
  <c r="Z40" i="1" s="1"/>
  <c r="T39" i="1"/>
  <c r="V39" i="1" s="1"/>
  <c r="X39" i="1" s="1"/>
  <c r="Z39" i="1" s="1"/>
  <c r="T38" i="1"/>
  <c r="V38" i="1" s="1"/>
  <c r="X38" i="1" s="1"/>
  <c r="Z38" i="1" s="1"/>
  <c r="S37" i="1"/>
  <c r="T31" i="1"/>
  <c r="S30" i="1"/>
  <c r="S29" i="1" s="1"/>
  <c r="S28" i="1" s="1"/>
  <c r="S27" i="1" s="1"/>
  <c r="T26" i="1"/>
  <c r="S25" i="1"/>
  <c r="S24" i="1" s="1"/>
  <c r="S23" i="1" s="1"/>
  <c r="T22" i="1"/>
  <c r="S21" i="1"/>
  <c r="T20" i="1"/>
  <c r="V20" i="1" s="1"/>
  <c r="X20" i="1" s="1"/>
  <c r="Z20" i="1" s="1"/>
  <c r="T19" i="1"/>
  <c r="V19" i="1" s="1"/>
  <c r="X19" i="1" s="1"/>
  <c r="Z19" i="1" s="1"/>
  <c r="S18" i="1"/>
  <c r="T17" i="1"/>
  <c r="S16" i="1"/>
  <c r="H1089" i="1"/>
  <c r="H1085" i="1"/>
  <c r="H1078" i="1"/>
  <c r="H1076" i="1"/>
  <c r="H1073" i="1"/>
  <c r="L1073" i="1" s="1"/>
  <c r="N1073" i="1" s="1"/>
  <c r="Q1073" i="1" s="1"/>
  <c r="H1072" i="1"/>
  <c r="L1072" i="1" s="1"/>
  <c r="N1072" i="1" s="1"/>
  <c r="Q1072" i="1" s="1"/>
  <c r="H1071" i="1"/>
  <c r="L1071" i="1" s="1"/>
  <c r="N1071" i="1" s="1"/>
  <c r="Q1071" i="1" s="1"/>
  <c r="H1067" i="1"/>
  <c r="L1067" i="1" s="1"/>
  <c r="N1067" i="1" s="1"/>
  <c r="Q1067" i="1" s="1"/>
  <c r="H1066" i="1"/>
  <c r="L1066" i="1" s="1"/>
  <c r="N1066" i="1" s="1"/>
  <c r="Q1066" i="1" s="1"/>
  <c r="H1061" i="1"/>
  <c r="L1061" i="1" s="1"/>
  <c r="N1061" i="1" s="1"/>
  <c r="Q1061" i="1" s="1"/>
  <c r="H1060" i="1"/>
  <c r="L1060" i="1" s="1"/>
  <c r="N1060" i="1" s="1"/>
  <c r="H1054" i="1"/>
  <c r="H1052" i="1"/>
  <c r="L1052" i="1" s="1"/>
  <c r="N1052" i="1" s="1"/>
  <c r="Q1052" i="1" s="1"/>
  <c r="H1051" i="1"/>
  <c r="L1051" i="1" s="1"/>
  <c r="N1051" i="1" s="1"/>
  <c r="Q1051" i="1" s="1"/>
  <c r="H1050" i="1"/>
  <c r="L1050" i="1" s="1"/>
  <c r="N1050" i="1" s="1"/>
  <c r="H1041" i="1"/>
  <c r="L1041" i="1" s="1"/>
  <c r="N1041" i="1" s="1"/>
  <c r="Q1041" i="1" s="1"/>
  <c r="H1040" i="1"/>
  <c r="L1040" i="1" s="1"/>
  <c r="N1040" i="1" s="1"/>
  <c r="Q1040" i="1" s="1"/>
  <c r="H1039" i="1"/>
  <c r="L1039" i="1" s="1"/>
  <c r="N1039" i="1" s="1"/>
  <c r="Q1039" i="1" s="1"/>
  <c r="H1021" i="1"/>
  <c r="H1017" i="1"/>
  <c r="L1017" i="1" s="1"/>
  <c r="N1017" i="1" s="1"/>
  <c r="Q1017" i="1" s="1"/>
  <c r="H1016" i="1"/>
  <c r="L1016" i="1" s="1"/>
  <c r="N1016" i="1" s="1"/>
  <c r="Q1016" i="1" s="1"/>
  <c r="H1015" i="1"/>
  <c r="L1015" i="1" s="1"/>
  <c r="N1015" i="1" s="1"/>
  <c r="Q1015" i="1" s="1"/>
  <c r="H1006" i="1"/>
  <c r="H1001" i="1"/>
  <c r="H983" i="1"/>
  <c r="H976" i="1"/>
  <c r="H970" i="1"/>
  <c r="H965" i="1"/>
  <c r="H952" i="1"/>
  <c r="H943" i="1"/>
  <c r="L943" i="1" s="1"/>
  <c r="H941" i="1"/>
  <c r="H939" i="1"/>
  <c r="H937" i="1"/>
  <c r="H930" i="1"/>
  <c r="H927" i="1"/>
  <c r="H924" i="1"/>
  <c r="H917" i="1"/>
  <c r="H915" i="1"/>
  <c r="L915" i="1" s="1"/>
  <c r="N915" i="1" s="1"/>
  <c r="Q915" i="1" s="1"/>
  <c r="H914" i="1"/>
  <c r="L914" i="1" s="1"/>
  <c r="N914" i="1" s="1"/>
  <c r="Q914" i="1" s="1"/>
  <c r="H913" i="1"/>
  <c r="L913" i="1" s="1"/>
  <c r="N913" i="1" s="1"/>
  <c r="Q913" i="1" s="1"/>
  <c r="H909" i="1"/>
  <c r="H907" i="1"/>
  <c r="H892" i="1"/>
  <c r="H890" i="1"/>
  <c r="H888" i="1"/>
  <c r="H886" i="1"/>
  <c r="L886" i="1" s="1"/>
  <c r="H884" i="1"/>
  <c r="H880" i="1"/>
  <c r="H878" i="1"/>
  <c r="H854" i="1"/>
  <c r="H850" i="1"/>
  <c r="H844" i="1"/>
  <c r="H833" i="1"/>
  <c r="L833" i="1" s="1"/>
  <c r="N833" i="1" s="1"/>
  <c r="Q833" i="1" s="1"/>
  <c r="H832" i="1"/>
  <c r="L832" i="1" s="1"/>
  <c r="N832" i="1" s="1"/>
  <c r="Q832" i="1" s="1"/>
  <c r="H831" i="1"/>
  <c r="L831" i="1" s="1"/>
  <c r="N831" i="1" s="1"/>
  <c r="H824" i="1"/>
  <c r="H806" i="1"/>
  <c r="H800" i="1"/>
  <c r="H798" i="1"/>
  <c r="H793" i="1"/>
  <c r="H791" i="1"/>
  <c r="L791" i="1" s="1"/>
  <c r="N791" i="1" s="1"/>
  <c r="Q791" i="1" s="1"/>
  <c r="H790" i="1"/>
  <c r="L790" i="1" s="1"/>
  <c r="N790" i="1" s="1"/>
  <c r="Q790" i="1" s="1"/>
  <c r="H783" i="1"/>
  <c r="H780" i="1"/>
  <c r="H775" i="1"/>
  <c r="H771" i="1"/>
  <c r="L771" i="1" s="1"/>
  <c r="H769" i="1"/>
  <c r="L769" i="1" s="1"/>
  <c r="N769" i="1" s="1"/>
  <c r="Q769" i="1" s="1"/>
  <c r="H768" i="1"/>
  <c r="L768" i="1" s="1"/>
  <c r="N768" i="1" s="1"/>
  <c r="Q768" i="1" s="1"/>
  <c r="H764" i="1"/>
  <c r="L764" i="1" s="1"/>
  <c r="N764" i="1" s="1"/>
  <c r="Q764" i="1" s="1"/>
  <c r="H763" i="1"/>
  <c r="L763" i="1" s="1"/>
  <c r="N763" i="1" s="1"/>
  <c r="Q763" i="1" s="1"/>
  <c r="H761" i="1"/>
  <c r="L761" i="1" s="1"/>
  <c r="N761" i="1" s="1"/>
  <c r="H760" i="1"/>
  <c r="L760" i="1" s="1"/>
  <c r="N760" i="1" s="1"/>
  <c r="Q760" i="1" s="1"/>
  <c r="H758" i="1"/>
  <c r="L758" i="1" s="1"/>
  <c r="N758" i="1" s="1"/>
  <c r="Q758" i="1" s="1"/>
  <c r="H757" i="1"/>
  <c r="L757" i="1" s="1"/>
  <c r="N757" i="1" s="1"/>
  <c r="Q757" i="1" s="1"/>
  <c r="H756" i="1"/>
  <c r="L756" i="1" s="1"/>
  <c r="N756" i="1" s="1"/>
  <c r="Q756" i="1" s="1"/>
  <c r="H750" i="1"/>
  <c r="L750" i="1" s="1"/>
  <c r="N750" i="1" s="1"/>
  <c r="Q750" i="1" s="1"/>
  <c r="H749" i="1"/>
  <c r="L749" i="1" s="1"/>
  <c r="N749" i="1" s="1"/>
  <c r="Q749" i="1" s="1"/>
  <c r="H748" i="1"/>
  <c r="L748" i="1" s="1"/>
  <c r="N748" i="1" s="1"/>
  <c r="Q748" i="1" s="1"/>
  <c r="H747" i="1"/>
  <c r="L747" i="1" s="1"/>
  <c r="N747" i="1" s="1"/>
  <c r="H745" i="1"/>
  <c r="H739" i="1"/>
  <c r="H723" i="1"/>
  <c r="H709" i="1"/>
  <c r="H707" i="1"/>
  <c r="H705" i="1"/>
  <c r="H703" i="1"/>
  <c r="H701" i="1"/>
  <c r="H699" i="1"/>
  <c r="H673" i="1"/>
  <c r="L673" i="1" s="1"/>
  <c r="N673" i="1" s="1"/>
  <c r="Q673" i="1" s="1"/>
  <c r="H672" i="1"/>
  <c r="L672" i="1" s="1"/>
  <c r="N672" i="1" s="1"/>
  <c r="Q672" i="1" s="1"/>
  <c r="H671" i="1"/>
  <c r="L671" i="1" s="1"/>
  <c r="N671" i="1" s="1"/>
  <c r="Q671" i="1" s="1"/>
  <c r="H669" i="1"/>
  <c r="H666" i="1"/>
  <c r="H662" i="1"/>
  <c r="L662" i="1" s="1"/>
  <c r="H659" i="1"/>
  <c r="H657" i="1"/>
  <c r="H651" i="1"/>
  <c r="H649" i="1"/>
  <c r="H642" i="1"/>
  <c r="H633" i="1"/>
  <c r="H626" i="1"/>
  <c r="L626" i="1" s="1"/>
  <c r="H619" i="1"/>
  <c r="H614" i="1"/>
  <c r="H610" i="1"/>
  <c r="H608" i="1"/>
  <c r="H606" i="1"/>
  <c r="H603" i="1"/>
  <c r="G605" i="1"/>
  <c r="H597" i="1"/>
  <c r="L597" i="1" s="1"/>
  <c r="N597" i="1" s="1"/>
  <c r="Q597" i="1" s="1"/>
  <c r="H596" i="1"/>
  <c r="L596" i="1" s="1"/>
  <c r="N596" i="1" s="1"/>
  <c r="Q596" i="1" s="1"/>
  <c r="H594" i="1"/>
  <c r="L594" i="1" s="1"/>
  <c r="N594" i="1" s="1"/>
  <c r="Q594" i="1" s="1"/>
  <c r="H585" i="1"/>
  <c r="H578" i="1"/>
  <c r="H571" i="1"/>
  <c r="L571" i="1" s="1"/>
  <c r="N571" i="1" s="1"/>
  <c r="Q571" i="1" s="1"/>
  <c r="H570" i="1"/>
  <c r="L570" i="1" s="1"/>
  <c r="N570" i="1" s="1"/>
  <c r="Q570" i="1" s="1"/>
  <c r="H564" i="1"/>
  <c r="L564" i="1" s="1"/>
  <c r="N564" i="1" s="1"/>
  <c r="Q564" i="1" s="1"/>
  <c r="H563" i="1"/>
  <c r="L563" i="1" s="1"/>
  <c r="N563" i="1" s="1"/>
  <c r="Q563" i="1" s="1"/>
  <c r="H561" i="1"/>
  <c r="L561" i="1" s="1"/>
  <c r="N561" i="1" s="1"/>
  <c r="Q561" i="1" s="1"/>
  <c r="H548" i="1"/>
  <c r="H523" i="1"/>
  <c r="H519" i="1"/>
  <c r="H517" i="1"/>
  <c r="H512" i="1"/>
  <c r="H508" i="1"/>
  <c r="H506" i="1"/>
  <c r="H501" i="1"/>
  <c r="L501" i="1" s="1"/>
  <c r="H491" i="1"/>
  <c r="H489" i="1"/>
  <c r="H483" i="1"/>
  <c r="H481" i="1"/>
  <c r="H476" i="1"/>
  <c r="H471" i="1"/>
  <c r="H465" i="1"/>
  <c r="H458" i="1"/>
  <c r="L458" i="1" s="1"/>
  <c r="H451" i="1"/>
  <c r="H445" i="1"/>
  <c r="H443" i="1"/>
  <c r="H439" i="1"/>
  <c r="H434" i="1"/>
  <c r="H429" i="1"/>
  <c r="H412" i="1"/>
  <c r="H409" i="1"/>
  <c r="H407" i="1"/>
  <c r="H400" i="1"/>
  <c r="H395" i="1"/>
  <c r="H391" i="1"/>
  <c r="H370" i="1"/>
  <c r="L370" i="1" s="1"/>
  <c r="N370" i="1" s="1"/>
  <c r="H366" i="1"/>
  <c r="H364" i="1"/>
  <c r="H362" i="1"/>
  <c r="H359" i="1"/>
  <c r="H357" i="1"/>
  <c r="H354" i="1"/>
  <c r="H352" i="1"/>
  <c r="L352" i="1" s="1"/>
  <c r="H350" i="1"/>
  <c r="L350" i="1" s="1"/>
  <c r="N350" i="1" s="1"/>
  <c r="Q350" i="1" s="1"/>
  <c r="H349" i="1"/>
  <c r="L349" i="1" s="1"/>
  <c r="N349" i="1" s="1"/>
  <c r="Q349" i="1" s="1"/>
  <c r="H346" i="1"/>
  <c r="H344" i="1"/>
  <c r="H341" i="1"/>
  <c r="H337" i="1"/>
  <c r="H332" i="1"/>
  <c r="H321" i="1"/>
  <c r="G320" i="1"/>
  <c r="G319" i="1" s="1"/>
  <c r="H316" i="1"/>
  <c r="H313" i="1"/>
  <c r="H306" i="1"/>
  <c r="H304" i="1"/>
  <c r="H301" i="1"/>
  <c r="H299" i="1"/>
  <c r="H297" i="1"/>
  <c r="L297" i="1" s="1"/>
  <c r="H295" i="1"/>
  <c r="L295" i="1" s="1"/>
  <c r="N295" i="1" s="1"/>
  <c r="Q295" i="1" s="1"/>
  <c r="H292" i="1"/>
  <c r="H287" i="1"/>
  <c r="H285" i="1"/>
  <c r="L285" i="1" s="1"/>
  <c r="H273" i="1"/>
  <c r="H268" i="1"/>
  <c r="L268" i="1" s="1"/>
  <c r="H262" i="1"/>
  <c r="H260" i="1"/>
  <c r="H253" i="1"/>
  <c r="H247" i="1"/>
  <c r="H241" i="1"/>
  <c r="H237" i="1"/>
  <c r="L237" i="1" s="1"/>
  <c r="N237" i="1" s="1"/>
  <c r="H236" i="1"/>
  <c r="L236" i="1" s="1"/>
  <c r="N236" i="1" s="1"/>
  <c r="Q236" i="1" s="1"/>
  <c r="H230" i="1"/>
  <c r="H228" i="1"/>
  <c r="H223" i="1"/>
  <c r="H220" i="1"/>
  <c r="H215" i="1"/>
  <c r="H213" i="1"/>
  <c r="H203" i="1"/>
  <c r="H201" i="1"/>
  <c r="H199" i="1"/>
  <c r="L199" i="1" s="1"/>
  <c r="H193" i="1"/>
  <c r="L193" i="1" s="1"/>
  <c r="N193" i="1" s="1"/>
  <c r="Q193" i="1" s="1"/>
  <c r="H192" i="1"/>
  <c r="L192" i="1" s="1"/>
  <c r="N192" i="1" s="1"/>
  <c r="Q192" i="1" s="1"/>
  <c r="H191" i="1"/>
  <c r="L191" i="1" s="1"/>
  <c r="N191" i="1" s="1"/>
  <c r="Q191" i="1" s="1"/>
  <c r="H187" i="1"/>
  <c r="H185" i="1"/>
  <c r="L185" i="1" s="1"/>
  <c r="N185" i="1" s="1"/>
  <c r="Q185" i="1" s="1"/>
  <c r="H184" i="1"/>
  <c r="L184" i="1" s="1"/>
  <c r="N184" i="1" s="1"/>
  <c r="Q184" i="1" s="1"/>
  <c r="H178" i="1"/>
  <c r="L178" i="1" s="1"/>
  <c r="N178" i="1" s="1"/>
  <c r="Q178" i="1" s="1"/>
  <c r="H177" i="1"/>
  <c r="L177" i="1" s="1"/>
  <c r="N177" i="1" s="1"/>
  <c r="Q177" i="1" s="1"/>
  <c r="H176" i="1"/>
  <c r="L176" i="1" s="1"/>
  <c r="N176" i="1" s="1"/>
  <c r="Q176" i="1" s="1"/>
  <c r="H172" i="1"/>
  <c r="H159" i="1"/>
  <c r="L159" i="1" s="1"/>
  <c r="H157" i="1"/>
  <c r="H155" i="1"/>
  <c r="H150" i="1"/>
  <c r="H148" i="1"/>
  <c r="H146" i="1"/>
  <c r="H143" i="1"/>
  <c r="L143" i="1" s="1"/>
  <c r="N143" i="1" s="1"/>
  <c r="Q143" i="1" s="1"/>
  <c r="H142" i="1"/>
  <c r="L142" i="1" s="1"/>
  <c r="N142" i="1" s="1"/>
  <c r="Q142" i="1" s="1"/>
  <c r="H140" i="1"/>
  <c r="H138" i="1"/>
  <c r="L138" i="1" s="1"/>
  <c r="H136" i="1"/>
  <c r="H134" i="1"/>
  <c r="H130" i="1"/>
  <c r="L130" i="1" s="1"/>
  <c r="N130" i="1" s="1"/>
  <c r="Q130" i="1" s="1"/>
  <c r="H129" i="1"/>
  <c r="L129" i="1" s="1"/>
  <c r="N129" i="1" s="1"/>
  <c r="Q129" i="1" s="1"/>
  <c r="H124" i="1"/>
  <c r="L124" i="1" s="1"/>
  <c r="H118" i="1"/>
  <c r="L118" i="1" s="1"/>
  <c r="N118" i="1" s="1"/>
  <c r="Q118" i="1" s="1"/>
  <c r="H117" i="1"/>
  <c r="L117" i="1" s="1"/>
  <c r="N117" i="1" s="1"/>
  <c r="H112" i="1"/>
  <c r="L112" i="1" s="1"/>
  <c r="H103" i="1"/>
  <c r="H99" i="1"/>
  <c r="H93" i="1"/>
  <c r="H91" i="1"/>
  <c r="L91" i="1" s="1"/>
  <c r="N91" i="1" s="1"/>
  <c r="Q91" i="1" s="1"/>
  <c r="H90" i="1"/>
  <c r="L90" i="1" s="1"/>
  <c r="N90" i="1" s="1"/>
  <c r="Q90" i="1" s="1"/>
  <c r="H88" i="1"/>
  <c r="L88" i="1" s="1"/>
  <c r="N88" i="1" s="1"/>
  <c r="Q88" i="1" s="1"/>
  <c r="H87" i="1"/>
  <c r="L87" i="1" s="1"/>
  <c r="N87" i="1" s="1"/>
  <c r="H85" i="1"/>
  <c r="H83" i="1"/>
  <c r="H81" i="1"/>
  <c r="H79" i="1"/>
  <c r="L79" i="1" s="1"/>
  <c r="N79" i="1" s="1"/>
  <c r="Q79" i="1" s="1"/>
  <c r="H78" i="1"/>
  <c r="L78" i="1" s="1"/>
  <c r="N78" i="1" s="1"/>
  <c r="Q78" i="1" s="1"/>
  <c r="H77" i="1"/>
  <c r="L77" i="1" s="1"/>
  <c r="N77" i="1" s="1"/>
  <c r="Q77" i="1" s="1"/>
  <c r="H72" i="1"/>
  <c r="H70" i="1"/>
  <c r="H62" i="1"/>
  <c r="H55" i="1"/>
  <c r="H50" i="1"/>
  <c r="H46" i="1"/>
  <c r="H44" i="1"/>
  <c r="L44" i="1" s="1"/>
  <c r="H42" i="1"/>
  <c r="H40" i="1"/>
  <c r="L40" i="1" s="1"/>
  <c r="N40" i="1" s="1"/>
  <c r="Q40" i="1" s="1"/>
  <c r="H39" i="1"/>
  <c r="L39" i="1" s="1"/>
  <c r="N39" i="1" s="1"/>
  <c r="Q39" i="1" s="1"/>
  <c r="H38" i="1"/>
  <c r="L38" i="1" s="1"/>
  <c r="N38" i="1" s="1"/>
  <c r="Q38" i="1" s="1"/>
  <c r="H31" i="1"/>
  <c r="H26" i="1"/>
  <c r="H22" i="1"/>
  <c r="H20" i="1"/>
  <c r="L20" i="1" s="1"/>
  <c r="N20" i="1" s="1"/>
  <c r="Q20" i="1" s="1"/>
  <c r="H19" i="1"/>
  <c r="L19" i="1" s="1"/>
  <c r="N19" i="1" s="1"/>
  <c r="Q19" i="1" s="1"/>
  <c r="H17" i="1"/>
  <c r="G1088" i="1"/>
  <c r="G1087" i="1" s="1"/>
  <c r="G1086" i="1" s="1"/>
  <c r="G1084" i="1"/>
  <c r="G1083" i="1" s="1"/>
  <c r="G1082" i="1" s="1"/>
  <c r="G1077" i="1"/>
  <c r="G1075" i="1"/>
  <c r="G1070" i="1"/>
  <c r="G1069" i="1" s="1"/>
  <c r="G1068" i="1" s="1"/>
  <c r="G1065" i="1"/>
  <c r="G1064" i="1" s="1"/>
  <c r="G1063" i="1" s="1"/>
  <c r="G1059" i="1"/>
  <c r="G1053" i="1"/>
  <c r="G1049" i="1"/>
  <c r="G1038" i="1"/>
  <c r="G1037" i="1" s="1"/>
  <c r="G1036" i="1" s="1"/>
  <c r="G1035" i="1" s="1"/>
  <c r="G1034" i="1" s="1"/>
  <c r="G1028" i="1"/>
  <c r="G1026" i="1"/>
  <c r="G1020" i="1"/>
  <c r="G1019" i="1" s="1"/>
  <c r="G1018" i="1" s="1"/>
  <c r="G1013" i="1"/>
  <c r="G1012" i="1" s="1"/>
  <c r="G1005" i="1"/>
  <c r="G1004" i="1" s="1"/>
  <c r="G1000" i="1"/>
  <c r="G999" i="1" s="1"/>
  <c r="G995" i="1" s="1"/>
  <c r="G994" i="1" s="1"/>
  <c r="G982" i="1"/>
  <c r="G981" i="1" s="1"/>
  <c r="G980" i="1" s="1"/>
  <c r="G979" i="1" s="1"/>
  <c r="G978" i="1" s="1"/>
  <c r="G977" i="1" s="1"/>
  <c r="G975" i="1"/>
  <c r="G974" i="1" s="1"/>
  <c r="G973" i="1" s="1"/>
  <c r="G972" i="1" s="1"/>
  <c r="G971" i="1" s="1"/>
  <c r="G969" i="1"/>
  <c r="G968" i="1" s="1"/>
  <c r="G967" i="1" s="1"/>
  <c r="G966" i="1" s="1"/>
  <c r="G964" i="1"/>
  <c r="G963" i="1" s="1"/>
  <c r="G962" i="1" s="1"/>
  <c r="G961" i="1" s="1"/>
  <c r="G958" i="1"/>
  <c r="G957" i="1" s="1"/>
  <c r="G956" i="1" s="1"/>
  <c r="G955" i="1" s="1"/>
  <c r="G954" i="1" s="1"/>
  <c r="G951" i="1"/>
  <c r="G950" i="1" s="1"/>
  <c r="G949" i="1" s="1"/>
  <c r="G948" i="1" s="1"/>
  <c r="G947" i="1" s="1"/>
  <c r="G946" i="1" s="1"/>
  <c r="G942" i="1"/>
  <c r="G940" i="1"/>
  <c r="G938" i="1"/>
  <c r="G936" i="1"/>
  <c r="G929" i="1"/>
  <c r="G928" i="1" s="1"/>
  <c r="G926" i="1"/>
  <c r="G925" i="1" s="1"/>
  <c r="G923" i="1"/>
  <c r="G920" i="1" s="1"/>
  <c r="G916" i="1"/>
  <c r="G912" i="1"/>
  <c r="G908" i="1"/>
  <c r="G906" i="1"/>
  <c r="G891" i="1"/>
  <c r="G889" i="1"/>
  <c r="G887" i="1"/>
  <c r="G885" i="1"/>
  <c r="G883" i="1"/>
  <c r="G879" i="1"/>
  <c r="G877" i="1"/>
  <c r="G853" i="1"/>
  <c r="G852" i="1" s="1"/>
  <c r="G851" i="1" s="1"/>
  <c r="G849" i="1"/>
  <c r="G848" i="1" s="1"/>
  <c r="G847" i="1" s="1"/>
  <c r="G843" i="1"/>
  <c r="G842" i="1" s="1"/>
  <c r="G841" i="1" s="1"/>
  <c r="G836" i="1" s="1"/>
  <c r="G835" i="1" s="1"/>
  <c r="G830" i="1"/>
  <c r="G829" i="1" s="1"/>
  <c r="G828" i="1" s="1"/>
  <c r="G827" i="1" s="1"/>
  <c r="G826" i="1" s="1"/>
  <c r="G825" i="1" s="1"/>
  <c r="G823" i="1"/>
  <c r="G822" i="1" s="1"/>
  <c r="G821" i="1" s="1"/>
  <c r="G820" i="1" s="1"/>
  <c r="G819" i="1" s="1"/>
  <c r="G818" i="1" s="1"/>
  <c r="G805" i="1"/>
  <c r="G804" i="1" s="1"/>
  <c r="G803" i="1" s="1"/>
  <c r="G802" i="1" s="1"/>
  <c r="G801" i="1" s="1"/>
  <c r="G799" i="1"/>
  <c r="G797" i="1"/>
  <c r="G792" i="1"/>
  <c r="G789" i="1"/>
  <c r="G782" i="1"/>
  <c r="G781" i="1" s="1"/>
  <c r="G779" i="1"/>
  <c r="G778" i="1" s="1"/>
  <c r="G773" i="1"/>
  <c r="G772" i="1" s="1"/>
  <c r="G770" i="1"/>
  <c r="G767" i="1"/>
  <c r="G762" i="1"/>
  <c r="G759" i="1"/>
  <c r="G755" i="1"/>
  <c r="G746" i="1"/>
  <c r="G744" i="1"/>
  <c r="G738" i="1"/>
  <c r="G737" i="1" s="1"/>
  <c r="G736" i="1" s="1"/>
  <c r="G735" i="1" s="1"/>
  <c r="G724" i="1" s="1"/>
  <c r="G722" i="1"/>
  <c r="G721" i="1" s="1"/>
  <c r="G720" i="1" s="1"/>
  <c r="G708" i="1"/>
  <c r="G706" i="1"/>
  <c r="G704" i="1"/>
  <c r="G702" i="1"/>
  <c r="G700" i="1"/>
  <c r="G698" i="1"/>
  <c r="G695" i="1"/>
  <c r="G694" i="1" s="1"/>
  <c r="G670" i="1"/>
  <c r="G668" i="1"/>
  <c r="G665" i="1"/>
  <c r="G664" i="1" s="1"/>
  <c r="G661" i="1"/>
  <c r="G660" i="1" s="1"/>
  <c r="G658" i="1"/>
  <c r="G656" i="1"/>
  <c r="G650" i="1"/>
  <c r="G648" i="1"/>
  <c r="G641" i="1"/>
  <c r="G640" i="1" s="1"/>
  <c r="G639" i="1" s="1"/>
  <c r="G638" i="1" s="1"/>
  <c r="G637" i="1" s="1"/>
  <c r="G636" i="1" s="1"/>
  <c r="G632" i="1"/>
  <c r="G631" i="1" s="1"/>
  <c r="G630" i="1" s="1"/>
  <c r="G629" i="1" s="1"/>
  <c r="G628" i="1" s="1"/>
  <c r="G627" i="1" s="1"/>
  <c r="G625" i="1"/>
  <c r="G624" i="1" s="1"/>
  <c r="G623" i="1" s="1"/>
  <c r="G622" i="1" s="1"/>
  <c r="G621" i="1" s="1"/>
  <c r="G620" i="1" s="1"/>
  <c r="G618" i="1"/>
  <c r="G617" i="1" s="1"/>
  <c r="G616" i="1" s="1"/>
  <c r="G615" i="1" s="1"/>
  <c r="G613" i="1"/>
  <c r="G612" i="1" s="1"/>
  <c r="G611" i="1" s="1"/>
  <c r="G609" i="1"/>
  <c r="G607" i="1"/>
  <c r="G602" i="1"/>
  <c r="G601" i="1" s="1"/>
  <c r="G593" i="1"/>
  <c r="G592" i="1" s="1"/>
  <c r="G591" i="1" s="1"/>
  <c r="G590" i="1" s="1"/>
  <c r="G589" i="1" s="1"/>
  <c r="G584" i="1"/>
  <c r="G583" i="1" s="1"/>
  <c r="G582" i="1" s="1"/>
  <c r="G581" i="1" s="1"/>
  <c r="G580" i="1" s="1"/>
  <c r="G579" i="1" s="1"/>
  <c r="G577" i="1"/>
  <c r="G576" i="1" s="1"/>
  <c r="G575" i="1" s="1"/>
  <c r="G574" i="1" s="1"/>
  <c r="G573" i="1" s="1"/>
  <c r="G572" i="1" s="1"/>
  <c r="G569" i="1"/>
  <c r="G568" i="1" s="1"/>
  <c r="G567" i="1" s="1"/>
  <c r="G566" i="1" s="1"/>
  <c r="G565" i="1" s="1"/>
  <c r="G560" i="1"/>
  <c r="G559" i="1" s="1"/>
  <c r="G558" i="1" s="1"/>
  <c r="G557" i="1" s="1"/>
  <c r="G556" i="1" s="1"/>
  <c r="G546" i="1"/>
  <c r="G545" i="1" s="1"/>
  <c r="G528" i="1" s="1"/>
  <c r="G527" i="1" s="1"/>
  <c r="G526" i="1" s="1"/>
  <c r="G525" i="1" s="1"/>
  <c r="G524" i="1" s="1"/>
  <c r="G522" i="1"/>
  <c r="G521" i="1" s="1"/>
  <c r="G520" i="1" s="1"/>
  <c r="G518" i="1"/>
  <c r="G516" i="1"/>
  <c r="G511" i="1"/>
  <c r="G510" i="1" s="1"/>
  <c r="G509" i="1" s="1"/>
  <c r="G507" i="1"/>
  <c r="G505" i="1"/>
  <c r="G500" i="1"/>
  <c r="G499" i="1" s="1"/>
  <c r="G498" i="1" s="1"/>
  <c r="G493" i="1" s="1"/>
  <c r="G490" i="1"/>
  <c r="G488" i="1"/>
  <c r="G482" i="1"/>
  <c r="G480" i="1"/>
  <c r="G475" i="1"/>
  <c r="G474" i="1" s="1"/>
  <c r="G470" i="1"/>
  <c r="G469" i="1" s="1"/>
  <c r="G468" i="1" s="1"/>
  <c r="G467" i="1" s="1"/>
  <c r="G464" i="1"/>
  <c r="G463" i="1" s="1"/>
  <c r="G462" i="1" s="1"/>
  <c r="G461" i="1" s="1"/>
  <c r="G460" i="1" s="1"/>
  <c r="G457" i="1"/>
  <c r="G456" i="1" s="1"/>
  <c r="G455" i="1" s="1"/>
  <c r="G454" i="1" s="1"/>
  <c r="G453" i="1" s="1"/>
  <c r="G452" i="1" s="1"/>
  <c r="G450" i="1"/>
  <c r="G449" i="1" s="1"/>
  <c r="G448" i="1" s="1"/>
  <c r="G447" i="1" s="1"/>
  <c r="G446" i="1" s="1"/>
  <c r="G444" i="1"/>
  <c r="G442" i="1"/>
  <c r="G438" i="1"/>
  <c r="G437" i="1" s="1"/>
  <c r="G436" i="1" s="1"/>
  <c r="G433" i="1"/>
  <c r="G432" i="1" s="1"/>
  <c r="G431" i="1" s="1"/>
  <c r="G430" i="1" s="1"/>
  <c r="G428" i="1"/>
  <c r="G427" i="1" s="1"/>
  <c r="G426" i="1" s="1"/>
  <c r="G425" i="1" s="1"/>
  <c r="G411" i="1"/>
  <c r="G410" i="1" s="1"/>
  <c r="G408" i="1"/>
  <c r="G406" i="1"/>
  <c r="G399" i="1"/>
  <c r="G398" i="1" s="1"/>
  <c r="G397" i="1" s="1"/>
  <c r="G396" i="1" s="1"/>
  <c r="G394" i="1"/>
  <c r="G393" i="1" s="1"/>
  <c r="G392" i="1" s="1"/>
  <c r="G390" i="1"/>
  <c r="G389" i="1" s="1"/>
  <c r="G388" i="1" s="1"/>
  <c r="G369" i="1"/>
  <c r="G368" i="1" s="1"/>
  <c r="G367" i="1" s="1"/>
  <c r="G365" i="1"/>
  <c r="G363" i="1"/>
  <c r="G361" i="1"/>
  <c r="G358" i="1"/>
  <c r="G356" i="1"/>
  <c r="G353" i="1"/>
  <c r="G351" i="1"/>
  <c r="G348" i="1"/>
  <c r="G345" i="1"/>
  <c r="G343" i="1"/>
  <c r="G340" i="1"/>
  <c r="G336" i="1"/>
  <c r="G331" i="1"/>
  <c r="G330" i="1" s="1"/>
  <c r="G329" i="1" s="1"/>
  <c r="G328" i="1" s="1"/>
  <c r="G314" i="1"/>
  <c r="G311" i="1"/>
  <c r="G305" i="1"/>
  <c r="G303" i="1"/>
  <c r="G300" i="1"/>
  <c r="G298" i="1"/>
  <c r="G296" i="1"/>
  <c r="G293" i="1"/>
  <c r="G290" i="1"/>
  <c r="G286" i="1"/>
  <c r="G284" i="1"/>
  <c r="G272" i="1"/>
  <c r="G271" i="1" s="1"/>
  <c r="G267" i="1"/>
  <c r="G266" i="1" s="1"/>
  <c r="G265" i="1" s="1"/>
  <c r="G264" i="1" s="1"/>
  <c r="G261" i="1"/>
  <c r="G258" i="1"/>
  <c r="G252" i="1"/>
  <c r="G251" i="1" s="1"/>
  <c r="G246" i="1"/>
  <c r="G245" i="1" s="1"/>
  <c r="G244" i="1" s="1"/>
  <c r="G243" i="1" s="1"/>
  <c r="G242" i="1" s="1"/>
  <c r="G240" i="1"/>
  <c r="G239" i="1" s="1"/>
  <c r="G238" i="1" s="1"/>
  <c r="G235" i="1"/>
  <c r="G234" i="1" s="1"/>
  <c r="G233" i="1" s="1"/>
  <c r="G229" i="1"/>
  <c r="G227" i="1"/>
  <c r="G222" i="1"/>
  <c r="G221" i="1" s="1"/>
  <c r="G219" i="1"/>
  <c r="G218" i="1" s="1"/>
  <c r="G214" i="1"/>
  <c r="G212" i="1"/>
  <c r="G202" i="1"/>
  <c r="G200" i="1"/>
  <c r="G198" i="1"/>
  <c r="G190" i="1"/>
  <c r="G189" i="1" s="1"/>
  <c r="G188" i="1" s="1"/>
  <c r="G186" i="1"/>
  <c r="G183" i="1"/>
  <c r="G175" i="1"/>
  <c r="G174" i="1" s="1"/>
  <c r="G173" i="1" s="1"/>
  <c r="G171" i="1"/>
  <c r="G170" i="1" s="1"/>
  <c r="G169" i="1" s="1"/>
  <c r="G158" i="1"/>
  <c r="G156" i="1"/>
  <c r="G154" i="1"/>
  <c r="G149" i="1"/>
  <c r="G147" i="1"/>
  <c r="G145" i="1"/>
  <c r="G141" i="1"/>
  <c r="G139" i="1"/>
  <c r="G137" i="1"/>
  <c r="G135" i="1"/>
  <c r="G133" i="1"/>
  <c r="G128" i="1"/>
  <c r="G127" i="1" s="1"/>
  <c r="G126" i="1" s="1"/>
  <c r="G123" i="1"/>
  <c r="G122" i="1" s="1"/>
  <c r="G121" i="1" s="1"/>
  <c r="G116" i="1"/>
  <c r="G111" i="1"/>
  <c r="G110" i="1" s="1"/>
  <c r="G106" i="1" s="1"/>
  <c r="G105" i="1" s="1"/>
  <c r="G102" i="1"/>
  <c r="G101" i="1" s="1"/>
  <c r="G100" i="1" s="1"/>
  <c r="G98" i="1"/>
  <c r="G97" i="1" s="1"/>
  <c r="G96" i="1" s="1"/>
  <c r="G95" i="1" s="1"/>
  <c r="G94" i="1" s="1"/>
  <c r="G92" i="1"/>
  <c r="G89" i="1"/>
  <c r="G86" i="1"/>
  <c r="G84" i="1"/>
  <c r="G82" i="1"/>
  <c r="G80" i="1"/>
  <c r="G76" i="1"/>
  <c r="G71" i="1"/>
  <c r="G69" i="1"/>
  <c r="G61" i="1"/>
  <c r="G60" i="1" s="1"/>
  <c r="G59" i="1" s="1"/>
  <c r="G54" i="1"/>
  <c r="G53" i="1" s="1"/>
  <c r="G52" i="1" s="1"/>
  <c r="G51" i="1" s="1"/>
  <c r="G49" i="1"/>
  <c r="G48" i="1" s="1"/>
  <c r="G47" i="1" s="1"/>
  <c r="G45" i="1"/>
  <c r="G43" i="1"/>
  <c r="G41" i="1"/>
  <c r="G37" i="1"/>
  <c r="G30" i="1"/>
  <c r="G29" i="1" s="1"/>
  <c r="G28" i="1" s="1"/>
  <c r="G27" i="1" s="1"/>
  <c r="G25" i="1"/>
  <c r="G24" i="1" s="1"/>
  <c r="G23" i="1" s="1"/>
  <c r="G21" i="1"/>
  <c r="G18" i="1"/>
  <c r="G16" i="1"/>
  <c r="Q560" i="1" l="1"/>
  <c r="Q593" i="1"/>
  <c r="AG767" i="1"/>
  <c r="AG830" i="1"/>
  <c r="AG829" i="1" s="1"/>
  <c r="AG828" i="1" s="1"/>
  <c r="AG827" i="1" s="1"/>
  <c r="AG826" i="1" s="1"/>
  <c r="AG825" i="1" s="1"/>
  <c r="AG1049" i="1"/>
  <c r="AE561" i="1"/>
  <c r="AC560" i="1"/>
  <c r="V561" i="1"/>
  <c r="T560" i="1"/>
  <c r="T559" i="1" s="1"/>
  <c r="T558" i="1" s="1"/>
  <c r="T557" i="1" s="1"/>
  <c r="T556" i="1" s="1"/>
  <c r="AG755" i="1"/>
  <c r="AG912" i="1"/>
  <c r="AG762" i="1"/>
  <c r="AE632" i="1"/>
  <c r="AE631" i="1" s="1"/>
  <c r="AE630" i="1" s="1"/>
  <c r="AE629" i="1" s="1"/>
  <c r="AE628" i="1" s="1"/>
  <c r="AE627" i="1" s="1"/>
  <c r="AG633" i="1"/>
  <c r="AG632" i="1" s="1"/>
  <c r="AG631" i="1" s="1"/>
  <c r="AG630" i="1" s="1"/>
  <c r="AG629" i="1" s="1"/>
  <c r="AG628" i="1" s="1"/>
  <c r="AG627" i="1" s="1"/>
  <c r="Q1065" i="1"/>
  <c r="Q1064" i="1" s="1"/>
  <c r="Q1063" i="1" s="1"/>
  <c r="Z1049" i="1"/>
  <c r="Z1065" i="1"/>
  <c r="Z1064" i="1" s="1"/>
  <c r="Z1063" i="1" s="1"/>
  <c r="AE358" i="1"/>
  <c r="AG359" i="1"/>
  <c r="AG358" i="1" s="1"/>
  <c r="AE394" i="1"/>
  <c r="AE393" i="1" s="1"/>
  <c r="AE392" i="1" s="1"/>
  <c r="AG395" i="1"/>
  <c r="AG394" i="1" s="1"/>
  <c r="AG393" i="1" s="1"/>
  <c r="AG392" i="1" s="1"/>
  <c r="S836" i="1"/>
  <c r="S835" i="1" s="1"/>
  <c r="AE43" i="1"/>
  <c r="AG44" i="1"/>
  <c r="AG43" i="1" s="1"/>
  <c r="AE889" i="1"/>
  <c r="AG890" i="1"/>
  <c r="AG889" i="1" s="1"/>
  <c r="S60" i="1"/>
  <c r="S59" i="1" s="1"/>
  <c r="Z116" i="1"/>
  <c r="Z115" i="1" s="1"/>
  <c r="Z114" i="1" s="1"/>
  <c r="AE665" i="1"/>
  <c r="AE664" i="1" s="1"/>
  <c r="AG666" i="1"/>
  <c r="AG665" i="1" s="1"/>
  <c r="AG664" i="1" s="1"/>
  <c r="AB836" i="1"/>
  <c r="AB835" i="1" s="1"/>
  <c r="AG1070" i="1"/>
  <c r="AG1069" i="1" s="1"/>
  <c r="AG1068" i="1" s="1"/>
  <c r="Z767" i="1"/>
  <c r="AB106" i="1"/>
  <c r="AB105" i="1" s="1"/>
  <c r="S106" i="1"/>
  <c r="S105" i="1" s="1"/>
  <c r="AG746" i="1"/>
  <c r="AG789" i="1"/>
  <c r="AG759" i="1"/>
  <c r="Q89" i="1"/>
  <c r="Q175" i="1"/>
  <c r="Q174" i="1" s="1"/>
  <c r="Q173" i="1" s="1"/>
  <c r="Z18" i="1"/>
  <c r="Z670" i="1"/>
  <c r="AG190" i="1"/>
  <c r="AG189" i="1" s="1"/>
  <c r="AG188" i="1" s="1"/>
  <c r="AG235" i="1"/>
  <c r="AG234" i="1" s="1"/>
  <c r="AG233" i="1" s="1"/>
  <c r="AG569" i="1"/>
  <c r="AG568" i="1" s="1"/>
  <c r="AG567" i="1" s="1"/>
  <c r="AG566" i="1" s="1"/>
  <c r="AG565" i="1" s="1"/>
  <c r="AG670" i="1"/>
  <c r="S151" i="1"/>
  <c r="Z183" i="1"/>
  <c r="AG141" i="1"/>
  <c r="AB151" i="1"/>
  <c r="AG175" i="1"/>
  <c r="AG174" i="1" s="1"/>
  <c r="AG173" i="1" s="1"/>
  <c r="AG183" i="1"/>
  <c r="AG76" i="1"/>
  <c r="AG37" i="1"/>
  <c r="AG89" i="1"/>
  <c r="AG128" i="1"/>
  <c r="AG127" i="1" s="1"/>
  <c r="AG126" i="1" s="1"/>
  <c r="Q18" i="1"/>
  <c r="AG18" i="1"/>
  <c r="X222" i="1"/>
  <c r="X221" i="1" s="1"/>
  <c r="Z223" i="1"/>
  <c r="Z222" i="1" s="1"/>
  <c r="Z221" i="1" s="1"/>
  <c r="Z37" i="1"/>
  <c r="Z76" i="1"/>
  <c r="Z141" i="1"/>
  <c r="Z235" i="1"/>
  <c r="Z234" i="1" s="1"/>
  <c r="Z233" i="1" s="1"/>
  <c r="Z569" i="1"/>
  <c r="Z568" i="1" s="1"/>
  <c r="Z567" i="1" s="1"/>
  <c r="Z566" i="1" s="1"/>
  <c r="Z565" i="1" s="1"/>
  <c r="Z762" i="1"/>
  <c r="Z789" i="1"/>
  <c r="Z1013" i="1"/>
  <c r="Z1012" i="1" s="1"/>
  <c r="Z1038" i="1"/>
  <c r="Z1037" i="1" s="1"/>
  <c r="Z1036" i="1" s="1"/>
  <c r="Z1035" i="1" s="1"/>
  <c r="Z1034" i="1" s="1"/>
  <c r="Z1059" i="1"/>
  <c r="Z175" i="1"/>
  <c r="Z174" i="1" s="1"/>
  <c r="Z173" i="1" s="1"/>
  <c r="Z746" i="1"/>
  <c r="Z755" i="1"/>
  <c r="Z830" i="1"/>
  <c r="Z829" i="1" s="1"/>
  <c r="Z828" i="1" s="1"/>
  <c r="Z827" i="1" s="1"/>
  <c r="Z826" i="1" s="1"/>
  <c r="Z825" i="1" s="1"/>
  <c r="Z912" i="1"/>
  <c r="Z86" i="1"/>
  <c r="Z89" i="1"/>
  <c r="Z128" i="1"/>
  <c r="Z127" i="1" s="1"/>
  <c r="Z126" i="1" s="1"/>
  <c r="Z190" i="1"/>
  <c r="Z189" i="1" s="1"/>
  <c r="Z188" i="1" s="1"/>
  <c r="Z759" i="1"/>
  <c r="Z1070" i="1"/>
  <c r="Z1069" i="1" s="1"/>
  <c r="Z1068" i="1" s="1"/>
  <c r="Q37" i="1"/>
  <c r="Q128" i="1"/>
  <c r="Q127" i="1" s="1"/>
  <c r="Q126" i="1" s="1"/>
  <c r="Q348" i="1"/>
  <c r="N686" i="1"/>
  <c r="N677" i="1" s="1"/>
  <c r="N676" i="1" s="1"/>
  <c r="Q687" i="1"/>
  <c r="Q686" i="1" s="1"/>
  <c r="Q677" i="1" s="1"/>
  <c r="Q676" i="1" s="1"/>
  <c r="Q76" i="1"/>
  <c r="N86" i="1"/>
  <c r="Q87" i="1"/>
  <c r="Q86" i="1" s="1"/>
  <c r="N116" i="1"/>
  <c r="N115" i="1" s="1"/>
  <c r="N114" i="1" s="1"/>
  <c r="Q117" i="1"/>
  <c r="Q116" i="1" s="1"/>
  <c r="Q115" i="1" s="1"/>
  <c r="Q114" i="1" s="1"/>
  <c r="Q235" i="1"/>
  <c r="Q234" i="1" s="1"/>
  <c r="Q233" i="1" s="1"/>
  <c r="N369" i="1"/>
  <c r="N368" i="1" s="1"/>
  <c r="N367" i="1" s="1"/>
  <c r="Q370" i="1"/>
  <c r="Q369" i="1" s="1"/>
  <c r="Q368" i="1" s="1"/>
  <c r="Q367" i="1" s="1"/>
  <c r="Q569" i="1"/>
  <c r="Q568" i="1" s="1"/>
  <c r="Q567" i="1" s="1"/>
  <c r="Q566" i="1" s="1"/>
  <c r="Q565" i="1" s="1"/>
  <c r="Q592" i="1"/>
  <c r="Q591" i="1" s="1"/>
  <c r="Q590" i="1" s="1"/>
  <c r="Q589" i="1" s="1"/>
  <c r="N746" i="1"/>
  <c r="Q747" i="1"/>
  <c r="Q746" i="1" s="1"/>
  <c r="Q755" i="1"/>
  <c r="N759" i="1"/>
  <c r="Q761" i="1"/>
  <c r="Q759" i="1" s="1"/>
  <c r="Q767" i="1"/>
  <c r="N830" i="1"/>
  <c r="N829" i="1" s="1"/>
  <c r="N828" i="1" s="1"/>
  <c r="N827" i="1" s="1"/>
  <c r="N826" i="1" s="1"/>
  <c r="N825" i="1" s="1"/>
  <c r="Q831" i="1"/>
  <c r="Q830" i="1" s="1"/>
  <c r="Q829" i="1" s="1"/>
  <c r="Q828" i="1" s="1"/>
  <c r="Q827" i="1" s="1"/>
  <c r="Q826" i="1" s="1"/>
  <c r="Q825" i="1" s="1"/>
  <c r="Q912" i="1"/>
  <c r="N1049" i="1"/>
  <c r="Q1050" i="1"/>
  <c r="Q1049" i="1" s="1"/>
  <c r="N1059" i="1"/>
  <c r="N1058" i="1" s="1"/>
  <c r="N1057" i="1" s="1"/>
  <c r="N1056" i="1" s="1"/>
  <c r="Q1060" i="1"/>
  <c r="Q1059" i="1" s="1"/>
  <c r="Q1070" i="1"/>
  <c r="Q1069" i="1" s="1"/>
  <c r="Q1068" i="1" s="1"/>
  <c r="X755" i="1"/>
  <c r="N866" i="1"/>
  <c r="N859" i="1" s="1"/>
  <c r="N858" i="1" s="1"/>
  <c r="Q867" i="1"/>
  <c r="Q866" i="1" s="1"/>
  <c r="Q859" i="1" s="1"/>
  <c r="Q141" i="1"/>
  <c r="Q183" i="1"/>
  <c r="Q190" i="1"/>
  <c r="Q189" i="1" s="1"/>
  <c r="Q188" i="1" s="1"/>
  <c r="Q670" i="1"/>
  <c r="Q762" i="1"/>
  <c r="Q789" i="1"/>
  <c r="Q1013" i="1"/>
  <c r="Q1012" i="1" s="1"/>
  <c r="Q1038" i="1"/>
  <c r="N762" i="1"/>
  <c r="N789" i="1"/>
  <c r="X86" i="1"/>
  <c r="X1070" i="1"/>
  <c r="X1069" i="1" s="1"/>
  <c r="X1068" i="1" s="1"/>
  <c r="X762" i="1"/>
  <c r="N569" i="1"/>
  <c r="N568" i="1" s="1"/>
  <c r="N567" i="1" s="1"/>
  <c r="N566" i="1" s="1"/>
  <c r="N565" i="1" s="1"/>
  <c r="N755" i="1"/>
  <c r="X767" i="1"/>
  <c r="S1025" i="1"/>
  <c r="S1024" i="1" s="1"/>
  <c r="S1023" i="1" s="1"/>
  <c r="S1022" i="1" s="1"/>
  <c r="N1070" i="1"/>
  <c r="N1069" i="1" s="1"/>
  <c r="N1068" i="1" s="1"/>
  <c r="N190" i="1"/>
  <c r="N189" i="1" s="1"/>
  <c r="N188" i="1" s="1"/>
  <c r="N235" i="1"/>
  <c r="N234" i="1" s="1"/>
  <c r="N233" i="1" s="1"/>
  <c r="X89" i="1"/>
  <c r="N141" i="1"/>
  <c r="N183" i="1"/>
  <c r="X670" i="1"/>
  <c r="X190" i="1"/>
  <c r="X189" i="1" s="1"/>
  <c r="X188" i="1" s="1"/>
  <c r="X128" i="1"/>
  <c r="X127" i="1" s="1"/>
  <c r="X126" i="1" s="1"/>
  <c r="X175" i="1"/>
  <c r="X174" i="1" s="1"/>
  <c r="X173" i="1" s="1"/>
  <c r="X183" i="1"/>
  <c r="V475" i="1"/>
  <c r="V474" i="1" s="1"/>
  <c r="X476" i="1"/>
  <c r="X76" i="1"/>
  <c r="X18" i="1"/>
  <c r="X830" i="1"/>
  <c r="X829" i="1" s="1"/>
  <c r="X828" i="1" s="1"/>
  <c r="X827" i="1" s="1"/>
  <c r="X826" i="1" s="1"/>
  <c r="X825" i="1" s="1"/>
  <c r="X912" i="1"/>
  <c r="X1049" i="1"/>
  <c r="X1065" i="1"/>
  <c r="X1064" i="1" s="1"/>
  <c r="X1063" i="1" s="1"/>
  <c r="V314" i="1"/>
  <c r="X316" i="1"/>
  <c r="X759" i="1"/>
  <c r="X37" i="1"/>
  <c r="X116" i="1"/>
  <c r="X115" i="1" s="1"/>
  <c r="X114" i="1" s="1"/>
  <c r="V133" i="1"/>
  <c r="X134" i="1"/>
  <c r="X141" i="1"/>
  <c r="X235" i="1"/>
  <c r="X234" i="1" s="1"/>
  <c r="X233" i="1" s="1"/>
  <c r="X569" i="1"/>
  <c r="X568" i="1" s="1"/>
  <c r="X567" i="1" s="1"/>
  <c r="X566" i="1" s="1"/>
  <c r="X565" i="1" s="1"/>
  <c r="X746" i="1"/>
  <c r="X789" i="1"/>
  <c r="X1013" i="1"/>
  <c r="X1012" i="1" s="1"/>
  <c r="X1038" i="1"/>
  <c r="X1037" i="1" s="1"/>
  <c r="X1036" i="1" s="1"/>
  <c r="X1035" i="1" s="1"/>
  <c r="X1034" i="1" s="1"/>
  <c r="X1059" i="1"/>
  <c r="N1038" i="1"/>
  <c r="N1037" i="1" s="1"/>
  <c r="N1036" i="1" s="1"/>
  <c r="N1035" i="1" s="1"/>
  <c r="N1034" i="1" s="1"/>
  <c r="N1013" i="1"/>
  <c r="N1012" i="1" s="1"/>
  <c r="N560" i="1"/>
  <c r="N559" i="1" s="1"/>
  <c r="N558" i="1" s="1"/>
  <c r="N557" i="1" s="1"/>
  <c r="N556" i="1" s="1"/>
  <c r="L284" i="1"/>
  <c r="N285" i="1"/>
  <c r="L296" i="1"/>
  <c r="N297" i="1"/>
  <c r="L351" i="1"/>
  <c r="N352" i="1"/>
  <c r="L457" i="1"/>
  <c r="L456" i="1" s="1"/>
  <c r="L455" i="1" s="1"/>
  <c r="L454" i="1" s="1"/>
  <c r="L453" i="1" s="1"/>
  <c r="L452" i="1" s="1"/>
  <c r="N458" i="1"/>
  <c r="L500" i="1"/>
  <c r="L499" i="1" s="1"/>
  <c r="L498" i="1" s="1"/>
  <c r="L493" i="1" s="1"/>
  <c r="N501" i="1"/>
  <c r="L661" i="1"/>
  <c r="L660" i="1" s="1"/>
  <c r="N662" i="1"/>
  <c r="N670" i="1"/>
  <c r="L770" i="1"/>
  <c r="N771" i="1"/>
  <c r="L885" i="1"/>
  <c r="N886" i="1"/>
  <c r="L942" i="1"/>
  <c r="N943" i="1"/>
  <c r="N18" i="1"/>
  <c r="N76" i="1"/>
  <c r="N89" i="1"/>
  <c r="L123" i="1"/>
  <c r="L122" i="1" s="1"/>
  <c r="L121" i="1" s="1"/>
  <c r="N124" i="1"/>
  <c r="N175" i="1"/>
  <c r="N174" i="1" s="1"/>
  <c r="N173" i="1" s="1"/>
  <c r="N593" i="1"/>
  <c r="N592" i="1" s="1"/>
  <c r="N591" i="1" s="1"/>
  <c r="N590" i="1" s="1"/>
  <c r="N589" i="1" s="1"/>
  <c r="L625" i="1"/>
  <c r="L624" i="1" s="1"/>
  <c r="L623" i="1" s="1"/>
  <c r="L622" i="1" s="1"/>
  <c r="L621" i="1" s="1"/>
  <c r="L620" i="1" s="1"/>
  <c r="N626" i="1"/>
  <c r="N1065" i="1"/>
  <c r="N1064" i="1" s="1"/>
  <c r="N1063" i="1" s="1"/>
  <c r="L158" i="1"/>
  <c r="N159" i="1"/>
  <c r="N37" i="1"/>
  <c r="L43" i="1"/>
  <c r="N44" i="1"/>
  <c r="L111" i="1"/>
  <c r="L110" i="1" s="1"/>
  <c r="L106" i="1" s="1"/>
  <c r="L105" i="1" s="1"/>
  <c r="N112" i="1"/>
  <c r="N128" i="1"/>
  <c r="N127" i="1" s="1"/>
  <c r="N126" i="1" s="1"/>
  <c r="L137" i="1"/>
  <c r="N138" i="1"/>
  <c r="L198" i="1"/>
  <c r="N199" i="1"/>
  <c r="L267" i="1"/>
  <c r="L266" i="1" s="1"/>
  <c r="L265" i="1" s="1"/>
  <c r="L264" i="1" s="1"/>
  <c r="N268" i="1"/>
  <c r="N348" i="1"/>
  <c r="N767" i="1"/>
  <c r="N912" i="1"/>
  <c r="H111" i="1"/>
  <c r="H110" i="1" s="1"/>
  <c r="H106" i="1" s="1"/>
  <c r="H105" i="1" s="1"/>
  <c r="S911" i="1"/>
  <c r="S910" i="1" s="1"/>
  <c r="L1013" i="1"/>
  <c r="L1012" i="1" s="1"/>
  <c r="AB310" i="1"/>
  <c r="AB309" i="1" s="1"/>
  <c r="AB308" i="1" s="1"/>
  <c r="AB307" i="1" s="1"/>
  <c r="AB381" i="1"/>
  <c r="AB380" i="1" s="1"/>
  <c r="AB846" i="1"/>
  <c r="AB845" i="1" s="1"/>
  <c r="H198" i="1"/>
  <c r="H267" i="1"/>
  <c r="H266" i="1" s="1"/>
  <c r="H265" i="1" s="1"/>
  <c r="H264" i="1" s="1"/>
  <c r="S310" i="1"/>
  <c r="S309" i="1" s="1"/>
  <c r="S308" i="1" s="1"/>
  <c r="S307" i="1" s="1"/>
  <c r="S381" i="1"/>
  <c r="S380" i="1" s="1"/>
  <c r="H625" i="1"/>
  <c r="H624" i="1" s="1"/>
  <c r="H623" i="1" s="1"/>
  <c r="H622" i="1" s="1"/>
  <c r="H621" i="1" s="1"/>
  <c r="H620" i="1" s="1"/>
  <c r="L677" i="1"/>
  <c r="S527" i="1"/>
  <c r="S526" i="1" s="1"/>
  <c r="S525" i="1" s="1"/>
  <c r="S524" i="1" s="1"/>
  <c r="AB527" i="1"/>
  <c r="AB526" i="1" s="1"/>
  <c r="AB525" i="1" s="1"/>
  <c r="AB524" i="1" s="1"/>
  <c r="H284" i="1"/>
  <c r="H661" i="1"/>
  <c r="H660" i="1" s="1"/>
  <c r="S647" i="1"/>
  <c r="S646" i="1" s="1"/>
  <c r="H770" i="1"/>
  <c r="H43" i="1"/>
  <c r="H137" i="1"/>
  <c r="H457" i="1"/>
  <c r="H456" i="1" s="1"/>
  <c r="H455" i="1" s="1"/>
  <c r="H454" i="1" s="1"/>
  <c r="H453" i="1" s="1"/>
  <c r="H452" i="1" s="1"/>
  <c r="AB1025" i="1"/>
  <c r="AB1024" i="1" s="1"/>
  <c r="AB1023" i="1" s="1"/>
  <c r="AB1022" i="1" s="1"/>
  <c r="H500" i="1"/>
  <c r="H499" i="1" s="1"/>
  <c r="H498" i="1" s="1"/>
  <c r="H493" i="1" s="1"/>
  <c r="H885" i="1"/>
  <c r="S254" i="1"/>
  <c r="S250" i="1" s="1"/>
  <c r="S249" i="1" s="1"/>
  <c r="S248" i="1" s="1"/>
  <c r="AB647" i="1"/>
  <c r="AB646" i="1" s="1"/>
  <c r="H296" i="1"/>
  <c r="H942" i="1"/>
  <c r="H351" i="1"/>
  <c r="L86" i="1"/>
  <c r="L116" i="1"/>
  <c r="L115" i="1" s="1"/>
  <c r="L114" i="1" s="1"/>
  <c r="L1049" i="1"/>
  <c r="L1059" i="1"/>
  <c r="L1058" i="1" s="1"/>
  <c r="L1057" i="1" s="1"/>
  <c r="L1056" i="1" s="1"/>
  <c r="L1070" i="1"/>
  <c r="L1069" i="1" s="1"/>
  <c r="L1068" i="1" s="1"/>
  <c r="AB254" i="1"/>
  <c r="L18" i="1"/>
  <c r="L89" i="1"/>
  <c r="L1065" i="1"/>
  <c r="L1064" i="1" s="1"/>
  <c r="L1063" i="1" s="1"/>
  <c r="V1049" i="1"/>
  <c r="V1065" i="1"/>
  <c r="V1064" i="1" s="1"/>
  <c r="V1063" i="1" s="1"/>
  <c r="AC358" i="1"/>
  <c r="L759" i="1"/>
  <c r="V767" i="1"/>
  <c r="L746" i="1"/>
  <c r="L830" i="1"/>
  <c r="L829" i="1" s="1"/>
  <c r="L828" i="1" s="1"/>
  <c r="L827" i="1" s="1"/>
  <c r="L826" i="1" s="1"/>
  <c r="L825" i="1" s="1"/>
  <c r="L670" i="1"/>
  <c r="AE235" i="1"/>
  <c r="AE234" i="1" s="1"/>
  <c r="AE233" i="1" s="1"/>
  <c r="V18" i="1"/>
  <c r="H123" i="1"/>
  <c r="H122" i="1" s="1"/>
  <c r="H121" i="1" s="1"/>
  <c r="T314" i="1"/>
  <c r="T475" i="1"/>
  <c r="T474" i="1" s="1"/>
  <c r="AE89" i="1"/>
  <c r="AE569" i="1"/>
  <c r="AE568" i="1" s="1"/>
  <c r="AE567" i="1" s="1"/>
  <c r="AE566" i="1" s="1"/>
  <c r="AE565" i="1" s="1"/>
  <c r="AE746" i="1"/>
  <c r="AE762" i="1"/>
  <c r="AE789" i="1"/>
  <c r="AC889" i="1"/>
  <c r="V746" i="1"/>
  <c r="V755" i="1"/>
  <c r="V830" i="1"/>
  <c r="V829" i="1" s="1"/>
  <c r="V828" i="1" s="1"/>
  <c r="V827" i="1" s="1"/>
  <c r="V826" i="1" s="1"/>
  <c r="V825" i="1" s="1"/>
  <c r="V912" i="1"/>
  <c r="AB876" i="1"/>
  <c r="AB875" i="1" s="1"/>
  <c r="V141" i="1"/>
  <c r="V235" i="1"/>
  <c r="V234" i="1" s="1"/>
  <c r="V233" i="1" s="1"/>
  <c r="AE759" i="1"/>
  <c r="AE1049" i="1"/>
  <c r="L175" i="1"/>
  <c r="L174" i="1" s="1"/>
  <c r="L173" i="1" s="1"/>
  <c r="L190" i="1"/>
  <c r="L189" i="1" s="1"/>
  <c r="L188" i="1" s="1"/>
  <c r="L235" i="1"/>
  <c r="L234" i="1" s="1"/>
  <c r="L233" i="1" s="1"/>
  <c r="L569" i="1"/>
  <c r="L568" i="1" s="1"/>
  <c r="L567" i="1" s="1"/>
  <c r="L566" i="1" s="1"/>
  <c r="L565" i="1" s="1"/>
  <c r="L593" i="1"/>
  <c r="L592" i="1" s="1"/>
  <c r="L591" i="1" s="1"/>
  <c r="L590" i="1" s="1"/>
  <c r="L589" i="1" s="1"/>
  <c r="V89" i="1"/>
  <c r="V128" i="1"/>
  <c r="V127" i="1" s="1"/>
  <c r="V126" i="1" s="1"/>
  <c r="AE141" i="1"/>
  <c r="H21" i="1"/>
  <c r="L22" i="1"/>
  <c r="H45" i="1"/>
  <c r="L46" i="1"/>
  <c r="H92" i="1"/>
  <c r="L93" i="1"/>
  <c r="H147" i="1"/>
  <c r="L148" i="1"/>
  <c r="H219" i="1"/>
  <c r="H218" i="1" s="1"/>
  <c r="L220" i="1"/>
  <c r="H252" i="1"/>
  <c r="H251" i="1" s="1"/>
  <c r="L253" i="1"/>
  <c r="H303" i="1"/>
  <c r="L304" i="1"/>
  <c r="H406" i="1"/>
  <c r="L407" i="1"/>
  <c r="H450" i="1"/>
  <c r="H449" i="1" s="1"/>
  <c r="H448" i="1" s="1"/>
  <c r="H447" i="1" s="1"/>
  <c r="H446" i="1" s="1"/>
  <c r="L451" i="1"/>
  <c r="H658" i="1"/>
  <c r="L659" i="1"/>
  <c r="H883" i="1"/>
  <c r="L884" i="1"/>
  <c r="H926" i="1"/>
  <c r="H925" i="1" s="1"/>
  <c r="L927" i="1"/>
  <c r="H969" i="1"/>
  <c r="H968" i="1" s="1"/>
  <c r="H967" i="1" s="1"/>
  <c r="H966" i="1" s="1"/>
  <c r="L970" i="1"/>
  <c r="H1020" i="1"/>
  <c r="H1019" i="1" s="1"/>
  <c r="H1018" i="1" s="1"/>
  <c r="L1021" i="1"/>
  <c r="T16" i="1"/>
  <c r="V17" i="1"/>
  <c r="T186" i="1"/>
  <c r="V187" i="1"/>
  <c r="T311" i="1"/>
  <c r="V313" i="1"/>
  <c r="T470" i="1"/>
  <c r="T469" i="1" s="1"/>
  <c r="T468" i="1" s="1"/>
  <c r="T467" i="1" s="1"/>
  <c r="V471" i="1"/>
  <c r="T500" i="1"/>
  <c r="T499" i="1" s="1"/>
  <c r="T498" i="1" s="1"/>
  <c r="T493" i="1" s="1"/>
  <c r="V501" i="1"/>
  <c r="T516" i="1"/>
  <c r="V517" i="1"/>
  <c r="T641" i="1"/>
  <c r="T640" i="1" s="1"/>
  <c r="T639" i="1" s="1"/>
  <c r="T638" i="1" s="1"/>
  <c r="T637" i="1" s="1"/>
  <c r="T636" i="1" s="1"/>
  <c r="V642" i="1"/>
  <c r="T700" i="1"/>
  <c r="V701" i="1"/>
  <c r="T708" i="1"/>
  <c r="V709" i="1"/>
  <c r="T805" i="1"/>
  <c r="T804" i="1" s="1"/>
  <c r="T803" i="1" s="1"/>
  <c r="T802" i="1" s="1"/>
  <c r="T801" i="1" s="1"/>
  <c r="V806" i="1"/>
  <c r="T853" i="1"/>
  <c r="T852" i="1" s="1"/>
  <c r="T851" i="1" s="1"/>
  <c r="V854" i="1"/>
  <c r="T982" i="1"/>
  <c r="T981" i="1" s="1"/>
  <c r="T980" i="1" s="1"/>
  <c r="T979" i="1" s="1"/>
  <c r="T978" i="1" s="1"/>
  <c r="T977" i="1" s="1"/>
  <c r="V983" i="1"/>
  <c r="T1077" i="1"/>
  <c r="V1078" i="1"/>
  <c r="AC133" i="1"/>
  <c r="AE134" i="1"/>
  <c r="AC137" i="1"/>
  <c r="AE138" i="1"/>
  <c r="AC219" i="1"/>
  <c r="AC218" i="1" s="1"/>
  <c r="AE220" i="1"/>
  <c r="AC356" i="1"/>
  <c r="AE357" i="1"/>
  <c r="AC406" i="1"/>
  <c r="AC405" i="1" s="1"/>
  <c r="AE407" i="1"/>
  <c r="AC480" i="1"/>
  <c r="AC479" i="1" s="1"/>
  <c r="AC473" i="1" s="1"/>
  <c r="AC472" i="1" s="1"/>
  <c r="AC466" i="1" s="1"/>
  <c r="AE481" i="1"/>
  <c r="AC773" i="1"/>
  <c r="AC772" i="1" s="1"/>
  <c r="AE775" i="1"/>
  <c r="AC885" i="1"/>
  <c r="AE886" i="1"/>
  <c r="AC975" i="1"/>
  <c r="AC974" i="1" s="1"/>
  <c r="AC973" i="1" s="1"/>
  <c r="AC972" i="1" s="1"/>
  <c r="AC971" i="1" s="1"/>
  <c r="AE976" i="1"/>
  <c r="H16" i="1"/>
  <c r="L17" i="1"/>
  <c r="H25" i="1"/>
  <c r="H24" i="1" s="1"/>
  <c r="H23" i="1" s="1"/>
  <c r="L26" i="1"/>
  <c r="H49" i="1"/>
  <c r="H48" i="1" s="1"/>
  <c r="H47" i="1" s="1"/>
  <c r="L50" i="1"/>
  <c r="H71" i="1"/>
  <c r="L72" i="1"/>
  <c r="H80" i="1"/>
  <c r="L81" i="1"/>
  <c r="H98" i="1"/>
  <c r="H97" i="1" s="1"/>
  <c r="H96" i="1" s="1"/>
  <c r="H95" i="1" s="1"/>
  <c r="H94" i="1" s="1"/>
  <c r="L99" i="1"/>
  <c r="H133" i="1"/>
  <c r="L134" i="1"/>
  <c r="H149" i="1"/>
  <c r="L150" i="1"/>
  <c r="H171" i="1"/>
  <c r="H170" i="1" s="1"/>
  <c r="H169" i="1" s="1"/>
  <c r="L172" i="1"/>
  <c r="H202" i="1"/>
  <c r="L203" i="1"/>
  <c r="H222" i="1"/>
  <c r="H221" i="1" s="1"/>
  <c r="L223" i="1"/>
  <c r="H258" i="1"/>
  <c r="L260" i="1"/>
  <c r="H305" i="1"/>
  <c r="L306" i="1"/>
  <c r="H320" i="1"/>
  <c r="H319" i="1" s="1"/>
  <c r="L321" i="1"/>
  <c r="H343" i="1"/>
  <c r="L344" i="1"/>
  <c r="H361" i="1"/>
  <c r="L362" i="1"/>
  <c r="H390" i="1"/>
  <c r="H389" i="1" s="1"/>
  <c r="H388" i="1" s="1"/>
  <c r="L391" i="1"/>
  <c r="H408" i="1"/>
  <c r="L409" i="1"/>
  <c r="H438" i="1"/>
  <c r="H437" i="1" s="1"/>
  <c r="H436" i="1" s="1"/>
  <c r="L439" i="1"/>
  <c r="H480" i="1"/>
  <c r="L481" i="1"/>
  <c r="H516" i="1"/>
  <c r="L517" i="1"/>
  <c r="L560" i="1"/>
  <c r="L559" i="1" s="1"/>
  <c r="L558" i="1" s="1"/>
  <c r="L557" i="1" s="1"/>
  <c r="L556" i="1" s="1"/>
  <c r="H605" i="1"/>
  <c r="L606" i="1"/>
  <c r="H618" i="1"/>
  <c r="H617" i="1" s="1"/>
  <c r="H616" i="1" s="1"/>
  <c r="H615" i="1" s="1"/>
  <c r="L619" i="1"/>
  <c r="H648" i="1"/>
  <c r="L649" i="1"/>
  <c r="H702" i="1"/>
  <c r="L703" i="1"/>
  <c r="H722" i="1"/>
  <c r="H721" i="1" s="1"/>
  <c r="H720" i="1" s="1"/>
  <c r="H711" i="1" s="1"/>
  <c r="H710" i="1" s="1"/>
  <c r="L723" i="1"/>
  <c r="L755" i="1"/>
  <c r="L762" i="1"/>
  <c r="L789" i="1"/>
  <c r="H799" i="1"/>
  <c r="L800" i="1"/>
  <c r="H853" i="1"/>
  <c r="H852" i="1" s="1"/>
  <c r="H851" i="1" s="1"/>
  <c r="L854" i="1"/>
  <c r="H906" i="1"/>
  <c r="L907" i="1"/>
  <c r="H929" i="1"/>
  <c r="H928" i="1" s="1"/>
  <c r="L930" i="1"/>
  <c r="H975" i="1"/>
  <c r="H974" i="1" s="1"/>
  <c r="H973" i="1" s="1"/>
  <c r="H972" i="1" s="1"/>
  <c r="H971" i="1" s="1"/>
  <c r="L976" i="1"/>
  <c r="L1038" i="1"/>
  <c r="L1037" i="1" s="1"/>
  <c r="L1036" i="1" s="1"/>
  <c r="L1035" i="1" s="1"/>
  <c r="L1034" i="1" s="1"/>
  <c r="H1084" i="1"/>
  <c r="H1083" i="1" s="1"/>
  <c r="H1082" i="1" s="1"/>
  <c r="L1085" i="1"/>
  <c r="T21" i="1"/>
  <c r="V22" i="1"/>
  <c r="T30" i="1"/>
  <c r="T29" i="1" s="1"/>
  <c r="T28" i="1" s="1"/>
  <c r="T27" i="1" s="1"/>
  <c r="V31" i="1"/>
  <c r="T43" i="1"/>
  <c r="V44" i="1"/>
  <c r="T49" i="1"/>
  <c r="T48" i="1" s="1"/>
  <c r="T47" i="1" s="1"/>
  <c r="V50" i="1"/>
  <c r="T61" i="1"/>
  <c r="V62" i="1"/>
  <c r="T71" i="1"/>
  <c r="V72" i="1"/>
  <c r="T82" i="1"/>
  <c r="V83" i="1"/>
  <c r="V86" i="1"/>
  <c r="T98" i="1"/>
  <c r="T97" i="1" s="1"/>
  <c r="T96" i="1" s="1"/>
  <c r="T95" i="1" s="1"/>
  <c r="T94" i="1" s="1"/>
  <c r="V99" i="1"/>
  <c r="T111" i="1"/>
  <c r="T110" i="1" s="1"/>
  <c r="V112" i="1"/>
  <c r="T147" i="1"/>
  <c r="V148" i="1"/>
  <c r="T154" i="1"/>
  <c r="V155" i="1"/>
  <c r="T158" i="1"/>
  <c r="V159" i="1"/>
  <c r="T246" i="1"/>
  <c r="T245" i="1" s="1"/>
  <c r="T244" i="1" s="1"/>
  <c r="T243" i="1" s="1"/>
  <c r="T242" i="1" s="1"/>
  <c r="V247" i="1"/>
  <c r="T258" i="1"/>
  <c r="V260" i="1"/>
  <c r="T267" i="1"/>
  <c r="T266" i="1" s="1"/>
  <c r="T265" i="1" s="1"/>
  <c r="T264" i="1" s="1"/>
  <c r="V268" i="1"/>
  <c r="T298" i="1"/>
  <c r="V299" i="1"/>
  <c r="T351" i="1"/>
  <c r="V352" i="1"/>
  <c r="T356" i="1"/>
  <c r="V357" i="1"/>
  <c r="T361" i="1"/>
  <c r="V362" i="1"/>
  <c r="T365" i="1"/>
  <c r="V366" i="1"/>
  <c r="T390" i="1"/>
  <c r="T389" i="1" s="1"/>
  <c r="T388" i="1" s="1"/>
  <c r="V391" i="1"/>
  <c r="T399" i="1"/>
  <c r="T398" i="1" s="1"/>
  <c r="T397" i="1" s="1"/>
  <c r="T396" i="1" s="1"/>
  <c r="V400" i="1"/>
  <c r="T480" i="1"/>
  <c r="T479" i="1" s="1"/>
  <c r="V481" i="1"/>
  <c r="T605" i="1"/>
  <c r="T604" i="1" s="1"/>
  <c r="V606" i="1"/>
  <c r="T613" i="1"/>
  <c r="T612" i="1" s="1"/>
  <c r="T611" i="1" s="1"/>
  <c r="V614" i="1"/>
  <c r="T665" i="1"/>
  <c r="T664" i="1" s="1"/>
  <c r="V666" i="1"/>
  <c r="V670" i="1"/>
  <c r="T744" i="1"/>
  <c r="V745" i="1"/>
  <c r="V759" i="1"/>
  <c r="T770" i="1"/>
  <c r="V771" i="1"/>
  <c r="T936" i="1"/>
  <c r="V937" i="1"/>
  <c r="T940" i="1"/>
  <c r="V941" i="1"/>
  <c r="T951" i="1"/>
  <c r="T950" i="1" s="1"/>
  <c r="T949" i="1" s="1"/>
  <c r="T948" i="1" s="1"/>
  <c r="T947" i="1" s="1"/>
  <c r="T946" i="1" s="1"/>
  <c r="V952" i="1"/>
  <c r="V1013" i="1"/>
  <c r="V1012" i="1" s="1"/>
  <c r="T1020" i="1"/>
  <c r="T1019" i="1" s="1"/>
  <c r="T1018" i="1" s="1"/>
  <c r="V1021" i="1"/>
  <c r="V1038" i="1"/>
  <c r="V1037" i="1" s="1"/>
  <c r="V1036" i="1" s="1"/>
  <c r="V1035" i="1" s="1"/>
  <c r="V1034" i="1" s="1"/>
  <c r="V1059" i="1"/>
  <c r="V1058" i="1" s="1"/>
  <c r="V1057" i="1" s="1"/>
  <c r="V1056" i="1" s="1"/>
  <c r="T1026" i="1"/>
  <c r="V1027" i="1"/>
  <c r="AC21" i="1"/>
  <c r="AE22" i="1"/>
  <c r="AC30" i="1"/>
  <c r="AC29" i="1" s="1"/>
  <c r="AC28" i="1" s="1"/>
  <c r="AC27" i="1" s="1"/>
  <c r="AE31" i="1"/>
  <c r="AC43" i="1"/>
  <c r="AC82" i="1"/>
  <c r="AE83" i="1"/>
  <c r="AC86" i="1"/>
  <c r="AE87" i="1"/>
  <c r="AC98" i="1"/>
  <c r="AC97" i="1" s="1"/>
  <c r="AC96" i="1" s="1"/>
  <c r="AC95" i="1" s="1"/>
  <c r="AC94" i="1" s="1"/>
  <c r="AE99" i="1"/>
  <c r="AC111" i="1"/>
  <c r="AC110" i="1" s="1"/>
  <c r="AE112" i="1"/>
  <c r="AC147" i="1"/>
  <c r="AE148" i="1"/>
  <c r="AC154" i="1"/>
  <c r="AE155" i="1"/>
  <c r="AC158" i="1"/>
  <c r="AE159" i="1"/>
  <c r="AC240" i="1"/>
  <c r="AC239" i="1" s="1"/>
  <c r="AC238" i="1" s="1"/>
  <c r="AE241" i="1"/>
  <c r="AC252" i="1"/>
  <c r="AC251" i="1" s="1"/>
  <c r="AE253" i="1"/>
  <c r="AC261" i="1"/>
  <c r="AE262" i="1"/>
  <c r="AC272" i="1"/>
  <c r="AC271" i="1" s="1"/>
  <c r="AC270" i="1" s="1"/>
  <c r="AC269" i="1" s="1"/>
  <c r="AE273" i="1"/>
  <c r="AC290" i="1"/>
  <c r="AE292" i="1"/>
  <c r="AC296" i="1"/>
  <c r="AE297" i="1"/>
  <c r="AC331" i="1"/>
  <c r="AC330" i="1" s="1"/>
  <c r="AC329" i="1" s="1"/>
  <c r="AC328" i="1" s="1"/>
  <c r="AE332" i="1"/>
  <c r="AC340" i="1"/>
  <c r="AE341" i="1"/>
  <c r="AC345" i="1"/>
  <c r="AE346" i="1"/>
  <c r="AC361" i="1"/>
  <c r="AE362" i="1"/>
  <c r="AC365" i="1"/>
  <c r="AE366" i="1"/>
  <c r="AC390" i="1"/>
  <c r="AC389" i="1" s="1"/>
  <c r="AC388" i="1" s="1"/>
  <c r="AE391" i="1"/>
  <c r="AC457" i="1"/>
  <c r="AC456" i="1" s="1"/>
  <c r="AC455" i="1" s="1"/>
  <c r="AC454" i="1" s="1"/>
  <c r="AC453" i="1" s="1"/>
  <c r="AC452" i="1" s="1"/>
  <c r="AE458" i="1"/>
  <c r="AC490" i="1"/>
  <c r="AE491" i="1"/>
  <c r="AC505" i="1"/>
  <c r="AE506" i="1"/>
  <c r="AC511" i="1"/>
  <c r="AC510" i="1" s="1"/>
  <c r="AC509" i="1" s="1"/>
  <c r="AE512" i="1"/>
  <c r="AC518" i="1"/>
  <c r="AE519" i="1"/>
  <c r="AC577" i="1"/>
  <c r="AC576" i="1" s="1"/>
  <c r="AC575" i="1" s="1"/>
  <c r="AC574" i="1" s="1"/>
  <c r="AC573" i="1" s="1"/>
  <c r="AC572" i="1" s="1"/>
  <c r="AE578" i="1"/>
  <c r="AB604" i="1"/>
  <c r="AB600" i="1" s="1"/>
  <c r="AB599" i="1" s="1"/>
  <c r="AB598" i="1" s="1"/>
  <c r="AB588" i="1" s="1"/>
  <c r="AB587" i="1" s="1"/>
  <c r="AC632" i="1"/>
  <c r="AC631" i="1" s="1"/>
  <c r="AC630" i="1" s="1"/>
  <c r="AC629" i="1" s="1"/>
  <c r="AC628" i="1" s="1"/>
  <c r="AC627" i="1" s="1"/>
  <c r="AC665" i="1"/>
  <c r="AC664" i="1" s="1"/>
  <c r="AC700" i="1"/>
  <c r="AE701" i="1"/>
  <c r="AC704" i="1"/>
  <c r="AE705" i="1"/>
  <c r="AC708" i="1"/>
  <c r="AE709" i="1"/>
  <c r="AB743" i="1"/>
  <c r="AB742" i="1" s="1"/>
  <c r="AB741" i="1" s="1"/>
  <c r="AB740" i="1" s="1"/>
  <c r="AE755" i="1"/>
  <c r="AC823" i="1"/>
  <c r="AC822" i="1" s="1"/>
  <c r="AC821" i="1" s="1"/>
  <c r="AC820" i="1" s="1"/>
  <c r="AC819" i="1" s="1"/>
  <c r="AC818" i="1" s="1"/>
  <c r="AE824" i="1"/>
  <c r="AC849" i="1"/>
  <c r="AC848" i="1" s="1"/>
  <c r="AC847" i="1" s="1"/>
  <c r="AE850" i="1"/>
  <c r="AC906" i="1"/>
  <c r="AE907" i="1"/>
  <c r="AE912" i="1"/>
  <c r="AC916" i="1"/>
  <c r="AE917" i="1"/>
  <c r="AE1006" i="1"/>
  <c r="AG1006" i="1" s="1"/>
  <c r="AG1005" i="1" s="1"/>
  <c r="AG1004" i="1" s="1"/>
  <c r="AG1003" i="1" s="1"/>
  <c r="AC1053" i="1"/>
  <c r="AE1054" i="1"/>
  <c r="AE1070" i="1"/>
  <c r="AE1069" i="1" s="1"/>
  <c r="AE1068" i="1" s="1"/>
  <c r="AC1075" i="1"/>
  <c r="AE1076" i="1"/>
  <c r="AG1076" i="1" s="1"/>
  <c r="AC1084" i="1"/>
  <c r="AC1083" i="1" s="1"/>
  <c r="AC1082" i="1" s="1"/>
  <c r="AE1085" i="1"/>
  <c r="H200" i="1"/>
  <c r="L201" i="1"/>
  <c r="H358" i="1"/>
  <c r="L359" i="1"/>
  <c r="H475" i="1"/>
  <c r="H474" i="1" s="1"/>
  <c r="L476" i="1"/>
  <c r="H613" i="1"/>
  <c r="H612" i="1" s="1"/>
  <c r="H611" i="1" s="1"/>
  <c r="L614" i="1"/>
  <c r="H641" i="1"/>
  <c r="H640" i="1" s="1"/>
  <c r="H639" i="1" s="1"/>
  <c r="H638" i="1" s="1"/>
  <c r="H637" i="1" s="1"/>
  <c r="H636" i="1" s="1"/>
  <c r="L642" i="1"/>
  <c r="H700" i="1"/>
  <c r="L701" i="1"/>
  <c r="H782" i="1"/>
  <c r="H781" i="1" s="1"/>
  <c r="L783" i="1"/>
  <c r="T137" i="1"/>
  <c r="V138" i="1"/>
  <c r="T200" i="1"/>
  <c r="V201" i="1"/>
  <c r="T227" i="1"/>
  <c r="V228" i="1"/>
  <c r="T303" i="1"/>
  <c r="V304" i="1"/>
  <c r="T343" i="1"/>
  <c r="V344" i="1"/>
  <c r="T879" i="1"/>
  <c r="V880" i="1"/>
  <c r="T906" i="1"/>
  <c r="V907" i="1"/>
  <c r="T1088" i="1"/>
  <c r="T1087" i="1" s="1"/>
  <c r="T1086" i="1" s="1"/>
  <c r="V1089" i="1"/>
  <c r="AC54" i="1"/>
  <c r="AC53" i="1" s="1"/>
  <c r="AC52" i="1" s="1"/>
  <c r="AC51" i="1" s="1"/>
  <c r="AE55" i="1"/>
  <c r="AC200" i="1"/>
  <c r="AE201" i="1"/>
  <c r="AC311" i="1"/>
  <c r="AE313" i="1"/>
  <c r="AC879" i="1"/>
  <c r="AE880" i="1"/>
  <c r="H158" i="1"/>
  <c r="H30" i="1"/>
  <c r="H29" i="1" s="1"/>
  <c r="H28" i="1" s="1"/>
  <c r="H27" i="1" s="1"/>
  <c r="L31" i="1"/>
  <c r="H54" i="1"/>
  <c r="H53" i="1" s="1"/>
  <c r="H52" i="1" s="1"/>
  <c r="H51" i="1" s="1"/>
  <c r="L55" i="1"/>
  <c r="H102" i="1"/>
  <c r="H101" i="1" s="1"/>
  <c r="H100" i="1" s="1"/>
  <c r="L103" i="1"/>
  <c r="H135" i="1"/>
  <c r="L136" i="1"/>
  <c r="H154" i="1"/>
  <c r="L155" i="1"/>
  <c r="H227" i="1"/>
  <c r="L228" i="1"/>
  <c r="H286" i="1"/>
  <c r="L287" i="1"/>
  <c r="H311" i="1"/>
  <c r="L313" i="1"/>
  <c r="H345" i="1"/>
  <c r="L346" i="1"/>
  <c r="H363" i="1"/>
  <c r="L364" i="1"/>
  <c r="H394" i="1"/>
  <c r="H393" i="1" s="1"/>
  <c r="H392" i="1" s="1"/>
  <c r="L395" i="1"/>
  <c r="H411" i="1"/>
  <c r="H410" i="1" s="1"/>
  <c r="L412" i="1"/>
  <c r="H442" i="1"/>
  <c r="L443" i="1"/>
  <c r="H464" i="1"/>
  <c r="H463" i="1" s="1"/>
  <c r="H462" i="1" s="1"/>
  <c r="H461" i="1" s="1"/>
  <c r="H460" i="1" s="1"/>
  <c r="L465" i="1"/>
  <c r="H505" i="1"/>
  <c r="L506" i="1"/>
  <c r="H518" i="1"/>
  <c r="L519" i="1"/>
  <c r="H577" i="1"/>
  <c r="H576" i="1" s="1"/>
  <c r="H575" i="1" s="1"/>
  <c r="H574" i="1" s="1"/>
  <c r="H573" i="1" s="1"/>
  <c r="H572" i="1" s="1"/>
  <c r="L578" i="1"/>
  <c r="H607" i="1"/>
  <c r="L608" i="1"/>
  <c r="H650" i="1"/>
  <c r="L651" i="1"/>
  <c r="H665" i="1"/>
  <c r="H664" i="1" s="1"/>
  <c r="L666" i="1"/>
  <c r="H704" i="1"/>
  <c r="L705" i="1"/>
  <c r="H738" i="1"/>
  <c r="H737" i="1" s="1"/>
  <c r="H736" i="1" s="1"/>
  <c r="H735" i="1" s="1"/>
  <c r="H724" i="1" s="1"/>
  <c r="L739" i="1"/>
  <c r="H773" i="1"/>
  <c r="H772" i="1" s="1"/>
  <c r="L775" i="1"/>
  <c r="H805" i="1"/>
  <c r="H804" i="1" s="1"/>
  <c r="H803" i="1" s="1"/>
  <c r="H802" i="1" s="1"/>
  <c r="H801" i="1" s="1"/>
  <c r="L806" i="1"/>
  <c r="H877" i="1"/>
  <c r="L878" i="1"/>
  <c r="H887" i="1"/>
  <c r="L888" i="1"/>
  <c r="H908" i="1"/>
  <c r="L909" i="1"/>
  <c r="H916" i="1"/>
  <c r="L917" i="1"/>
  <c r="H936" i="1"/>
  <c r="L937" i="1"/>
  <c r="H951" i="1"/>
  <c r="H950" i="1" s="1"/>
  <c r="H949" i="1" s="1"/>
  <c r="H948" i="1" s="1"/>
  <c r="H947" i="1" s="1"/>
  <c r="H946" i="1" s="1"/>
  <c r="L952" i="1"/>
  <c r="H982" i="1"/>
  <c r="H981" i="1" s="1"/>
  <c r="H980" i="1" s="1"/>
  <c r="H979" i="1" s="1"/>
  <c r="H978" i="1" s="1"/>
  <c r="H977" i="1" s="1"/>
  <c r="L983" i="1"/>
  <c r="H1088" i="1"/>
  <c r="H1087" i="1" s="1"/>
  <c r="H1086" i="1" s="1"/>
  <c r="L1089" i="1"/>
  <c r="T123" i="1"/>
  <c r="T122" i="1" s="1"/>
  <c r="T121" i="1" s="1"/>
  <c r="V124" i="1"/>
  <c r="T135" i="1"/>
  <c r="V136" i="1"/>
  <c r="T139" i="1"/>
  <c r="V140" i="1"/>
  <c r="T198" i="1"/>
  <c r="V199" i="1"/>
  <c r="T202" i="1"/>
  <c r="V203" i="1"/>
  <c r="T214" i="1"/>
  <c r="V215" i="1"/>
  <c r="T229" i="1"/>
  <c r="V230" i="1"/>
  <c r="T305" i="1"/>
  <c r="V306" i="1"/>
  <c r="T331" i="1"/>
  <c r="T330" i="1" s="1"/>
  <c r="T329" i="1" s="1"/>
  <c r="T328" i="1" s="1"/>
  <c r="V332" i="1"/>
  <c r="T340" i="1"/>
  <c r="V341" i="1"/>
  <c r="T345" i="1"/>
  <c r="V346" i="1"/>
  <c r="T411" i="1"/>
  <c r="T410" i="1" s="1"/>
  <c r="V412" i="1"/>
  <c r="T438" i="1"/>
  <c r="T437" i="1" s="1"/>
  <c r="T436" i="1" s="1"/>
  <c r="T435" i="1" s="1"/>
  <c r="T424" i="1" s="1"/>
  <c r="V439" i="1"/>
  <c r="T450" i="1"/>
  <c r="T449" i="1" s="1"/>
  <c r="T448" i="1" s="1"/>
  <c r="T447" i="1" s="1"/>
  <c r="T446" i="1" s="1"/>
  <c r="V451" i="1"/>
  <c r="T464" i="1"/>
  <c r="T463" i="1" s="1"/>
  <c r="T462" i="1" s="1"/>
  <c r="T461" i="1" s="1"/>
  <c r="T460" i="1" s="1"/>
  <c r="V465" i="1"/>
  <c r="T490" i="1"/>
  <c r="V491" i="1"/>
  <c r="T505" i="1"/>
  <c r="V506" i="1"/>
  <c r="T511" i="1"/>
  <c r="T510" i="1" s="1"/>
  <c r="T509" i="1" s="1"/>
  <c r="V512" i="1"/>
  <c r="T518" i="1"/>
  <c r="V519" i="1"/>
  <c r="T577" i="1"/>
  <c r="T576" i="1" s="1"/>
  <c r="T575" i="1" s="1"/>
  <c r="T574" i="1" s="1"/>
  <c r="T573" i="1" s="1"/>
  <c r="T572" i="1" s="1"/>
  <c r="V578" i="1"/>
  <c r="T632" i="1"/>
  <c r="T631" i="1" s="1"/>
  <c r="T630" i="1" s="1"/>
  <c r="T629" i="1" s="1"/>
  <c r="T628" i="1" s="1"/>
  <c r="T627" i="1" s="1"/>
  <c r="V633" i="1"/>
  <c r="T648" i="1"/>
  <c r="V649" i="1"/>
  <c r="T658" i="1"/>
  <c r="V659" i="1"/>
  <c r="T698" i="1"/>
  <c r="V699" i="1"/>
  <c r="T702" i="1"/>
  <c r="V703" i="1"/>
  <c r="T706" i="1"/>
  <c r="V707" i="1"/>
  <c r="T722" i="1"/>
  <c r="T721" i="1" s="1"/>
  <c r="T720" i="1" s="1"/>
  <c r="T711" i="1" s="1"/>
  <c r="T710" i="1" s="1"/>
  <c r="V723" i="1"/>
  <c r="T792" i="1"/>
  <c r="V793" i="1"/>
  <c r="T799" i="1"/>
  <c r="V800" i="1"/>
  <c r="T823" i="1"/>
  <c r="T822" i="1" s="1"/>
  <c r="T821" i="1" s="1"/>
  <c r="T820" i="1" s="1"/>
  <c r="T819" i="1" s="1"/>
  <c r="T818" i="1" s="1"/>
  <c r="V824" i="1"/>
  <c r="T849" i="1"/>
  <c r="T848" i="1" s="1"/>
  <c r="T847" i="1" s="1"/>
  <c r="V850" i="1"/>
  <c r="T877" i="1"/>
  <c r="V878" i="1"/>
  <c r="T883" i="1"/>
  <c r="V884" i="1"/>
  <c r="T887" i="1"/>
  <c r="V888" i="1"/>
  <c r="T891" i="1"/>
  <c r="V892" i="1"/>
  <c r="T908" i="1"/>
  <c r="V909" i="1"/>
  <c r="T975" i="1"/>
  <c r="T974" i="1" s="1"/>
  <c r="T973" i="1" s="1"/>
  <c r="T972" i="1" s="1"/>
  <c r="T971" i="1" s="1"/>
  <c r="V976" i="1"/>
  <c r="T1084" i="1"/>
  <c r="T1083" i="1" s="1"/>
  <c r="T1082" i="1" s="1"/>
  <c r="V1085" i="1"/>
  <c r="T1028" i="1"/>
  <c r="T1025" i="1" s="1"/>
  <c r="V1029" i="1"/>
  <c r="AC49" i="1"/>
  <c r="AC48" i="1" s="1"/>
  <c r="AC47" i="1" s="1"/>
  <c r="AE50" i="1"/>
  <c r="AC61" i="1"/>
  <c r="AC60" i="1" s="1"/>
  <c r="AC59" i="1" s="1"/>
  <c r="AE62" i="1"/>
  <c r="AC123" i="1"/>
  <c r="AC122" i="1" s="1"/>
  <c r="AC121" i="1" s="1"/>
  <c r="AE124" i="1"/>
  <c r="AC135" i="1"/>
  <c r="AE136" i="1"/>
  <c r="AC139" i="1"/>
  <c r="AE140" i="1"/>
  <c r="AC198" i="1"/>
  <c r="AE199" i="1"/>
  <c r="AC202" i="1"/>
  <c r="AE203" i="1"/>
  <c r="AC214" i="1"/>
  <c r="AE215" i="1"/>
  <c r="AC222" i="1"/>
  <c r="AC221" i="1" s="1"/>
  <c r="AE223" i="1"/>
  <c r="AC314" i="1"/>
  <c r="AE316" i="1"/>
  <c r="AC353" i="1"/>
  <c r="AE354" i="1"/>
  <c r="AC399" i="1"/>
  <c r="AC398" i="1" s="1"/>
  <c r="AC397" i="1" s="1"/>
  <c r="AC396" i="1" s="1"/>
  <c r="AE400" i="1"/>
  <c r="AC602" i="1"/>
  <c r="AC601" i="1" s="1"/>
  <c r="AE603" i="1"/>
  <c r="AC618" i="1"/>
  <c r="AC617" i="1" s="1"/>
  <c r="AC616" i="1" s="1"/>
  <c r="AC615" i="1" s="1"/>
  <c r="AE619" i="1"/>
  <c r="AC648" i="1"/>
  <c r="AE649" i="1"/>
  <c r="AC658" i="1"/>
  <c r="AE659" i="1"/>
  <c r="AE670" i="1"/>
  <c r="AC744" i="1"/>
  <c r="AE745" i="1"/>
  <c r="AC770" i="1"/>
  <c r="AE771" i="1"/>
  <c r="AC877" i="1"/>
  <c r="AE878" i="1"/>
  <c r="AC883" i="1"/>
  <c r="AE884" i="1"/>
  <c r="AC887" i="1"/>
  <c r="AE888" i="1"/>
  <c r="AC982" i="1"/>
  <c r="AC981" i="1" s="1"/>
  <c r="AC980" i="1" s="1"/>
  <c r="AC979" i="1" s="1"/>
  <c r="AC978" i="1" s="1"/>
  <c r="AC977" i="1" s="1"/>
  <c r="AE983" i="1"/>
  <c r="AC1065" i="1"/>
  <c r="AC1064" i="1" s="1"/>
  <c r="AC1063" i="1" s="1"/>
  <c r="AE1066" i="1"/>
  <c r="H69" i="1"/>
  <c r="L70" i="1"/>
  <c r="H139" i="1"/>
  <c r="L140" i="1"/>
  <c r="H340" i="1"/>
  <c r="L341" i="1"/>
  <c r="H369" i="1"/>
  <c r="H368" i="1" s="1"/>
  <c r="H367" i="1" s="1"/>
  <c r="L369" i="1"/>
  <c r="L368" i="1" s="1"/>
  <c r="L367" i="1" s="1"/>
  <c r="H433" i="1"/>
  <c r="H432" i="1" s="1"/>
  <c r="H431" i="1" s="1"/>
  <c r="H430" i="1" s="1"/>
  <c r="L434" i="1"/>
  <c r="H490" i="1"/>
  <c r="L491" i="1"/>
  <c r="H511" i="1"/>
  <c r="H510" i="1" s="1"/>
  <c r="H509" i="1" s="1"/>
  <c r="L512" i="1"/>
  <c r="H546" i="1"/>
  <c r="H545" i="1" s="1"/>
  <c r="H528" i="1" s="1"/>
  <c r="H527" i="1" s="1"/>
  <c r="H526" i="1" s="1"/>
  <c r="H525" i="1" s="1"/>
  <c r="H524" i="1" s="1"/>
  <c r="L548" i="1"/>
  <c r="H602" i="1"/>
  <c r="H601" i="1" s="1"/>
  <c r="L603" i="1"/>
  <c r="H708" i="1"/>
  <c r="L709" i="1"/>
  <c r="H797" i="1"/>
  <c r="H796" i="1" s="1"/>
  <c r="H795" i="1" s="1"/>
  <c r="H794" i="1" s="1"/>
  <c r="L798" i="1"/>
  <c r="H849" i="1"/>
  <c r="H848" i="1" s="1"/>
  <c r="H847" i="1" s="1"/>
  <c r="L850" i="1"/>
  <c r="H891" i="1"/>
  <c r="L892" i="1"/>
  <c r="H940" i="1"/>
  <c r="L941" i="1"/>
  <c r="H1005" i="1"/>
  <c r="H1004" i="1" s="1"/>
  <c r="L1006" i="1"/>
  <c r="N1006" i="1" s="1"/>
  <c r="H1077" i="1"/>
  <c r="L1078" i="1"/>
  <c r="T212" i="1"/>
  <c r="V213" i="1"/>
  <c r="T219" i="1"/>
  <c r="T218" i="1" s="1"/>
  <c r="T217" i="1" s="1"/>
  <c r="T216" i="1" s="1"/>
  <c r="V220" i="1"/>
  <c r="T336" i="1"/>
  <c r="V337" i="1"/>
  <c r="T457" i="1"/>
  <c r="T456" i="1" s="1"/>
  <c r="T455" i="1" s="1"/>
  <c r="T454" i="1" s="1"/>
  <c r="T453" i="1" s="1"/>
  <c r="T452" i="1" s="1"/>
  <c r="V458" i="1"/>
  <c r="T488" i="1"/>
  <c r="V489" i="1"/>
  <c r="T507" i="1"/>
  <c r="V508" i="1"/>
  <c r="T522" i="1"/>
  <c r="T521" i="1" s="1"/>
  <c r="T520" i="1" s="1"/>
  <c r="V523" i="1"/>
  <c r="T704" i="1"/>
  <c r="V705" i="1"/>
  <c r="T797" i="1"/>
  <c r="V798" i="1"/>
  <c r="T843" i="1"/>
  <c r="T842" i="1" s="1"/>
  <c r="T841" i="1" s="1"/>
  <c r="V844" i="1"/>
  <c r="T885" i="1"/>
  <c r="V886" i="1"/>
  <c r="T889" i="1"/>
  <c r="V890" i="1"/>
  <c r="T916" i="1"/>
  <c r="V917" i="1"/>
  <c r="AC16" i="1"/>
  <c r="AE17" i="1"/>
  <c r="AC45" i="1"/>
  <c r="AE46" i="1"/>
  <c r="AC69" i="1"/>
  <c r="AC68" i="1" s="1"/>
  <c r="AC67" i="1" s="1"/>
  <c r="AC66" i="1" s="1"/>
  <c r="AE70" i="1"/>
  <c r="AC186" i="1"/>
  <c r="AE187" i="1"/>
  <c r="AC212" i="1"/>
  <c r="AE213" i="1"/>
  <c r="AC351" i="1"/>
  <c r="AE352" i="1"/>
  <c r="AC605" i="1"/>
  <c r="AC604" i="1" s="1"/>
  <c r="AE606" i="1"/>
  <c r="AC613" i="1"/>
  <c r="AC612" i="1" s="1"/>
  <c r="AC611" i="1" s="1"/>
  <c r="AE614" i="1"/>
  <c r="AC641" i="1"/>
  <c r="AC640" i="1" s="1"/>
  <c r="AC639" i="1" s="1"/>
  <c r="AC638" i="1" s="1"/>
  <c r="AC637" i="1" s="1"/>
  <c r="AC636" i="1" s="1"/>
  <c r="AE642" i="1"/>
  <c r="AC668" i="1"/>
  <c r="AE669" i="1"/>
  <c r="H41" i="1"/>
  <c r="L42" i="1"/>
  <c r="H82" i="1"/>
  <c r="L83" i="1"/>
  <c r="H212" i="1"/>
  <c r="L213" i="1"/>
  <c r="H240" i="1"/>
  <c r="H239" i="1" s="1"/>
  <c r="H238" i="1" s="1"/>
  <c r="L241" i="1"/>
  <c r="H261" i="1"/>
  <c r="L262" i="1"/>
  <c r="H298" i="1"/>
  <c r="L299" i="1"/>
  <c r="H331" i="1"/>
  <c r="H330" i="1" s="1"/>
  <c r="H329" i="1" s="1"/>
  <c r="H328" i="1" s="1"/>
  <c r="L332" i="1"/>
  <c r="H353" i="1"/>
  <c r="L354" i="1"/>
  <c r="H482" i="1"/>
  <c r="L483" i="1"/>
  <c r="H61" i="1"/>
  <c r="H60" i="1" s="1"/>
  <c r="H59" i="1" s="1"/>
  <c r="L62" i="1"/>
  <c r="H84" i="1"/>
  <c r="L85" i="1"/>
  <c r="H145" i="1"/>
  <c r="L146" i="1"/>
  <c r="H186" i="1"/>
  <c r="L187" i="1"/>
  <c r="H214" i="1"/>
  <c r="L215" i="1"/>
  <c r="H229" i="1"/>
  <c r="L230" i="1"/>
  <c r="H246" i="1"/>
  <c r="H245" i="1" s="1"/>
  <c r="H244" i="1" s="1"/>
  <c r="H243" i="1" s="1"/>
  <c r="H242" i="1" s="1"/>
  <c r="L247" i="1"/>
  <c r="H290" i="1"/>
  <c r="L292" i="1"/>
  <c r="H300" i="1"/>
  <c r="L301" i="1"/>
  <c r="H314" i="1"/>
  <c r="L316" i="1"/>
  <c r="H336" i="1"/>
  <c r="H335" i="1" s="1"/>
  <c r="L337" i="1"/>
  <c r="L348" i="1"/>
  <c r="H356" i="1"/>
  <c r="L357" i="1"/>
  <c r="H365" i="1"/>
  <c r="L366" i="1"/>
  <c r="H399" i="1"/>
  <c r="H398" i="1" s="1"/>
  <c r="H397" i="1" s="1"/>
  <c r="H396" i="1" s="1"/>
  <c r="L400" i="1"/>
  <c r="H428" i="1"/>
  <c r="H427" i="1" s="1"/>
  <c r="H426" i="1" s="1"/>
  <c r="H425" i="1" s="1"/>
  <c r="L429" i="1"/>
  <c r="H444" i="1"/>
  <c r="H441" i="1" s="1"/>
  <c r="H440" i="1" s="1"/>
  <c r="L445" i="1"/>
  <c r="H470" i="1"/>
  <c r="H469" i="1" s="1"/>
  <c r="H468" i="1" s="1"/>
  <c r="H467" i="1" s="1"/>
  <c r="L471" i="1"/>
  <c r="H488" i="1"/>
  <c r="L489" i="1"/>
  <c r="H507" i="1"/>
  <c r="L508" i="1"/>
  <c r="H522" i="1"/>
  <c r="H521" i="1" s="1"/>
  <c r="H520" i="1" s="1"/>
  <c r="L523" i="1"/>
  <c r="H584" i="1"/>
  <c r="H583" i="1" s="1"/>
  <c r="H582" i="1" s="1"/>
  <c r="H581" i="1" s="1"/>
  <c r="H580" i="1" s="1"/>
  <c r="H579" i="1" s="1"/>
  <c r="L585" i="1"/>
  <c r="H609" i="1"/>
  <c r="L610" i="1"/>
  <c r="H632" i="1"/>
  <c r="H631" i="1" s="1"/>
  <c r="H630" i="1" s="1"/>
  <c r="H629" i="1" s="1"/>
  <c r="H628" i="1" s="1"/>
  <c r="H627" i="1" s="1"/>
  <c r="L633" i="1"/>
  <c r="H656" i="1"/>
  <c r="L657" i="1"/>
  <c r="H668" i="1"/>
  <c r="L669" i="1"/>
  <c r="H698" i="1"/>
  <c r="L699" i="1"/>
  <c r="H706" i="1"/>
  <c r="L707" i="1"/>
  <c r="H744" i="1"/>
  <c r="L745" i="1"/>
  <c r="L767" i="1"/>
  <c r="H779" i="1"/>
  <c r="H778" i="1" s="1"/>
  <c r="L780" i="1"/>
  <c r="H792" i="1"/>
  <c r="L793" i="1"/>
  <c r="H823" i="1"/>
  <c r="H822" i="1" s="1"/>
  <c r="H821" i="1" s="1"/>
  <c r="H820" i="1" s="1"/>
  <c r="H819" i="1" s="1"/>
  <c r="H818" i="1" s="1"/>
  <c r="L824" i="1"/>
  <c r="H843" i="1"/>
  <c r="H842" i="1" s="1"/>
  <c r="H841" i="1" s="1"/>
  <c r="H836" i="1" s="1"/>
  <c r="H835" i="1" s="1"/>
  <c r="L844" i="1"/>
  <c r="H879" i="1"/>
  <c r="L880" i="1"/>
  <c r="H889" i="1"/>
  <c r="L890" i="1"/>
  <c r="L912" i="1"/>
  <c r="H923" i="1"/>
  <c r="H920" i="1" s="1"/>
  <c r="L924" i="1"/>
  <c r="H938" i="1"/>
  <c r="L939" i="1"/>
  <c r="H964" i="1"/>
  <c r="H963" i="1" s="1"/>
  <c r="H962" i="1" s="1"/>
  <c r="H961" i="1" s="1"/>
  <c r="L965" i="1"/>
  <c r="H1000" i="1"/>
  <c r="H999" i="1" s="1"/>
  <c r="H995" i="1" s="1"/>
  <c r="H994" i="1" s="1"/>
  <c r="L1001" i="1"/>
  <c r="H1053" i="1"/>
  <c r="L1054" i="1"/>
  <c r="H1075" i="1"/>
  <c r="L1076" i="1"/>
  <c r="T25" i="1"/>
  <c r="T24" i="1" s="1"/>
  <c r="T23" i="1" s="1"/>
  <c r="V26" i="1"/>
  <c r="T41" i="1"/>
  <c r="V42" i="1"/>
  <c r="T45" i="1"/>
  <c r="V46" i="1"/>
  <c r="T54" i="1"/>
  <c r="T53" i="1" s="1"/>
  <c r="T52" i="1" s="1"/>
  <c r="T51" i="1" s="1"/>
  <c r="V55" i="1"/>
  <c r="T69" i="1"/>
  <c r="V70" i="1"/>
  <c r="T80" i="1"/>
  <c r="V81" i="1"/>
  <c r="T84" i="1"/>
  <c r="V85" i="1"/>
  <c r="T92" i="1"/>
  <c r="V93" i="1"/>
  <c r="T102" i="1"/>
  <c r="T101" i="1" s="1"/>
  <c r="T100" i="1" s="1"/>
  <c r="V103" i="1"/>
  <c r="V116" i="1"/>
  <c r="V115" i="1" s="1"/>
  <c r="V114" i="1" s="1"/>
  <c r="T133" i="1"/>
  <c r="T145" i="1"/>
  <c r="V146" i="1"/>
  <c r="T149" i="1"/>
  <c r="V150" i="1"/>
  <c r="T156" i="1"/>
  <c r="V157" i="1"/>
  <c r="T171" i="1"/>
  <c r="T170" i="1" s="1"/>
  <c r="T169" i="1" s="1"/>
  <c r="V172" i="1"/>
  <c r="T240" i="1"/>
  <c r="T239" i="1" s="1"/>
  <c r="T238" i="1" s="1"/>
  <c r="V241" i="1"/>
  <c r="T252" i="1"/>
  <c r="T251" i="1" s="1"/>
  <c r="V253" i="1"/>
  <c r="T261" i="1"/>
  <c r="V262" i="1"/>
  <c r="T272" i="1"/>
  <c r="T271" i="1" s="1"/>
  <c r="T270" i="1" s="1"/>
  <c r="T269" i="1" s="1"/>
  <c r="V273" i="1"/>
  <c r="T290" i="1"/>
  <c r="V292" i="1"/>
  <c r="T296" i="1"/>
  <c r="V297" i="1"/>
  <c r="T353" i="1"/>
  <c r="V354" i="1"/>
  <c r="T358" i="1"/>
  <c r="V359" i="1"/>
  <c r="T363" i="1"/>
  <c r="V364" i="1"/>
  <c r="T369" i="1"/>
  <c r="T368" i="1" s="1"/>
  <c r="T367" i="1" s="1"/>
  <c r="V370" i="1"/>
  <c r="T394" i="1"/>
  <c r="T393" i="1" s="1"/>
  <c r="T392" i="1" s="1"/>
  <c r="V395" i="1"/>
  <c r="T406" i="1"/>
  <c r="T405" i="1" s="1"/>
  <c r="V407" i="1"/>
  <c r="V569" i="1"/>
  <c r="V568" i="1" s="1"/>
  <c r="V567" i="1" s="1"/>
  <c r="V566" i="1" s="1"/>
  <c r="V565" i="1" s="1"/>
  <c r="T602" i="1"/>
  <c r="T601" i="1" s="1"/>
  <c r="V603" i="1"/>
  <c r="T618" i="1"/>
  <c r="T617" i="1" s="1"/>
  <c r="T616" i="1" s="1"/>
  <c r="T615" i="1" s="1"/>
  <c r="V619" i="1"/>
  <c r="T668" i="1"/>
  <c r="V669" i="1"/>
  <c r="V762" i="1"/>
  <c r="T773" i="1"/>
  <c r="T772" i="1" s="1"/>
  <c r="V775" i="1"/>
  <c r="V789" i="1"/>
  <c r="T938" i="1"/>
  <c r="V939" i="1"/>
  <c r="T942" i="1"/>
  <c r="V943" i="1"/>
  <c r="V1006" i="1"/>
  <c r="T1053" i="1"/>
  <c r="V1054" i="1"/>
  <c r="S1062" i="1"/>
  <c r="V1070" i="1"/>
  <c r="V1069" i="1" s="1"/>
  <c r="V1068" i="1" s="1"/>
  <c r="AC25" i="1"/>
  <c r="AC24" i="1" s="1"/>
  <c r="AC23" i="1" s="1"/>
  <c r="AE26" i="1"/>
  <c r="AC41" i="1"/>
  <c r="AE42" i="1"/>
  <c r="AC80" i="1"/>
  <c r="AE81" i="1"/>
  <c r="AC84" i="1"/>
  <c r="AE85" i="1"/>
  <c r="AC92" i="1"/>
  <c r="AE93" i="1"/>
  <c r="AC102" i="1"/>
  <c r="AC101" i="1" s="1"/>
  <c r="AC100" i="1" s="1"/>
  <c r="AE103" i="1"/>
  <c r="AC116" i="1"/>
  <c r="AC115" i="1" s="1"/>
  <c r="AC114" i="1" s="1"/>
  <c r="AE117" i="1"/>
  <c r="AC145" i="1"/>
  <c r="AE146" i="1"/>
  <c r="AC149" i="1"/>
  <c r="AE150" i="1"/>
  <c r="AC156" i="1"/>
  <c r="AE157" i="1"/>
  <c r="AC171" i="1"/>
  <c r="AC170" i="1" s="1"/>
  <c r="AC169" i="1" s="1"/>
  <c r="AE172" i="1"/>
  <c r="AC246" i="1"/>
  <c r="AC245" i="1" s="1"/>
  <c r="AC244" i="1" s="1"/>
  <c r="AC243" i="1" s="1"/>
  <c r="AC242" i="1" s="1"/>
  <c r="AE247" i="1"/>
  <c r="AC258" i="1"/>
  <c r="AE260" i="1"/>
  <c r="AC267" i="1"/>
  <c r="AC266" i="1" s="1"/>
  <c r="AC265" i="1" s="1"/>
  <c r="AC264" i="1" s="1"/>
  <c r="AE268" i="1"/>
  <c r="AC298" i="1"/>
  <c r="AE299" i="1"/>
  <c r="AC336" i="1"/>
  <c r="AE337" i="1"/>
  <c r="AC343" i="1"/>
  <c r="AE344" i="1"/>
  <c r="AC363" i="1"/>
  <c r="AE364" i="1"/>
  <c r="AC369" i="1"/>
  <c r="AC368" i="1" s="1"/>
  <c r="AC367" i="1" s="1"/>
  <c r="AE370" i="1"/>
  <c r="AC394" i="1"/>
  <c r="AC393" i="1" s="1"/>
  <c r="AC392" i="1" s="1"/>
  <c r="AC411" i="1"/>
  <c r="AC410" i="1" s="1"/>
  <c r="AE412" i="1"/>
  <c r="AC438" i="1"/>
  <c r="AC437" i="1" s="1"/>
  <c r="AC436" i="1" s="1"/>
  <c r="AC435" i="1" s="1"/>
  <c r="AC424" i="1" s="1"/>
  <c r="AE439" i="1"/>
  <c r="AC450" i="1"/>
  <c r="AC449" i="1" s="1"/>
  <c r="AC448" i="1" s="1"/>
  <c r="AC447" i="1" s="1"/>
  <c r="AC446" i="1" s="1"/>
  <c r="AE451" i="1"/>
  <c r="AC464" i="1"/>
  <c r="AC463" i="1" s="1"/>
  <c r="AC462" i="1" s="1"/>
  <c r="AC461" i="1" s="1"/>
  <c r="AC460" i="1" s="1"/>
  <c r="AE465" i="1"/>
  <c r="AC488" i="1"/>
  <c r="AE489" i="1"/>
  <c r="AC500" i="1"/>
  <c r="AC499" i="1" s="1"/>
  <c r="AC498" i="1" s="1"/>
  <c r="AC493" i="1" s="1"/>
  <c r="AE501" i="1"/>
  <c r="AC507" i="1"/>
  <c r="AE508" i="1"/>
  <c r="AC516" i="1"/>
  <c r="AE517" i="1"/>
  <c r="AC522" i="1"/>
  <c r="AC521" i="1" s="1"/>
  <c r="AC520" i="1" s="1"/>
  <c r="AE523" i="1"/>
  <c r="AC698" i="1"/>
  <c r="AE699" i="1"/>
  <c r="AC702" i="1"/>
  <c r="AE703" i="1"/>
  <c r="AC706" i="1"/>
  <c r="AE707" i="1"/>
  <c r="AC722" i="1"/>
  <c r="AC721" i="1" s="1"/>
  <c r="AC720" i="1" s="1"/>
  <c r="AC711" i="1" s="1"/>
  <c r="AC710" i="1" s="1"/>
  <c r="AE723" i="1"/>
  <c r="AE767" i="1"/>
  <c r="AC792" i="1"/>
  <c r="AE793" i="1"/>
  <c r="AC805" i="1"/>
  <c r="AC804" i="1" s="1"/>
  <c r="AC803" i="1" s="1"/>
  <c r="AC802" i="1" s="1"/>
  <c r="AC801" i="1" s="1"/>
  <c r="AE806" i="1"/>
  <c r="AE830" i="1"/>
  <c r="AE829" i="1" s="1"/>
  <c r="AE828" i="1" s="1"/>
  <c r="AE827" i="1" s="1"/>
  <c r="AE826" i="1" s="1"/>
  <c r="AE825" i="1" s="1"/>
  <c r="AC843" i="1"/>
  <c r="AC842" i="1" s="1"/>
  <c r="AC841" i="1" s="1"/>
  <c r="AE844" i="1"/>
  <c r="AC853" i="1"/>
  <c r="AC852" i="1" s="1"/>
  <c r="AC851" i="1" s="1"/>
  <c r="AE854" i="1"/>
  <c r="AC891" i="1"/>
  <c r="AE892" i="1"/>
  <c r="AC908" i="1"/>
  <c r="AE909" i="1"/>
  <c r="AC938" i="1"/>
  <c r="AC935" i="1" s="1"/>
  <c r="AC934" i="1" s="1"/>
  <c r="AC933" i="1" s="1"/>
  <c r="AC932" i="1" s="1"/>
  <c r="AC931" i="1" s="1"/>
  <c r="AE939" i="1"/>
  <c r="AC951" i="1"/>
  <c r="AC950" i="1" s="1"/>
  <c r="AC949" i="1" s="1"/>
  <c r="AC948" i="1" s="1"/>
  <c r="AC947" i="1" s="1"/>
  <c r="AC946" i="1" s="1"/>
  <c r="AE952" i="1"/>
  <c r="AE1013" i="1"/>
  <c r="AE1012" i="1" s="1"/>
  <c r="AC1020" i="1"/>
  <c r="AC1019" i="1" s="1"/>
  <c r="AC1018" i="1" s="1"/>
  <c r="AE1021" i="1"/>
  <c r="AE1038" i="1"/>
  <c r="AE1037" i="1" s="1"/>
  <c r="AE1036" i="1" s="1"/>
  <c r="AE1035" i="1" s="1"/>
  <c r="AE1034" i="1" s="1"/>
  <c r="AE1059" i="1"/>
  <c r="AE1058" i="1" s="1"/>
  <c r="AE1057" i="1" s="1"/>
  <c r="AE1056" i="1" s="1"/>
  <c r="AC1077" i="1"/>
  <c r="AE1078" i="1"/>
  <c r="AC1088" i="1"/>
  <c r="AC1087" i="1" s="1"/>
  <c r="AC1086" i="1" s="1"/>
  <c r="AE1089" i="1"/>
  <c r="L141" i="1"/>
  <c r="L183" i="1"/>
  <c r="V37" i="1"/>
  <c r="V175" i="1"/>
  <c r="V174" i="1" s="1"/>
  <c r="V173" i="1" s="1"/>
  <c r="V183" i="1"/>
  <c r="AE128" i="1"/>
  <c r="AE127" i="1" s="1"/>
  <c r="AE126" i="1" s="1"/>
  <c r="AE175" i="1"/>
  <c r="AE174" i="1" s="1"/>
  <c r="AE173" i="1" s="1"/>
  <c r="AE183" i="1"/>
  <c r="AB355" i="1"/>
  <c r="L76" i="1"/>
  <c r="V190" i="1"/>
  <c r="V189" i="1" s="1"/>
  <c r="V188" i="1" s="1"/>
  <c r="AE190" i="1"/>
  <c r="AE189" i="1" s="1"/>
  <c r="AE188" i="1" s="1"/>
  <c r="L37" i="1"/>
  <c r="L128" i="1"/>
  <c r="L127" i="1" s="1"/>
  <c r="L126" i="1" s="1"/>
  <c r="V76" i="1"/>
  <c r="AE18" i="1"/>
  <c r="AE37" i="1"/>
  <c r="AE76" i="1"/>
  <c r="AB504" i="1"/>
  <c r="AB503" i="1" s="1"/>
  <c r="AB502" i="1" s="1"/>
  <c r="H272" i="1"/>
  <c r="H271" i="1" s="1"/>
  <c r="H270" i="1" s="1"/>
  <c r="H269" i="1" s="1"/>
  <c r="L273" i="1"/>
  <c r="H156" i="1"/>
  <c r="L157" i="1"/>
  <c r="G441" i="1"/>
  <c r="G440" i="1" s="1"/>
  <c r="G435" i="1" s="1"/>
  <c r="G424" i="1" s="1"/>
  <c r="G413" i="1" s="1"/>
  <c r="G846" i="1"/>
  <c r="G845" i="1" s="1"/>
  <c r="G834" i="1" s="1"/>
  <c r="AB555" i="1"/>
  <c r="G342" i="1"/>
  <c r="G1003" i="1"/>
  <c r="G1002" i="1" s="1"/>
  <c r="G993" i="1" s="1"/>
  <c r="AB182" i="1"/>
  <c r="AB181" i="1" s="1"/>
  <c r="AB180" i="1" s="1"/>
  <c r="AB179" i="1" s="1"/>
  <c r="AC912" i="1"/>
  <c r="AB1048" i="1"/>
  <c r="AB1047" i="1" s="1"/>
  <c r="AB1046" i="1" s="1"/>
  <c r="AB1045" i="1" s="1"/>
  <c r="AB144" i="1"/>
  <c r="G1058" i="1"/>
  <c r="G1057" i="1" s="1"/>
  <c r="G1056" i="1" s="1"/>
  <c r="G1092" i="1"/>
  <c r="G911" i="1"/>
  <c r="G910" i="1" s="1"/>
  <c r="H1070" i="1"/>
  <c r="H1069" i="1" s="1"/>
  <c r="H1068" i="1" s="1"/>
  <c r="AB36" i="1"/>
  <c r="AB35" i="1" s="1"/>
  <c r="AB34" i="1" s="1"/>
  <c r="AB33" i="1" s="1"/>
  <c r="AB405" i="1"/>
  <c r="AB404" i="1" s="1"/>
  <c r="AB403" i="1" s="1"/>
  <c r="AB402" i="1" s="1"/>
  <c r="AB401" i="1" s="1"/>
  <c r="AB515" i="1"/>
  <c r="AB514" i="1" s="1"/>
  <c r="AB513" i="1" s="1"/>
  <c r="AC1059" i="1"/>
  <c r="AB1074" i="1"/>
  <c r="AB1058" i="1"/>
  <c r="AB1057" i="1" s="1"/>
  <c r="AB1056" i="1" s="1"/>
  <c r="AB1092" i="1"/>
  <c r="H348" i="1"/>
  <c r="H759" i="1"/>
  <c r="H767" i="1"/>
  <c r="H912" i="1"/>
  <c r="S405" i="1"/>
  <c r="S404" i="1" s="1"/>
  <c r="S403" i="1" s="1"/>
  <c r="S402" i="1" s="1"/>
  <c r="S401" i="1" s="1"/>
  <c r="S1058" i="1"/>
  <c r="S1057" i="1" s="1"/>
  <c r="S1056" i="1" s="1"/>
  <c r="S1092" i="1"/>
  <c r="S1074" i="1"/>
  <c r="AB360" i="1"/>
  <c r="T759" i="1"/>
  <c r="S766" i="1"/>
  <c r="S765" i="1" s="1"/>
  <c r="S788" i="1"/>
  <c r="S787" i="1" s="1"/>
  <c r="S786" i="1" s="1"/>
  <c r="AB347" i="1"/>
  <c r="AB788" i="1"/>
  <c r="AB787" i="1" s="1"/>
  <c r="AB786" i="1" s="1"/>
  <c r="AB1081" i="1"/>
  <c r="AB1080" i="1" s="1"/>
  <c r="AB1079" i="1" s="1"/>
  <c r="S302" i="1"/>
  <c r="AB342" i="1"/>
  <c r="AB796" i="1"/>
  <c r="AB795" i="1" s="1"/>
  <c r="AB794" i="1" s="1"/>
  <c r="AB905" i="1"/>
  <c r="AB904" i="1" s="1"/>
  <c r="AC1070" i="1"/>
  <c r="AC1069" i="1" s="1"/>
  <c r="AC1068" i="1" s="1"/>
  <c r="G960" i="1"/>
  <c r="G953" i="1" s="1"/>
  <c r="S36" i="1"/>
  <c r="S35" i="1" s="1"/>
  <c r="S34" i="1" s="1"/>
  <c r="S33" i="1" s="1"/>
  <c r="G1025" i="1"/>
  <c r="G1024" i="1" s="1"/>
  <c r="G1023" i="1" s="1"/>
  <c r="G1022" i="1" s="1"/>
  <c r="G743" i="1"/>
  <c r="G742" i="1" s="1"/>
  <c r="G741" i="1" s="1"/>
  <c r="G740" i="1" s="1"/>
  <c r="G1062" i="1"/>
  <c r="T762" i="1"/>
  <c r="AB211" i="1"/>
  <c r="AB210" i="1" s="1"/>
  <c r="AB209" i="1" s="1"/>
  <c r="AB226" i="1"/>
  <c r="AB225" i="1" s="1"/>
  <c r="AB224" i="1" s="1"/>
  <c r="AB441" i="1"/>
  <c r="AB440" i="1" s="1"/>
  <c r="AB435" i="1" s="1"/>
  <c r="AB424" i="1" s="1"/>
  <c r="AB413" i="1" s="1"/>
  <c r="AB667" i="1"/>
  <c r="AB663" i="1" s="1"/>
  <c r="AC762" i="1"/>
  <c r="AB882" i="1"/>
  <c r="AB881" i="1" s="1"/>
  <c r="AB960" i="1"/>
  <c r="AB953" i="1" s="1"/>
  <c r="AB1062" i="1"/>
  <c r="AB115" i="1"/>
  <c r="AB114" i="1" s="1"/>
  <c r="AB113" i="1" s="1"/>
  <c r="G360" i="1"/>
  <c r="G711" i="1"/>
  <c r="G710" i="1" s="1"/>
  <c r="G254" i="1"/>
  <c r="G250" i="1" s="1"/>
  <c r="G249" i="1" s="1"/>
  <c r="G248" i="1" s="1"/>
  <c r="G647" i="1"/>
  <c r="G646" i="1" s="1"/>
  <c r="H1013" i="1"/>
  <c r="H1012" i="1" s="1"/>
  <c r="H1038" i="1"/>
  <c r="H1037" i="1" s="1"/>
  <c r="H1036" i="1" s="1"/>
  <c r="H1035" i="1" s="1"/>
  <c r="H1034" i="1" s="1"/>
  <c r="H1059" i="1"/>
  <c r="T86" i="1"/>
  <c r="S144" i="1"/>
  <c r="AB711" i="1"/>
  <c r="AB710" i="1" s="1"/>
  <c r="AC830" i="1"/>
  <c r="AC829" i="1" s="1"/>
  <c r="AC828" i="1" s="1"/>
  <c r="AC827" i="1" s="1"/>
  <c r="AC826" i="1" s="1"/>
  <c r="AC825" i="1" s="1"/>
  <c r="AB935" i="1"/>
  <c r="AB934" i="1" s="1"/>
  <c r="AB933" i="1" s="1"/>
  <c r="AB932" i="1" s="1"/>
  <c r="AB931" i="1" s="1"/>
  <c r="AC789" i="1"/>
  <c r="H86" i="1"/>
  <c r="AB754" i="1"/>
  <c r="AB753" i="1" s="1"/>
  <c r="G115" i="1"/>
  <c r="G114" i="1" s="1"/>
  <c r="G113" i="1" s="1"/>
  <c r="G788" i="1"/>
  <c r="G787" i="1" s="1"/>
  <c r="G786" i="1" s="1"/>
  <c r="G935" i="1"/>
  <c r="G934" i="1" s="1"/>
  <c r="G933" i="1" s="1"/>
  <c r="G932" i="1" s="1"/>
  <c r="G931" i="1" s="1"/>
  <c r="S667" i="1"/>
  <c r="S663" i="1" s="1"/>
  <c r="S754" i="1"/>
  <c r="S753" i="1" s="1"/>
  <c r="S796" i="1"/>
  <c r="S795" i="1" s="1"/>
  <c r="S794" i="1" s="1"/>
  <c r="S960" i="1"/>
  <c r="S953" i="1" s="1"/>
  <c r="T1049" i="1"/>
  <c r="S1081" i="1"/>
  <c r="S1080" i="1" s="1"/>
  <c r="S1079" i="1" s="1"/>
  <c r="AB75" i="1"/>
  <c r="AB74" i="1" s="1"/>
  <c r="AB73" i="1" s="1"/>
  <c r="AB302" i="1"/>
  <c r="AC759" i="1"/>
  <c r="AB766" i="1"/>
  <c r="AB765" i="1" s="1"/>
  <c r="AB777" i="1"/>
  <c r="AB776" i="1" s="1"/>
  <c r="AB1003" i="1"/>
  <c r="AB1002" i="1" s="1"/>
  <c r="AB993" i="1" s="1"/>
  <c r="AC1013" i="1"/>
  <c r="AC1012" i="1" s="1"/>
  <c r="H762" i="1"/>
  <c r="H789" i="1"/>
  <c r="S75" i="1"/>
  <c r="S74" i="1" s="1"/>
  <c r="S73" i="1" s="1"/>
  <c r="S115" i="1"/>
  <c r="S114" i="1" s="1"/>
  <c r="S113" i="1" s="1"/>
  <c r="S182" i="1"/>
  <c r="S181" i="1" s="1"/>
  <c r="S180" i="1" s="1"/>
  <c r="S179" i="1" s="1"/>
  <c r="S211" i="1"/>
  <c r="S210" i="1" s="1"/>
  <c r="S209" i="1" s="1"/>
  <c r="S360" i="1"/>
  <c r="S711" i="1"/>
  <c r="S710" i="1" s="1"/>
  <c r="T912" i="1"/>
  <c r="T1059" i="1"/>
  <c r="AB15" i="1"/>
  <c r="AB14" i="1" s="1"/>
  <c r="AB13" i="1" s="1"/>
  <c r="AB12" i="1" s="1"/>
  <c r="AB132" i="1"/>
  <c r="AB250" i="1"/>
  <c r="AB249" i="1" s="1"/>
  <c r="AB248" i="1" s="1"/>
  <c r="AB479" i="1"/>
  <c r="AB473" i="1" s="1"/>
  <c r="AB472" i="1" s="1"/>
  <c r="AB466" i="1" s="1"/>
  <c r="AC767" i="1"/>
  <c r="AC37" i="1"/>
  <c r="S232" i="1"/>
  <c r="S231" i="1" s="1"/>
  <c r="T116" i="1"/>
  <c r="T76" i="1"/>
  <c r="AB270" i="1"/>
  <c r="AB269" i="1" s="1"/>
  <c r="AB263" i="1" s="1"/>
  <c r="H141" i="1"/>
  <c r="H183" i="1"/>
  <c r="H569" i="1"/>
  <c r="H568" i="1" s="1"/>
  <c r="H567" i="1" s="1"/>
  <c r="H566" i="1" s="1"/>
  <c r="H565" i="1" s="1"/>
  <c r="S270" i="1"/>
  <c r="S269" i="1" s="1"/>
  <c r="S263" i="1" s="1"/>
  <c r="AB289" i="1"/>
  <c r="AC670" i="1"/>
  <c r="G487" i="1"/>
  <c r="G486" i="1" s="1"/>
  <c r="G485" i="1" s="1"/>
  <c r="G484" i="1" s="1"/>
  <c r="AC89" i="1"/>
  <c r="AC141" i="1"/>
  <c r="AC175" i="1"/>
  <c r="AC174" i="1" s="1"/>
  <c r="AC173" i="1" s="1"/>
  <c r="H37" i="1"/>
  <c r="H76" i="1"/>
  <c r="S355" i="1"/>
  <c r="S479" i="1"/>
  <c r="S473" i="1" s="1"/>
  <c r="S472" i="1" s="1"/>
  <c r="S466" i="1" s="1"/>
  <c r="G197" i="1"/>
  <c r="G196" i="1" s="1"/>
  <c r="G195" i="1" s="1"/>
  <c r="G194" i="1" s="1"/>
  <c r="G232" i="1"/>
  <c r="G231" i="1" s="1"/>
  <c r="G479" i="1"/>
  <c r="G473" i="1" s="1"/>
  <c r="G472" i="1" s="1"/>
  <c r="G466" i="1" s="1"/>
  <c r="T235" i="1"/>
  <c r="T234" i="1" s="1"/>
  <c r="T233" i="1" s="1"/>
  <c r="AC569" i="1"/>
  <c r="AC568" i="1" s="1"/>
  <c r="AC567" i="1" s="1"/>
  <c r="AC566" i="1" s="1"/>
  <c r="AC565" i="1" s="1"/>
  <c r="H128" i="1"/>
  <c r="H127" i="1" s="1"/>
  <c r="H126" i="1" s="1"/>
  <c r="H593" i="1"/>
  <c r="H592" i="1" s="1"/>
  <c r="H591" i="1" s="1"/>
  <c r="H590" i="1" s="1"/>
  <c r="H589" i="1" s="1"/>
  <c r="G151" i="1"/>
  <c r="S68" i="1"/>
  <c r="S67" i="1" s="1"/>
  <c r="S66" i="1" s="1"/>
  <c r="AC559" i="1"/>
  <c r="AC558" i="1" s="1"/>
  <c r="AC557" i="1" s="1"/>
  <c r="AC556" i="1" s="1"/>
  <c r="G270" i="1"/>
  <c r="G269" i="1" s="1"/>
  <c r="G263" i="1" s="1"/>
  <c r="T128" i="1"/>
  <c r="T127" i="1" s="1"/>
  <c r="T126" i="1" s="1"/>
  <c r="AC18" i="1"/>
  <c r="AB68" i="1"/>
  <c r="AB67" i="1" s="1"/>
  <c r="AB66" i="1" s="1"/>
  <c r="AB197" i="1"/>
  <c r="AB196" i="1" s="1"/>
  <c r="AB195" i="1" s="1"/>
  <c r="AB194" i="1" s="1"/>
  <c r="H190" i="1"/>
  <c r="H189" i="1" s="1"/>
  <c r="H188" i="1" s="1"/>
  <c r="H235" i="1"/>
  <c r="H234" i="1" s="1"/>
  <c r="H233" i="1" s="1"/>
  <c r="H18" i="1"/>
  <c r="H89" i="1"/>
  <c r="S226" i="1"/>
  <c r="S225" i="1" s="1"/>
  <c r="S224" i="1" s="1"/>
  <c r="S283" i="1"/>
  <c r="S282" i="1" s="1"/>
  <c r="S289" i="1"/>
  <c r="T746" i="1"/>
  <c r="AC183" i="1"/>
  <c r="AC235" i="1"/>
  <c r="AC234" i="1" s="1"/>
  <c r="AC233" i="1" s="1"/>
  <c r="AB283" i="1"/>
  <c r="AB282" i="1" s="1"/>
  <c r="AB487" i="1"/>
  <c r="AB486" i="1" s="1"/>
  <c r="AB485" i="1" s="1"/>
  <c r="AB484" i="1" s="1"/>
  <c r="AC755" i="1"/>
  <c r="AC746" i="1"/>
  <c r="G283" i="1"/>
  <c r="G282" i="1" s="1"/>
  <c r="G355" i="1"/>
  <c r="H755" i="1"/>
  <c r="H830" i="1"/>
  <c r="H829" i="1" s="1"/>
  <c r="H828" i="1" s="1"/>
  <c r="H827" i="1" s="1"/>
  <c r="H826" i="1" s="1"/>
  <c r="H825" i="1" s="1"/>
  <c r="T18" i="1"/>
  <c r="T37" i="1"/>
  <c r="T89" i="1"/>
  <c r="T190" i="1"/>
  <c r="T189" i="1" s="1"/>
  <c r="T188" i="1" s="1"/>
  <c r="T755" i="1"/>
  <c r="AC76" i="1"/>
  <c r="AC128" i="1"/>
  <c r="AC127" i="1" s="1"/>
  <c r="AC126" i="1" s="1"/>
  <c r="AC190" i="1"/>
  <c r="AC189" i="1" s="1"/>
  <c r="AC188" i="1" s="1"/>
  <c r="AB697" i="1"/>
  <c r="AB693" i="1" s="1"/>
  <c r="AB217" i="1"/>
  <c r="AB216" i="1" s="1"/>
  <c r="AB168" i="1"/>
  <c r="AB167" i="1" s="1"/>
  <c r="AB232" i="1"/>
  <c r="AB231" i="1" s="1"/>
  <c r="AB554" i="1"/>
  <c r="AC1038" i="1"/>
  <c r="AC1037" i="1" s="1"/>
  <c r="AC1036" i="1" s="1"/>
  <c r="AC1035" i="1" s="1"/>
  <c r="AC1034" i="1" s="1"/>
  <c r="AC1049" i="1"/>
  <c r="AB919" i="1"/>
  <c r="AB918" i="1" s="1"/>
  <c r="AB911" i="1"/>
  <c r="AB910" i="1" s="1"/>
  <c r="G876" i="1"/>
  <c r="G875" i="1" s="1"/>
  <c r="T569" i="1"/>
  <c r="T568" i="1" s="1"/>
  <c r="T567" i="1" s="1"/>
  <c r="T566" i="1" s="1"/>
  <c r="T565" i="1" s="1"/>
  <c r="G144" i="1"/>
  <c r="G182" i="1"/>
  <c r="G181" i="1" s="1"/>
  <c r="G180" i="1" s="1"/>
  <c r="G179" i="1" s="1"/>
  <c r="G226" i="1"/>
  <c r="G225" i="1" s="1"/>
  <c r="G224" i="1" s="1"/>
  <c r="G310" i="1"/>
  <c r="G309" i="1" s="1"/>
  <c r="G308" i="1" s="1"/>
  <c r="G307" i="1" s="1"/>
  <c r="G405" i="1"/>
  <c r="G404" i="1" s="1"/>
  <c r="G403" i="1" s="1"/>
  <c r="G402" i="1" s="1"/>
  <c r="G401" i="1" s="1"/>
  <c r="G604" i="1"/>
  <c r="G600" i="1" s="1"/>
  <c r="G599" i="1" s="1"/>
  <c r="G598" i="1" s="1"/>
  <c r="G588" i="1" s="1"/>
  <c r="G587" i="1" s="1"/>
  <c r="G754" i="1"/>
  <c r="G753" i="1" s="1"/>
  <c r="G1048" i="1"/>
  <c r="G1047" i="1" s="1"/>
  <c r="G1046" i="1" s="1"/>
  <c r="G1045" i="1" s="1"/>
  <c r="S846" i="1"/>
  <c r="S845" i="1" s="1"/>
  <c r="S1003" i="1"/>
  <c r="S1002" i="1" s="1"/>
  <c r="S993" i="1" s="1"/>
  <c r="S984" i="1" s="1"/>
  <c r="S217" i="1"/>
  <c r="S216" i="1" s="1"/>
  <c r="G211" i="1"/>
  <c r="G210" i="1" s="1"/>
  <c r="G209" i="1" s="1"/>
  <c r="G302" i="1"/>
  <c r="G381" i="1"/>
  <c r="H116" i="1"/>
  <c r="H670" i="1"/>
  <c r="H1049" i="1"/>
  <c r="T141" i="1"/>
  <c r="T175" i="1"/>
  <c r="T174" i="1" s="1"/>
  <c r="T173" i="1" s="1"/>
  <c r="T183" i="1"/>
  <c r="S487" i="1"/>
  <c r="S486" i="1" s="1"/>
  <c r="S485" i="1" s="1"/>
  <c r="S484" i="1" s="1"/>
  <c r="S697" i="1"/>
  <c r="S693" i="1" s="1"/>
  <c r="S777" i="1"/>
  <c r="S776" i="1" s="1"/>
  <c r="S876" i="1"/>
  <c r="S875" i="1" s="1"/>
  <c r="S919" i="1"/>
  <c r="S918" i="1" s="1"/>
  <c r="G882" i="1"/>
  <c r="G881" i="1" s="1"/>
  <c r="H175" i="1"/>
  <c r="H174" i="1" s="1"/>
  <c r="H173" i="1" s="1"/>
  <c r="H560" i="1"/>
  <c r="H559" i="1" s="1"/>
  <c r="H558" i="1" s="1"/>
  <c r="H557" i="1" s="1"/>
  <c r="H556" i="1" s="1"/>
  <c r="H746" i="1"/>
  <c r="H1065" i="1"/>
  <c r="H1064" i="1" s="1"/>
  <c r="H1063" i="1" s="1"/>
  <c r="S15" i="1"/>
  <c r="S14" i="1" s="1"/>
  <c r="S13" i="1" s="1"/>
  <c r="S12" i="1" s="1"/>
  <c r="S342" i="1"/>
  <c r="S347" i="1"/>
  <c r="S441" i="1"/>
  <c r="S440" i="1" s="1"/>
  <c r="S435" i="1" s="1"/>
  <c r="S424" i="1" s="1"/>
  <c r="S413" i="1" s="1"/>
  <c r="S504" i="1"/>
  <c r="S503" i="1" s="1"/>
  <c r="S502" i="1" s="1"/>
  <c r="S515" i="1"/>
  <c r="S514" i="1" s="1"/>
  <c r="S513" i="1" s="1"/>
  <c r="S604" i="1"/>
  <c r="S600" i="1" s="1"/>
  <c r="S599" i="1" s="1"/>
  <c r="S598" i="1" s="1"/>
  <c r="S588" i="1" s="1"/>
  <c r="S587" i="1" s="1"/>
  <c r="S743" i="1"/>
  <c r="S742" i="1" s="1"/>
  <c r="S741" i="1" s="1"/>
  <c r="S740" i="1" s="1"/>
  <c r="T767" i="1"/>
  <c r="T789" i="1"/>
  <c r="S882" i="1"/>
  <c r="S881" i="1" s="1"/>
  <c r="T1013" i="1"/>
  <c r="T1012" i="1" s="1"/>
  <c r="S132" i="1"/>
  <c r="S197" i="1"/>
  <c r="S196" i="1" s="1"/>
  <c r="S195" i="1" s="1"/>
  <c r="S194" i="1" s="1"/>
  <c r="T670" i="1"/>
  <c r="T1038" i="1"/>
  <c r="T1037" i="1" s="1"/>
  <c r="T1036" i="1" s="1"/>
  <c r="T1035" i="1" s="1"/>
  <c r="T1034" i="1" s="1"/>
  <c r="S935" i="1"/>
  <c r="S934" i="1" s="1"/>
  <c r="S933" i="1" s="1"/>
  <c r="S932" i="1" s="1"/>
  <c r="S931" i="1" s="1"/>
  <c r="T1065" i="1"/>
  <c r="T1064" i="1" s="1"/>
  <c r="T1063" i="1" s="1"/>
  <c r="T1070" i="1"/>
  <c r="T1069" i="1" s="1"/>
  <c r="T1068" i="1" s="1"/>
  <c r="S168" i="1"/>
  <c r="S167" i="1" s="1"/>
  <c r="S555" i="1"/>
  <c r="S554" i="1"/>
  <c r="S905" i="1"/>
  <c r="S904" i="1" s="1"/>
  <c r="T830" i="1"/>
  <c r="T829" i="1" s="1"/>
  <c r="T828" i="1" s="1"/>
  <c r="T827" i="1" s="1"/>
  <c r="T826" i="1" s="1"/>
  <c r="T825" i="1" s="1"/>
  <c r="S1048" i="1"/>
  <c r="S1047" i="1" s="1"/>
  <c r="S1046" i="1" s="1"/>
  <c r="S1045" i="1" s="1"/>
  <c r="G1081" i="1"/>
  <c r="G1080" i="1" s="1"/>
  <c r="G1079" i="1" s="1"/>
  <c r="G1074" i="1"/>
  <c r="G905" i="1"/>
  <c r="G904" i="1" s="1"/>
  <c r="G796" i="1"/>
  <c r="G795" i="1" s="1"/>
  <c r="G794" i="1" s="1"/>
  <c r="G777" i="1"/>
  <c r="G776" i="1" s="1"/>
  <c r="G766" i="1"/>
  <c r="G765" i="1" s="1"/>
  <c r="G667" i="1"/>
  <c r="G663" i="1" s="1"/>
  <c r="G697" i="1"/>
  <c r="G693" i="1" s="1"/>
  <c r="G675" i="1" s="1"/>
  <c r="G504" i="1"/>
  <c r="G503" i="1" s="1"/>
  <c r="G502" i="1" s="1"/>
  <c r="G515" i="1"/>
  <c r="G514" i="1" s="1"/>
  <c r="G513" i="1" s="1"/>
  <c r="G335" i="1"/>
  <c r="G289" i="1"/>
  <c r="G217" i="1"/>
  <c r="G216" i="1" s="1"/>
  <c r="G132" i="1"/>
  <c r="G168" i="1"/>
  <c r="G167" i="1" s="1"/>
  <c r="G75" i="1"/>
  <c r="G74" i="1" s="1"/>
  <c r="G73" i="1" s="1"/>
  <c r="G68" i="1"/>
  <c r="G67" i="1" s="1"/>
  <c r="G66" i="1" s="1"/>
  <c r="G36" i="1"/>
  <c r="G35" i="1" s="1"/>
  <c r="G34" i="1" s="1"/>
  <c r="G33" i="1" s="1"/>
  <c r="G15" i="1"/>
  <c r="G14" i="1" s="1"/>
  <c r="G13" i="1" s="1"/>
  <c r="G12" i="1" s="1"/>
  <c r="G554" i="1"/>
  <c r="G555" i="1"/>
  <c r="G347" i="1"/>
  <c r="G919" i="1"/>
  <c r="G918" i="1" s="1"/>
  <c r="AA305" i="1"/>
  <c r="R305" i="1"/>
  <c r="F305" i="1"/>
  <c r="AA303" i="1"/>
  <c r="R303" i="1"/>
  <c r="F303" i="1"/>
  <c r="AC335" i="1" l="1"/>
  <c r="AC1074" i="1"/>
  <c r="X561" i="1"/>
  <c r="V560" i="1"/>
  <c r="V559" i="1" s="1"/>
  <c r="V558" i="1" s="1"/>
  <c r="V557" i="1" s="1"/>
  <c r="V556" i="1" s="1"/>
  <c r="AG561" i="1"/>
  <c r="AG560" i="1" s="1"/>
  <c r="AG559" i="1" s="1"/>
  <c r="AG558" i="1" s="1"/>
  <c r="AG557" i="1" s="1"/>
  <c r="AG556" i="1" s="1"/>
  <c r="AG555" i="1" s="1"/>
  <c r="AE560" i="1"/>
  <c r="AE559" i="1" s="1"/>
  <c r="AE558" i="1" s="1"/>
  <c r="AE557" i="1" s="1"/>
  <c r="AE556" i="1" s="1"/>
  <c r="AG754" i="1"/>
  <c r="AG753" i="1" s="1"/>
  <c r="T335" i="1"/>
  <c r="Q1062" i="1"/>
  <c r="AE908" i="1"/>
  <c r="AG909" i="1"/>
  <c r="AG908" i="1" s="1"/>
  <c r="AE516" i="1"/>
  <c r="AG517" i="1"/>
  <c r="AG516" i="1" s="1"/>
  <c r="AE464" i="1"/>
  <c r="AE463" i="1" s="1"/>
  <c r="AE462" i="1" s="1"/>
  <c r="AE461" i="1" s="1"/>
  <c r="AE460" i="1" s="1"/>
  <c r="AG465" i="1"/>
  <c r="AG464" i="1" s="1"/>
  <c r="AG463" i="1" s="1"/>
  <c r="AG462" i="1" s="1"/>
  <c r="AG461" i="1" s="1"/>
  <c r="AG460" i="1" s="1"/>
  <c r="T836" i="1"/>
  <c r="T835" i="1" s="1"/>
  <c r="AE353" i="1"/>
  <c r="AG354" i="1"/>
  <c r="AG353" i="1" s="1"/>
  <c r="AE202" i="1"/>
  <c r="AG203" i="1"/>
  <c r="AG202" i="1" s="1"/>
  <c r="AE49" i="1"/>
  <c r="AE48" i="1" s="1"/>
  <c r="AE47" i="1" s="1"/>
  <c r="AG50" i="1"/>
  <c r="AG49" i="1" s="1"/>
  <c r="AG48" i="1" s="1"/>
  <c r="AG47" i="1" s="1"/>
  <c r="AE849" i="1"/>
  <c r="AE848" i="1" s="1"/>
  <c r="AE847" i="1" s="1"/>
  <c r="AG850" i="1"/>
  <c r="AG849" i="1" s="1"/>
  <c r="AG848" i="1" s="1"/>
  <c r="AG847" i="1" s="1"/>
  <c r="AE1077" i="1"/>
  <c r="AG1078" i="1"/>
  <c r="AG1077" i="1" s="1"/>
  <c r="AE1020" i="1"/>
  <c r="AE1019" i="1" s="1"/>
  <c r="AE1018" i="1" s="1"/>
  <c r="AG1021" i="1"/>
  <c r="AG1020" i="1" s="1"/>
  <c r="AG1019" i="1" s="1"/>
  <c r="AG1018" i="1" s="1"/>
  <c r="AG1002" i="1" s="1"/>
  <c r="AG993" i="1" s="1"/>
  <c r="AG984" i="1" s="1"/>
  <c r="AE805" i="1"/>
  <c r="AE804" i="1" s="1"/>
  <c r="AE803" i="1" s="1"/>
  <c r="AE802" i="1" s="1"/>
  <c r="AE801" i="1" s="1"/>
  <c r="AG806" i="1"/>
  <c r="AG805" i="1" s="1"/>
  <c r="AG804" i="1" s="1"/>
  <c r="AG803" i="1" s="1"/>
  <c r="AG802" i="1" s="1"/>
  <c r="AG801" i="1" s="1"/>
  <c r="AE369" i="1"/>
  <c r="AE368" i="1" s="1"/>
  <c r="AE367" i="1" s="1"/>
  <c r="AG370" i="1"/>
  <c r="AG369" i="1" s="1"/>
  <c r="AG368" i="1" s="1"/>
  <c r="AG367" i="1" s="1"/>
  <c r="AE343" i="1"/>
  <c r="AG344" i="1"/>
  <c r="AG343" i="1" s="1"/>
  <c r="AE298" i="1"/>
  <c r="AG299" i="1"/>
  <c r="AG298" i="1" s="1"/>
  <c r="AE258" i="1"/>
  <c r="AG260" i="1"/>
  <c r="AG258" i="1" s="1"/>
  <c r="AE171" i="1"/>
  <c r="AE170" i="1" s="1"/>
  <c r="AE169" i="1" s="1"/>
  <c r="AG172" i="1"/>
  <c r="AG171" i="1" s="1"/>
  <c r="AG170" i="1" s="1"/>
  <c r="AG169" i="1" s="1"/>
  <c r="AG168" i="1" s="1"/>
  <c r="AG167" i="1" s="1"/>
  <c r="AE149" i="1"/>
  <c r="AG150" i="1"/>
  <c r="AG149" i="1" s="1"/>
  <c r="AE116" i="1"/>
  <c r="AE115" i="1" s="1"/>
  <c r="AE114" i="1" s="1"/>
  <c r="AG117" i="1"/>
  <c r="AG116" i="1" s="1"/>
  <c r="AG115" i="1" s="1"/>
  <c r="AG114" i="1" s="1"/>
  <c r="AE92" i="1"/>
  <c r="AG93" i="1"/>
  <c r="AG92" i="1" s="1"/>
  <c r="AE80" i="1"/>
  <c r="AG81" i="1"/>
  <c r="AG80" i="1" s="1"/>
  <c r="AE25" i="1"/>
  <c r="AE24" i="1" s="1"/>
  <c r="AE23" i="1" s="1"/>
  <c r="AG26" i="1"/>
  <c r="AG25" i="1" s="1"/>
  <c r="AG24" i="1" s="1"/>
  <c r="AG23" i="1" s="1"/>
  <c r="AE668" i="1"/>
  <c r="AE667" i="1" s="1"/>
  <c r="AE663" i="1" s="1"/>
  <c r="AG669" i="1"/>
  <c r="AG668" i="1" s="1"/>
  <c r="AG667" i="1" s="1"/>
  <c r="AG663" i="1" s="1"/>
  <c r="AE613" i="1"/>
  <c r="AE612" i="1" s="1"/>
  <c r="AE611" i="1" s="1"/>
  <c r="AG614" i="1"/>
  <c r="AG613" i="1" s="1"/>
  <c r="AG612" i="1" s="1"/>
  <c r="AG611" i="1" s="1"/>
  <c r="AE351" i="1"/>
  <c r="AG352" i="1"/>
  <c r="AG351" i="1" s="1"/>
  <c r="AE186" i="1"/>
  <c r="AG187" i="1"/>
  <c r="AG186" i="1" s="1"/>
  <c r="AG182" i="1" s="1"/>
  <c r="AG181" i="1" s="1"/>
  <c r="AG180" i="1" s="1"/>
  <c r="AG179" i="1" s="1"/>
  <c r="AE45" i="1"/>
  <c r="AE36" i="1" s="1"/>
  <c r="AE35" i="1" s="1"/>
  <c r="AE34" i="1" s="1"/>
  <c r="AG46" i="1"/>
  <c r="AG45" i="1" s="1"/>
  <c r="AE982" i="1"/>
  <c r="AE981" i="1" s="1"/>
  <c r="AE980" i="1" s="1"/>
  <c r="AE979" i="1" s="1"/>
  <c r="AE978" i="1" s="1"/>
  <c r="AE977" i="1" s="1"/>
  <c r="AG983" i="1"/>
  <c r="AG982" i="1" s="1"/>
  <c r="AG981" i="1" s="1"/>
  <c r="AG980" i="1" s="1"/>
  <c r="AG979" i="1" s="1"/>
  <c r="AG978" i="1" s="1"/>
  <c r="AG977" i="1" s="1"/>
  <c r="AE883" i="1"/>
  <c r="AG884" i="1"/>
  <c r="AG883" i="1" s="1"/>
  <c r="AE770" i="1"/>
  <c r="AE766" i="1" s="1"/>
  <c r="AG771" i="1"/>
  <c r="AG770" i="1" s="1"/>
  <c r="AG766" i="1" s="1"/>
  <c r="AE879" i="1"/>
  <c r="AE876" i="1" s="1"/>
  <c r="AE875" i="1" s="1"/>
  <c r="AG880" i="1"/>
  <c r="AG879" i="1" s="1"/>
  <c r="AE200" i="1"/>
  <c r="AG201" i="1"/>
  <c r="AG200" i="1" s="1"/>
  <c r="AE1075" i="1"/>
  <c r="AG1075" i="1"/>
  <c r="AE518" i="1"/>
  <c r="AE515" i="1" s="1"/>
  <c r="AE514" i="1" s="1"/>
  <c r="AG519" i="1"/>
  <c r="AG518" i="1" s="1"/>
  <c r="AE505" i="1"/>
  <c r="AG506" i="1"/>
  <c r="AG505" i="1" s="1"/>
  <c r="AE457" i="1"/>
  <c r="AE456" i="1" s="1"/>
  <c r="AE455" i="1" s="1"/>
  <c r="AE454" i="1" s="1"/>
  <c r="AE453" i="1" s="1"/>
  <c r="AE452" i="1" s="1"/>
  <c r="AG458" i="1"/>
  <c r="AG457" i="1" s="1"/>
  <c r="AG456" i="1" s="1"/>
  <c r="AG455" i="1" s="1"/>
  <c r="AG454" i="1" s="1"/>
  <c r="AG453" i="1" s="1"/>
  <c r="AG452" i="1" s="1"/>
  <c r="AE365" i="1"/>
  <c r="AG366" i="1"/>
  <c r="AG365" i="1" s="1"/>
  <c r="AE345" i="1"/>
  <c r="AG346" i="1"/>
  <c r="AG345" i="1" s="1"/>
  <c r="AE331" i="1"/>
  <c r="AE330" i="1" s="1"/>
  <c r="AE329" i="1" s="1"/>
  <c r="AE328" i="1" s="1"/>
  <c r="AG332" i="1"/>
  <c r="AG331" i="1" s="1"/>
  <c r="AG330" i="1" s="1"/>
  <c r="AG329" i="1" s="1"/>
  <c r="AG328" i="1" s="1"/>
  <c r="AE290" i="1"/>
  <c r="AG292" i="1"/>
  <c r="AG290" i="1" s="1"/>
  <c r="AE261" i="1"/>
  <c r="AG262" i="1"/>
  <c r="AG261" i="1" s="1"/>
  <c r="AE240" i="1"/>
  <c r="AE239" i="1" s="1"/>
  <c r="AE238" i="1" s="1"/>
  <c r="AE232" i="1" s="1"/>
  <c r="AE231" i="1" s="1"/>
  <c r="AG241" i="1"/>
  <c r="AG240" i="1" s="1"/>
  <c r="AG239" i="1" s="1"/>
  <c r="AG238" i="1" s="1"/>
  <c r="AG232" i="1" s="1"/>
  <c r="AG231" i="1" s="1"/>
  <c r="AE154" i="1"/>
  <c r="AG155" i="1"/>
  <c r="AG154" i="1" s="1"/>
  <c r="AE111" i="1"/>
  <c r="AE110" i="1" s="1"/>
  <c r="AE106" i="1" s="1"/>
  <c r="AE105" i="1" s="1"/>
  <c r="AG112" i="1"/>
  <c r="AG111" i="1" s="1"/>
  <c r="AG110" i="1" s="1"/>
  <c r="AG106" i="1" s="1"/>
  <c r="AG105" i="1" s="1"/>
  <c r="AE86" i="1"/>
  <c r="AG87" i="1"/>
  <c r="AG86" i="1" s="1"/>
  <c r="T60" i="1"/>
  <c r="T59" i="1" s="1"/>
  <c r="AE885" i="1"/>
  <c r="AG886" i="1"/>
  <c r="AG885" i="1" s="1"/>
  <c r="AE480" i="1"/>
  <c r="AE479" i="1" s="1"/>
  <c r="AE473" i="1" s="1"/>
  <c r="AE472" i="1" s="1"/>
  <c r="AE466" i="1" s="1"/>
  <c r="AG481" i="1"/>
  <c r="AG480" i="1" s="1"/>
  <c r="AG479" i="1" s="1"/>
  <c r="AG473" i="1" s="1"/>
  <c r="AG472" i="1" s="1"/>
  <c r="AG466" i="1" s="1"/>
  <c r="AE356" i="1"/>
  <c r="AE355" i="1" s="1"/>
  <c r="AG357" i="1"/>
  <c r="AG356" i="1" s="1"/>
  <c r="AG355" i="1" s="1"/>
  <c r="AE137" i="1"/>
  <c r="AG138" i="1"/>
  <c r="AG137" i="1" s="1"/>
  <c r="Z1062" i="1"/>
  <c r="AE951" i="1"/>
  <c r="AE950" i="1" s="1"/>
  <c r="AE949" i="1" s="1"/>
  <c r="AE948" i="1" s="1"/>
  <c r="AE947" i="1" s="1"/>
  <c r="AE946" i="1" s="1"/>
  <c r="AG952" i="1"/>
  <c r="AG951" i="1" s="1"/>
  <c r="AG950" i="1" s="1"/>
  <c r="AG949" i="1" s="1"/>
  <c r="AG948" i="1" s="1"/>
  <c r="AG947" i="1" s="1"/>
  <c r="AG946" i="1" s="1"/>
  <c r="AE853" i="1"/>
  <c r="AE852" i="1" s="1"/>
  <c r="AE851" i="1" s="1"/>
  <c r="AG854" i="1"/>
  <c r="AG853" i="1" s="1"/>
  <c r="AG852" i="1" s="1"/>
  <c r="AG851" i="1" s="1"/>
  <c r="AE698" i="1"/>
  <c r="AG699" i="1"/>
  <c r="AG698" i="1" s="1"/>
  <c r="AE602" i="1"/>
  <c r="AE601" i="1" s="1"/>
  <c r="AG603" i="1"/>
  <c r="AG602" i="1" s="1"/>
  <c r="AG601" i="1" s="1"/>
  <c r="AE139" i="1"/>
  <c r="AG140" i="1"/>
  <c r="AG139" i="1" s="1"/>
  <c r="AE704" i="1"/>
  <c r="AG705" i="1"/>
  <c r="AG704" i="1" s="1"/>
  <c r="AE938" i="1"/>
  <c r="AE935" i="1" s="1"/>
  <c r="AE934" i="1" s="1"/>
  <c r="AE933" i="1" s="1"/>
  <c r="AE932" i="1" s="1"/>
  <c r="AE931" i="1" s="1"/>
  <c r="AG939" i="1"/>
  <c r="AG938" i="1" s="1"/>
  <c r="AG935" i="1" s="1"/>
  <c r="AG934" i="1" s="1"/>
  <c r="AG933" i="1" s="1"/>
  <c r="AG932" i="1" s="1"/>
  <c r="AG931" i="1" s="1"/>
  <c r="AE891" i="1"/>
  <c r="AG892" i="1"/>
  <c r="AG891" i="1" s="1"/>
  <c r="AE843" i="1"/>
  <c r="AE842" i="1" s="1"/>
  <c r="AE841" i="1" s="1"/>
  <c r="AG844" i="1"/>
  <c r="AG843" i="1" s="1"/>
  <c r="AG842" i="1" s="1"/>
  <c r="AG841" i="1" s="1"/>
  <c r="AE722" i="1"/>
  <c r="AE721" i="1" s="1"/>
  <c r="AE720" i="1" s="1"/>
  <c r="AE711" i="1" s="1"/>
  <c r="AE710" i="1" s="1"/>
  <c r="AG723" i="1"/>
  <c r="AG722" i="1" s="1"/>
  <c r="AG721" i="1" s="1"/>
  <c r="AG720" i="1" s="1"/>
  <c r="AG711" i="1" s="1"/>
  <c r="AG710" i="1" s="1"/>
  <c r="AE702" i="1"/>
  <c r="AG703" i="1"/>
  <c r="AG702" i="1" s="1"/>
  <c r="AE522" i="1"/>
  <c r="AE521" i="1" s="1"/>
  <c r="AE520" i="1" s="1"/>
  <c r="AG523" i="1"/>
  <c r="AG522" i="1" s="1"/>
  <c r="AG521" i="1" s="1"/>
  <c r="AG520" i="1" s="1"/>
  <c r="AE507" i="1"/>
  <c r="AG508" i="1"/>
  <c r="AG507" i="1" s="1"/>
  <c r="AE488" i="1"/>
  <c r="AG489" i="1"/>
  <c r="AG488" i="1" s="1"/>
  <c r="AE450" i="1"/>
  <c r="AE449" i="1" s="1"/>
  <c r="AE448" i="1" s="1"/>
  <c r="AE447" i="1" s="1"/>
  <c r="AE446" i="1" s="1"/>
  <c r="AG451" i="1"/>
  <c r="AG450" i="1" s="1"/>
  <c r="AG449" i="1" s="1"/>
  <c r="AG448" i="1" s="1"/>
  <c r="AG447" i="1" s="1"/>
  <c r="AG446" i="1" s="1"/>
  <c r="AE411" i="1"/>
  <c r="AE410" i="1" s="1"/>
  <c r="AG412" i="1"/>
  <c r="AG411" i="1" s="1"/>
  <c r="AG410" i="1" s="1"/>
  <c r="AE658" i="1"/>
  <c r="AG659" i="1"/>
  <c r="AG658" i="1" s="1"/>
  <c r="AE618" i="1"/>
  <c r="AE617" i="1" s="1"/>
  <c r="AE616" i="1" s="1"/>
  <c r="AE615" i="1" s="1"/>
  <c r="AG619" i="1"/>
  <c r="AG618" i="1" s="1"/>
  <c r="AG617" i="1" s="1"/>
  <c r="AG616" i="1" s="1"/>
  <c r="AG615" i="1" s="1"/>
  <c r="AE399" i="1"/>
  <c r="AE398" i="1" s="1"/>
  <c r="AE397" i="1" s="1"/>
  <c r="AE396" i="1" s="1"/>
  <c r="AE380" i="1" s="1"/>
  <c r="AG400" i="1"/>
  <c r="AG399" i="1" s="1"/>
  <c r="AG398" i="1" s="1"/>
  <c r="AG397" i="1" s="1"/>
  <c r="AG396" i="1" s="1"/>
  <c r="AE314" i="1"/>
  <c r="AG316" i="1"/>
  <c r="AG314" i="1" s="1"/>
  <c r="AE214" i="1"/>
  <c r="AG215" i="1"/>
  <c r="AG214" i="1" s="1"/>
  <c r="AE198" i="1"/>
  <c r="AG199" i="1"/>
  <c r="AG198" i="1" s="1"/>
  <c r="AE135" i="1"/>
  <c r="AE132" i="1" s="1"/>
  <c r="AG136" i="1"/>
  <c r="AG135" i="1" s="1"/>
  <c r="AE61" i="1"/>
  <c r="AE60" i="1" s="1"/>
  <c r="AE59" i="1" s="1"/>
  <c r="AG62" i="1"/>
  <c r="AG61" i="1" s="1"/>
  <c r="AG60" i="1" s="1"/>
  <c r="AG59" i="1" s="1"/>
  <c r="AE906" i="1"/>
  <c r="AE905" i="1" s="1"/>
  <c r="AE904" i="1" s="1"/>
  <c r="AG907" i="1"/>
  <c r="AG906" i="1" s="1"/>
  <c r="AE823" i="1"/>
  <c r="AE822" i="1" s="1"/>
  <c r="AE821" i="1" s="1"/>
  <c r="AE820" i="1" s="1"/>
  <c r="AE819" i="1" s="1"/>
  <c r="AE818" i="1" s="1"/>
  <c r="AG824" i="1"/>
  <c r="AG823" i="1" s="1"/>
  <c r="AG822" i="1" s="1"/>
  <c r="AG821" i="1" s="1"/>
  <c r="AG820" i="1" s="1"/>
  <c r="AG819" i="1" s="1"/>
  <c r="AG818" i="1" s="1"/>
  <c r="AE708" i="1"/>
  <c r="AG709" i="1"/>
  <c r="AG708" i="1" s="1"/>
  <c r="AE700" i="1"/>
  <c r="AG701" i="1"/>
  <c r="AG700" i="1" s="1"/>
  <c r="AE30" i="1"/>
  <c r="AE29" i="1" s="1"/>
  <c r="AE28" i="1" s="1"/>
  <c r="AE27" i="1" s="1"/>
  <c r="AG31" i="1"/>
  <c r="AG30" i="1" s="1"/>
  <c r="AG29" i="1" s="1"/>
  <c r="AG28" i="1" s="1"/>
  <c r="AG27" i="1" s="1"/>
  <c r="AE706" i="1"/>
  <c r="AG707" i="1"/>
  <c r="AG706" i="1" s="1"/>
  <c r="AE500" i="1"/>
  <c r="AE499" i="1" s="1"/>
  <c r="AE498" i="1" s="1"/>
  <c r="AE493" i="1" s="1"/>
  <c r="AG501" i="1"/>
  <c r="AG500" i="1" s="1"/>
  <c r="AG499" i="1" s="1"/>
  <c r="AG498" i="1" s="1"/>
  <c r="AG493" i="1" s="1"/>
  <c r="AE438" i="1"/>
  <c r="AE437" i="1" s="1"/>
  <c r="AE436" i="1" s="1"/>
  <c r="AE435" i="1" s="1"/>
  <c r="AE424" i="1" s="1"/>
  <c r="AG439" i="1"/>
  <c r="AG438" i="1" s="1"/>
  <c r="AG437" i="1" s="1"/>
  <c r="AG436" i="1" s="1"/>
  <c r="AG435" i="1" s="1"/>
  <c r="AG424" i="1" s="1"/>
  <c r="AE648" i="1"/>
  <c r="AE647" i="1" s="1"/>
  <c r="AE646" i="1" s="1"/>
  <c r="AG649" i="1"/>
  <c r="AG648" i="1" s="1"/>
  <c r="AE222" i="1"/>
  <c r="AE221" i="1" s="1"/>
  <c r="AG223" i="1"/>
  <c r="AG222" i="1" s="1"/>
  <c r="AG221" i="1" s="1"/>
  <c r="AE123" i="1"/>
  <c r="AE122" i="1" s="1"/>
  <c r="AE121" i="1" s="1"/>
  <c r="AG124" i="1"/>
  <c r="AG123" i="1" s="1"/>
  <c r="AG122" i="1" s="1"/>
  <c r="AG121" i="1" s="1"/>
  <c r="AE1053" i="1"/>
  <c r="AE1048" i="1" s="1"/>
  <c r="AE1047" i="1" s="1"/>
  <c r="AE1046" i="1" s="1"/>
  <c r="AE1045" i="1" s="1"/>
  <c r="AG1054" i="1"/>
  <c r="AG1053" i="1" s="1"/>
  <c r="AG1048" i="1" s="1"/>
  <c r="AG1047" i="1" s="1"/>
  <c r="AG1046" i="1" s="1"/>
  <c r="AG1045" i="1" s="1"/>
  <c r="AE21" i="1"/>
  <c r="AE15" i="1" s="1"/>
  <c r="AE14" i="1" s="1"/>
  <c r="AG22" i="1"/>
  <c r="AG21" i="1" s="1"/>
  <c r="AB834" i="1"/>
  <c r="S834" i="1"/>
  <c r="AE1088" i="1"/>
  <c r="AE1087" i="1" s="1"/>
  <c r="AE1086" i="1" s="1"/>
  <c r="AE1081" i="1" s="1"/>
  <c r="AE1080" i="1" s="1"/>
  <c r="AE1079" i="1" s="1"/>
  <c r="AG1089" i="1"/>
  <c r="AG1088" i="1" s="1"/>
  <c r="AG1087" i="1" s="1"/>
  <c r="AG1086" i="1" s="1"/>
  <c r="AC836" i="1"/>
  <c r="AC835" i="1" s="1"/>
  <c r="AE792" i="1"/>
  <c r="AG793" i="1"/>
  <c r="AG792" i="1" s="1"/>
  <c r="AG788" i="1" s="1"/>
  <c r="AG787" i="1" s="1"/>
  <c r="AG786" i="1" s="1"/>
  <c r="AG785" i="1" s="1"/>
  <c r="AE363" i="1"/>
  <c r="AG364" i="1"/>
  <c r="AG363" i="1" s="1"/>
  <c r="AE336" i="1"/>
  <c r="AG337" i="1"/>
  <c r="AG336" i="1" s="1"/>
  <c r="AE267" i="1"/>
  <c r="AE266" i="1" s="1"/>
  <c r="AE265" i="1" s="1"/>
  <c r="AE264" i="1" s="1"/>
  <c r="AG268" i="1"/>
  <c r="AG267" i="1" s="1"/>
  <c r="AG266" i="1" s="1"/>
  <c r="AG265" i="1" s="1"/>
  <c r="AG264" i="1" s="1"/>
  <c r="AE246" i="1"/>
  <c r="AE245" i="1" s="1"/>
  <c r="AE244" i="1" s="1"/>
  <c r="AE243" i="1" s="1"/>
  <c r="AE242" i="1" s="1"/>
  <c r="AG247" i="1"/>
  <c r="AG246" i="1" s="1"/>
  <c r="AG245" i="1" s="1"/>
  <c r="AG244" i="1" s="1"/>
  <c r="AG243" i="1" s="1"/>
  <c r="AG242" i="1" s="1"/>
  <c r="AE156" i="1"/>
  <c r="AG157" i="1"/>
  <c r="AG156" i="1" s="1"/>
  <c r="AE145" i="1"/>
  <c r="AG146" i="1"/>
  <c r="AG145" i="1" s="1"/>
  <c r="AE102" i="1"/>
  <c r="AE101" i="1" s="1"/>
  <c r="AE100" i="1" s="1"/>
  <c r="AG103" i="1"/>
  <c r="AG102" i="1" s="1"/>
  <c r="AG101" i="1" s="1"/>
  <c r="AG100" i="1" s="1"/>
  <c r="AE84" i="1"/>
  <c r="AG85" i="1"/>
  <c r="AG84" i="1" s="1"/>
  <c r="AE41" i="1"/>
  <c r="AG42" i="1"/>
  <c r="AG41" i="1" s="1"/>
  <c r="AG36" i="1" s="1"/>
  <c r="AG35" i="1" s="1"/>
  <c r="AE641" i="1"/>
  <c r="AE640" i="1" s="1"/>
  <c r="AE639" i="1" s="1"/>
  <c r="AE638" i="1" s="1"/>
  <c r="AE637" i="1" s="1"/>
  <c r="AE636" i="1" s="1"/>
  <c r="AG642" i="1"/>
  <c r="AG641" i="1" s="1"/>
  <c r="AG640" i="1" s="1"/>
  <c r="AG639" i="1" s="1"/>
  <c r="AG638" i="1" s="1"/>
  <c r="AG637" i="1" s="1"/>
  <c r="AG636" i="1" s="1"/>
  <c r="AE605" i="1"/>
  <c r="AE604" i="1" s="1"/>
  <c r="AG606" i="1"/>
  <c r="AG605" i="1" s="1"/>
  <c r="AG604" i="1" s="1"/>
  <c r="AE212" i="1"/>
  <c r="AG213" i="1"/>
  <c r="AG212" i="1" s="1"/>
  <c r="AE69" i="1"/>
  <c r="AE68" i="1" s="1"/>
  <c r="AE67" i="1" s="1"/>
  <c r="AE66" i="1" s="1"/>
  <c r="AG70" i="1"/>
  <c r="AG69" i="1" s="1"/>
  <c r="AG68" i="1" s="1"/>
  <c r="AG67" i="1" s="1"/>
  <c r="AG66" i="1" s="1"/>
  <c r="AE16" i="1"/>
  <c r="AG17" i="1"/>
  <c r="AG16" i="1" s="1"/>
  <c r="AE1065" i="1"/>
  <c r="AE1064" i="1" s="1"/>
  <c r="AE1063" i="1" s="1"/>
  <c r="AG1066" i="1"/>
  <c r="AG1065" i="1" s="1"/>
  <c r="AG1064" i="1" s="1"/>
  <c r="AG1063" i="1" s="1"/>
  <c r="AG1062" i="1" s="1"/>
  <c r="AE887" i="1"/>
  <c r="AG888" i="1"/>
  <c r="AG887" i="1" s="1"/>
  <c r="AE877" i="1"/>
  <c r="AG878" i="1"/>
  <c r="AG877" i="1" s="1"/>
  <c r="AE744" i="1"/>
  <c r="AG745" i="1"/>
  <c r="AG744" i="1" s="1"/>
  <c r="AG743" i="1" s="1"/>
  <c r="AG742" i="1" s="1"/>
  <c r="AG741" i="1" s="1"/>
  <c r="AG740" i="1" s="1"/>
  <c r="AE311" i="1"/>
  <c r="AG313" i="1"/>
  <c r="AG311" i="1" s="1"/>
  <c r="AE54" i="1"/>
  <c r="AE53" i="1" s="1"/>
  <c r="AE52" i="1" s="1"/>
  <c r="AE51" i="1" s="1"/>
  <c r="AG55" i="1"/>
  <c r="AG54" i="1" s="1"/>
  <c r="AG53" i="1" s="1"/>
  <c r="AG52" i="1" s="1"/>
  <c r="AG51" i="1" s="1"/>
  <c r="AE1084" i="1"/>
  <c r="AE1083" i="1" s="1"/>
  <c r="AE1082" i="1" s="1"/>
  <c r="AG1085" i="1"/>
  <c r="AG1084" i="1" s="1"/>
  <c r="AG1083" i="1" s="1"/>
  <c r="AG1082" i="1" s="1"/>
  <c r="AE916" i="1"/>
  <c r="AG917" i="1"/>
  <c r="AG916" i="1" s="1"/>
  <c r="AG911" i="1" s="1"/>
  <c r="AG910" i="1" s="1"/>
  <c r="AE577" i="1"/>
  <c r="AE576" i="1" s="1"/>
  <c r="AE575" i="1" s="1"/>
  <c r="AE574" i="1" s="1"/>
  <c r="AE573" i="1" s="1"/>
  <c r="AE572" i="1" s="1"/>
  <c r="AG578" i="1"/>
  <c r="AG577" i="1" s="1"/>
  <c r="AG576" i="1" s="1"/>
  <c r="AG575" i="1" s="1"/>
  <c r="AG574" i="1" s="1"/>
  <c r="AG573" i="1" s="1"/>
  <c r="AG572" i="1" s="1"/>
  <c r="AE511" i="1"/>
  <c r="AE510" i="1" s="1"/>
  <c r="AE509" i="1" s="1"/>
  <c r="AG512" i="1"/>
  <c r="AG511" i="1" s="1"/>
  <c r="AG510" i="1" s="1"/>
  <c r="AG509" i="1" s="1"/>
  <c r="AE490" i="1"/>
  <c r="AG491" i="1"/>
  <c r="AG490" i="1" s="1"/>
  <c r="AE390" i="1"/>
  <c r="AE389" i="1" s="1"/>
  <c r="AE388" i="1" s="1"/>
  <c r="AE381" i="1" s="1"/>
  <c r="AG391" i="1"/>
  <c r="AG390" i="1" s="1"/>
  <c r="AG389" i="1" s="1"/>
  <c r="AG388" i="1" s="1"/>
  <c r="AG381" i="1" s="1"/>
  <c r="AE361" i="1"/>
  <c r="AG362" i="1"/>
  <c r="AG361" i="1" s="1"/>
  <c r="AE340" i="1"/>
  <c r="AG341" i="1"/>
  <c r="AG340" i="1" s="1"/>
  <c r="AE296" i="1"/>
  <c r="AG297" i="1"/>
  <c r="AG296" i="1" s="1"/>
  <c r="AE272" i="1"/>
  <c r="AE271" i="1" s="1"/>
  <c r="AE270" i="1" s="1"/>
  <c r="AE269" i="1" s="1"/>
  <c r="AG273" i="1"/>
  <c r="AG272" i="1" s="1"/>
  <c r="AG271" i="1" s="1"/>
  <c r="AG270" i="1" s="1"/>
  <c r="AG269" i="1" s="1"/>
  <c r="AE252" i="1"/>
  <c r="AE251" i="1" s="1"/>
  <c r="AG253" i="1"/>
  <c r="AG252" i="1" s="1"/>
  <c r="AG251" i="1" s="1"/>
  <c r="AE158" i="1"/>
  <c r="AG159" i="1"/>
  <c r="AG158" i="1" s="1"/>
  <c r="AE147" i="1"/>
  <c r="AG148" i="1"/>
  <c r="AG147" i="1" s="1"/>
  <c r="AE98" i="1"/>
  <c r="AE97" i="1" s="1"/>
  <c r="AE96" i="1" s="1"/>
  <c r="AE95" i="1" s="1"/>
  <c r="AE94" i="1" s="1"/>
  <c r="AG99" i="1"/>
  <c r="AG98" i="1" s="1"/>
  <c r="AG97" i="1" s="1"/>
  <c r="AG96" i="1" s="1"/>
  <c r="AG95" i="1" s="1"/>
  <c r="AG94" i="1" s="1"/>
  <c r="AE82" i="1"/>
  <c r="AG83" i="1"/>
  <c r="AG82" i="1" s="1"/>
  <c r="AE975" i="1"/>
  <c r="AE974" i="1" s="1"/>
  <c r="AE973" i="1" s="1"/>
  <c r="AE972" i="1" s="1"/>
  <c r="AE971" i="1" s="1"/>
  <c r="AG976" i="1"/>
  <c r="AG975" i="1" s="1"/>
  <c r="AG974" i="1" s="1"/>
  <c r="AG973" i="1" s="1"/>
  <c r="AG972" i="1" s="1"/>
  <c r="AG971" i="1" s="1"/>
  <c r="AE773" i="1"/>
  <c r="AE772" i="1" s="1"/>
  <c r="AG775" i="1"/>
  <c r="AG773" i="1" s="1"/>
  <c r="AG772" i="1" s="1"/>
  <c r="AE406" i="1"/>
  <c r="AE405" i="1" s="1"/>
  <c r="AG407" i="1"/>
  <c r="AG406" i="1" s="1"/>
  <c r="AG405" i="1" s="1"/>
  <c r="AE219" i="1"/>
  <c r="AE218" i="1" s="1"/>
  <c r="AG220" i="1"/>
  <c r="AG219" i="1" s="1"/>
  <c r="AG218" i="1" s="1"/>
  <c r="AE133" i="1"/>
  <c r="AG134" i="1"/>
  <c r="AG133" i="1" s="1"/>
  <c r="AC106" i="1"/>
  <c r="AC105" i="1" s="1"/>
  <c r="T106" i="1"/>
  <c r="T105" i="1" s="1"/>
  <c r="T151" i="1"/>
  <c r="AC151" i="1"/>
  <c r="X475" i="1"/>
  <c r="X474" i="1" s="1"/>
  <c r="Z476" i="1"/>
  <c r="Z475" i="1" s="1"/>
  <c r="Z474" i="1" s="1"/>
  <c r="AC182" i="1"/>
  <c r="AC181" i="1" s="1"/>
  <c r="AC180" i="1" s="1"/>
  <c r="AC179" i="1" s="1"/>
  <c r="X133" i="1"/>
  <c r="Z134" i="1"/>
  <c r="Z133" i="1" s="1"/>
  <c r="X314" i="1"/>
  <c r="Z316" i="1"/>
  <c r="Z314" i="1" s="1"/>
  <c r="Z754" i="1"/>
  <c r="Z753" i="1" s="1"/>
  <c r="Z1058" i="1"/>
  <c r="Z1057" i="1" s="1"/>
  <c r="Z1056" i="1" s="1"/>
  <c r="AB857" i="1"/>
  <c r="AB856" i="1" s="1"/>
  <c r="Q858" i="1"/>
  <c r="Q559" i="1"/>
  <c r="Q1037" i="1"/>
  <c r="N754" i="1"/>
  <c r="N753" i="1" s="1"/>
  <c r="X754" i="1"/>
  <c r="X753" i="1" s="1"/>
  <c r="N942" i="1"/>
  <c r="Q943" i="1"/>
  <c r="Q942" i="1" s="1"/>
  <c r="N770" i="1"/>
  <c r="N766" i="1" s="1"/>
  <c r="Q771" i="1"/>
  <c r="Q770" i="1" s="1"/>
  <c r="Q766" i="1" s="1"/>
  <c r="N198" i="1"/>
  <c r="Q199" i="1"/>
  <c r="Q198" i="1" s="1"/>
  <c r="N500" i="1"/>
  <c r="N499" i="1" s="1"/>
  <c r="N498" i="1" s="1"/>
  <c r="N493" i="1" s="1"/>
  <c r="Q501" i="1"/>
  <c r="Q500" i="1" s="1"/>
  <c r="Q499" i="1" s="1"/>
  <c r="Q498" i="1" s="1"/>
  <c r="Q493" i="1" s="1"/>
  <c r="N351" i="1"/>
  <c r="Q352" i="1"/>
  <c r="Q351" i="1" s="1"/>
  <c r="N284" i="1"/>
  <c r="Q285" i="1"/>
  <c r="Q284" i="1" s="1"/>
  <c r="Q1058" i="1"/>
  <c r="Q1057" i="1" s="1"/>
  <c r="Q1056" i="1" s="1"/>
  <c r="N1005" i="1"/>
  <c r="N1004" i="1" s="1"/>
  <c r="N1003" i="1" s="1"/>
  <c r="Q1006" i="1"/>
  <c r="Q1005" i="1" s="1"/>
  <c r="Q1004" i="1" s="1"/>
  <c r="Q1003" i="1" s="1"/>
  <c r="N111" i="1"/>
  <c r="N110" i="1" s="1"/>
  <c r="Q112" i="1"/>
  <c r="Q111" i="1" s="1"/>
  <c r="Q110" i="1" s="1"/>
  <c r="N625" i="1"/>
  <c r="N624" i="1" s="1"/>
  <c r="N623" i="1" s="1"/>
  <c r="N622" i="1" s="1"/>
  <c r="N621" i="1" s="1"/>
  <c r="N620" i="1" s="1"/>
  <c r="Q626" i="1"/>
  <c r="Q625" i="1" s="1"/>
  <c r="Q624" i="1" s="1"/>
  <c r="Q623" i="1" s="1"/>
  <c r="Q622" i="1" s="1"/>
  <c r="Q621" i="1" s="1"/>
  <c r="Q620" i="1" s="1"/>
  <c r="N123" i="1"/>
  <c r="N122" i="1" s="1"/>
  <c r="N121" i="1" s="1"/>
  <c r="N113" i="1" s="1"/>
  <c r="Q124" i="1"/>
  <c r="Q123" i="1" s="1"/>
  <c r="Q122" i="1" s="1"/>
  <c r="Q121" i="1" s="1"/>
  <c r="Q113" i="1" s="1"/>
  <c r="N885" i="1"/>
  <c r="Q886" i="1"/>
  <c r="Q885" i="1" s="1"/>
  <c r="N43" i="1"/>
  <c r="Q44" i="1"/>
  <c r="Q43" i="1" s="1"/>
  <c r="N267" i="1"/>
  <c r="N266" i="1" s="1"/>
  <c r="N265" i="1" s="1"/>
  <c r="N264" i="1" s="1"/>
  <c r="Q268" i="1"/>
  <c r="Q267" i="1" s="1"/>
  <c r="Q266" i="1" s="1"/>
  <c r="Q265" i="1" s="1"/>
  <c r="Q264" i="1" s="1"/>
  <c r="N137" i="1"/>
  <c r="Q138" i="1"/>
  <c r="Q137" i="1" s="1"/>
  <c r="N158" i="1"/>
  <c r="Q159" i="1"/>
  <c r="Q158" i="1" s="1"/>
  <c r="N661" i="1"/>
  <c r="N660" i="1" s="1"/>
  <c r="Q662" i="1"/>
  <c r="Q661" i="1" s="1"/>
  <c r="Q660" i="1" s="1"/>
  <c r="N457" i="1"/>
  <c r="N456" i="1" s="1"/>
  <c r="N455" i="1" s="1"/>
  <c r="N454" i="1" s="1"/>
  <c r="N453" i="1" s="1"/>
  <c r="N452" i="1" s="1"/>
  <c r="Q458" i="1"/>
  <c r="Q457" i="1" s="1"/>
  <c r="Q456" i="1" s="1"/>
  <c r="Q455" i="1" s="1"/>
  <c r="Q454" i="1" s="1"/>
  <c r="Q453" i="1" s="1"/>
  <c r="Q452" i="1" s="1"/>
  <c r="N296" i="1"/>
  <c r="Q297" i="1"/>
  <c r="Q296" i="1" s="1"/>
  <c r="Q754" i="1"/>
  <c r="Q753" i="1" s="1"/>
  <c r="N1062" i="1"/>
  <c r="X1062" i="1"/>
  <c r="L766" i="1"/>
  <c r="T310" i="1"/>
  <c r="T309" i="1" s="1"/>
  <c r="T308" i="1" s="1"/>
  <c r="T307" i="1" s="1"/>
  <c r="N555" i="1"/>
  <c r="H263" i="1"/>
  <c r="V1028" i="1"/>
  <c r="X1029" i="1"/>
  <c r="V1026" i="1"/>
  <c r="X1027" i="1"/>
  <c r="H405" i="1"/>
  <c r="H404" i="1" s="1"/>
  <c r="H403" i="1" s="1"/>
  <c r="H402" i="1" s="1"/>
  <c r="H401" i="1" s="1"/>
  <c r="H36" i="1"/>
  <c r="H35" i="1" s="1"/>
  <c r="H34" i="1" s="1"/>
  <c r="H33" i="1" s="1"/>
  <c r="T263" i="1"/>
  <c r="AC217" i="1"/>
  <c r="AC216" i="1" s="1"/>
  <c r="H182" i="1"/>
  <c r="H181" i="1" s="1"/>
  <c r="H180" i="1" s="1"/>
  <c r="H179" i="1" s="1"/>
  <c r="H144" i="1"/>
  <c r="V1053" i="1"/>
  <c r="V1048" i="1" s="1"/>
  <c r="V1047" i="1" s="1"/>
  <c r="V1046" i="1" s="1"/>
  <c r="V1045" i="1" s="1"/>
  <c r="X1054" i="1"/>
  <c r="V773" i="1"/>
  <c r="V772" i="1" s="1"/>
  <c r="X775" i="1"/>
  <c r="V797" i="1"/>
  <c r="X798" i="1"/>
  <c r="V879" i="1"/>
  <c r="X880" i="1"/>
  <c r="V200" i="1"/>
  <c r="X201" i="1"/>
  <c r="V951" i="1"/>
  <c r="V950" i="1" s="1"/>
  <c r="V949" i="1" s="1"/>
  <c r="V948" i="1" s="1"/>
  <c r="V947" i="1" s="1"/>
  <c r="V946" i="1" s="1"/>
  <c r="X952" i="1"/>
  <c r="V936" i="1"/>
  <c r="X937" i="1"/>
  <c r="V665" i="1"/>
  <c r="V664" i="1" s="1"/>
  <c r="X666" i="1"/>
  <c r="V399" i="1"/>
  <c r="V398" i="1" s="1"/>
  <c r="V397" i="1" s="1"/>
  <c r="V396" i="1" s="1"/>
  <c r="X400" i="1"/>
  <c r="V356" i="1"/>
  <c r="X357" i="1"/>
  <c r="V298" i="1"/>
  <c r="X299" i="1"/>
  <c r="V158" i="1"/>
  <c r="X159" i="1"/>
  <c r="V98" i="1"/>
  <c r="V97" i="1" s="1"/>
  <c r="V96" i="1" s="1"/>
  <c r="V95" i="1" s="1"/>
  <c r="V94" i="1" s="1"/>
  <c r="X99" i="1"/>
  <c r="V1077" i="1"/>
  <c r="X1078" i="1"/>
  <c r="V708" i="1"/>
  <c r="X709" i="1"/>
  <c r="V500" i="1"/>
  <c r="V499" i="1" s="1"/>
  <c r="V498" i="1" s="1"/>
  <c r="V493" i="1" s="1"/>
  <c r="X501" i="1"/>
  <c r="V16" i="1"/>
  <c r="X17" i="1"/>
  <c r="V938" i="1"/>
  <c r="X939" i="1"/>
  <c r="V363" i="1"/>
  <c r="X364" i="1"/>
  <c r="V290" i="1"/>
  <c r="X292" i="1"/>
  <c r="V240" i="1"/>
  <c r="V239" i="1" s="1"/>
  <c r="V238" i="1" s="1"/>
  <c r="V232" i="1" s="1"/>
  <c r="V231" i="1" s="1"/>
  <c r="X241" i="1"/>
  <c r="V156" i="1"/>
  <c r="X157" i="1"/>
  <c r="V102" i="1"/>
  <c r="V101" i="1" s="1"/>
  <c r="V100" i="1" s="1"/>
  <c r="X103" i="1"/>
  <c r="V69" i="1"/>
  <c r="X70" i="1"/>
  <c r="V25" i="1"/>
  <c r="V24" i="1" s="1"/>
  <c r="V23" i="1" s="1"/>
  <c r="X26" i="1"/>
  <c r="V975" i="1"/>
  <c r="V974" i="1" s="1"/>
  <c r="V973" i="1" s="1"/>
  <c r="V972" i="1" s="1"/>
  <c r="V971" i="1" s="1"/>
  <c r="X976" i="1"/>
  <c r="V883" i="1"/>
  <c r="X884" i="1"/>
  <c r="V799" i="1"/>
  <c r="X800" i="1"/>
  <c r="V702" i="1"/>
  <c r="X703" i="1"/>
  <c r="V632" i="1"/>
  <c r="V631" i="1" s="1"/>
  <c r="V630" i="1" s="1"/>
  <c r="V629" i="1" s="1"/>
  <c r="V628" i="1" s="1"/>
  <c r="V627" i="1" s="1"/>
  <c r="X633" i="1"/>
  <c r="V505" i="1"/>
  <c r="X506" i="1"/>
  <c r="V438" i="1"/>
  <c r="V437" i="1" s="1"/>
  <c r="V436" i="1" s="1"/>
  <c r="V435" i="1" s="1"/>
  <c r="V424" i="1" s="1"/>
  <c r="X439" i="1"/>
  <c r="V331" i="1"/>
  <c r="V330" i="1" s="1"/>
  <c r="V329" i="1" s="1"/>
  <c r="V328" i="1" s="1"/>
  <c r="X332" i="1"/>
  <c r="V202" i="1"/>
  <c r="X203" i="1"/>
  <c r="V123" i="1"/>
  <c r="V122" i="1" s="1"/>
  <c r="V121" i="1" s="1"/>
  <c r="V113" i="1" s="1"/>
  <c r="X124" i="1"/>
  <c r="V744" i="1"/>
  <c r="V743" i="1" s="1"/>
  <c r="V742" i="1" s="1"/>
  <c r="V741" i="1" s="1"/>
  <c r="V740" i="1" s="1"/>
  <c r="X745" i="1"/>
  <c r="V71" i="1"/>
  <c r="X72" i="1"/>
  <c r="V30" i="1"/>
  <c r="V29" i="1" s="1"/>
  <c r="V28" i="1" s="1"/>
  <c r="V27" i="1" s="1"/>
  <c r="X31" i="1"/>
  <c r="V1062" i="1"/>
  <c r="V1005" i="1"/>
  <c r="V1004" i="1" s="1"/>
  <c r="V1003" i="1" s="1"/>
  <c r="X1006" i="1"/>
  <c r="V889" i="1"/>
  <c r="X890" i="1"/>
  <c r="V843" i="1"/>
  <c r="V842" i="1" s="1"/>
  <c r="V841" i="1" s="1"/>
  <c r="X844" i="1"/>
  <c r="V704" i="1"/>
  <c r="X705" i="1"/>
  <c r="V507" i="1"/>
  <c r="X508" i="1"/>
  <c r="V457" i="1"/>
  <c r="V456" i="1" s="1"/>
  <c r="V455" i="1" s="1"/>
  <c r="V454" i="1" s="1"/>
  <c r="V453" i="1" s="1"/>
  <c r="V452" i="1" s="1"/>
  <c r="X458" i="1"/>
  <c r="V219" i="1"/>
  <c r="V218" i="1" s="1"/>
  <c r="V217" i="1" s="1"/>
  <c r="V216" i="1" s="1"/>
  <c r="X220" i="1"/>
  <c r="V906" i="1"/>
  <c r="X907" i="1"/>
  <c r="V343" i="1"/>
  <c r="X344" i="1"/>
  <c r="V227" i="1"/>
  <c r="X228" i="1"/>
  <c r="V137" i="1"/>
  <c r="X138" i="1"/>
  <c r="V940" i="1"/>
  <c r="X941" i="1"/>
  <c r="V770" i="1"/>
  <c r="V766" i="1" s="1"/>
  <c r="X771" i="1"/>
  <c r="V613" i="1"/>
  <c r="V612" i="1" s="1"/>
  <c r="V611" i="1" s="1"/>
  <c r="X614" i="1"/>
  <c r="V480" i="1"/>
  <c r="V479" i="1" s="1"/>
  <c r="V473" i="1" s="1"/>
  <c r="V472" i="1" s="1"/>
  <c r="X481" i="1"/>
  <c r="V390" i="1"/>
  <c r="V389" i="1" s="1"/>
  <c r="V388" i="1" s="1"/>
  <c r="X391" i="1"/>
  <c r="V361" i="1"/>
  <c r="X362" i="1"/>
  <c r="V351" i="1"/>
  <c r="X352" i="1"/>
  <c r="V267" i="1"/>
  <c r="V266" i="1" s="1"/>
  <c r="V265" i="1" s="1"/>
  <c r="V264" i="1" s="1"/>
  <c r="X268" i="1"/>
  <c r="V246" i="1"/>
  <c r="V245" i="1" s="1"/>
  <c r="V244" i="1" s="1"/>
  <c r="V243" i="1" s="1"/>
  <c r="V242" i="1" s="1"/>
  <c r="X247" i="1"/>
  <c r="V154" i="1"/>
  <c r="X155" i="1"/>
  <c r="V111" i="1"/>
  <c r="V110" i="1" s="1"/>
  <c r="X112" i="1"/>
  <c r="V982" i="1"/>
  <c r="V981" i="1" s="1"/>
  <c r="V980" i="1" s="1"/>
  <c r="V979" i="1" s="1"/>
  <c r="V978" i="1" s="1"/>
  <c r="V977" i="1" s="1"/>
  <c r="X983" i="1"/>
  <c r="V805" i="1"/>
  <c r="V804" i="1" s="1"/>
  <c r="V803" i="1" s="1"/>
  <c r="V802" i="1" s="1"/>
  <c r="V801" i="1" s="1"/>
  <c r="X806" i="1"/>
  <c r="V700" i="1"/>
  <c r="X701" i="1"/>
  <c r="V516" i="1"/>
  <c r="X517" i="1"/>
  <c r="V470" i="1"/>
  <c r="V469" i="1" s="1"/>
  <c r="V468" i="1" s="1"/>
  <c r="V467" i="1" s="1"/>
  <c r="V466" i="1" s="1"/>
  <c r="X471" i="1"/>
  <c r="V186" i="1"/>
  <c r="V182" i="1" s="1"/>
  <c r="V181" i="1" s="1"/>
  <c r="V180" i="1" s="1"/>
  <c r="V179" i="1" s="1"/>
  <c r="X187" i="1"/>
  <c r="V916" i="1"/>
  <c r="V911" i="1" s="1"/>
  <c r="V910" i="1" s="1"/>
  <c r="X917" i="1"/>
  <c r="V885" i="1"/>
  <c r="X886" i="1"/>
  <c r="V522" i="1"/>
  <c r="V521" i="1" s="1"/>
  <c r="V520" i="1" s="1"/>
  <c r="X523" i="1"/>
  <c r="V488" i="1"/>
  <c r="X489" i="1"/>
  <c r="V336" i="1"/>
  <c r="X337" i="1"/>
  <c r="V212" i="1"/>
  <c r="X213" i="1"/>
  <c r="V1088" i="1"/>
  <c r="V1087" i="1" s="1"/>
  <c r="V1086" i="1" s="1"/>
  <c r="X1089" i="1"/>
  <c r="V303" i="1"/>
  <c r="X304" i="1"/>
  <c r="V605" i="1"/>
  <c r="V604" i="1" s="1"/>
  <c r="X606" i="1"/>
  <c r="V365" i="1"/>
  <c r="X366" i="1"/>
  <c r="V258" i="1"/>
  <c r="X260" i="1"/>
  <c r="V147" i="1"/>
  <c r="X148" i="1"/>
  <c r="V853" i="1"/>
  <c r="V852" i="1" s="1"/>
  <c r="V851" i="1" s="1"/>
  <c r="X854" i="1"/>
  <c r="V641" i="1"/>
  <c r="V640" i="1" s="1"/>
  <c r="V639" i="1" s="1"/>
  <c r="V638" i="1" s="1"/>
  <c r="V637" i="1" s="1"/>
  <c r="V636" i="1" s="1"/>
  <c r="X642" i="1"/>
  <c r="V311" i="1"/>
  <c r="V310" i="1" s="1"/>
  <c r="X313" i="1"/>
  <c r="V618" i="1"/>
  <c r="V617" i="1" s="1"/>
  <c r="V616" i="1" s="1"/>
  <c r="V615" i="1" s="1"/>
  <c r="X619" i="1"/>
  <c r="V394" i="1"/>
  <c r="V393" i="1" s="1"/>
  <c r="V392" i="1" s="1"/>
  <c r="X395" i="1"/>
  <c r="V353" i="1"/>
  <c r="V347" i="1" s="1"/>
  <c r="X354" i="1"/>
  <c r="V261" i="1"/>
  <c r="X262" i="1"/>
  <c r="V145" i="1"/>
  <c r="X146" i="1"/>
  <c r="V84" i="1"/>
  <c r="X85" i="1"/>
  <c r="V45" i="1"/>
  <c r="X46" i="1"/>
  <c r="V891" i="1"/>
  <c r="X892" i="1"/>
  <c r="V849" i="1"/>
  <c r="V848" i="1" s="1"/>
  <c r="V847" i="1" s="1"/>
  <c r="X850" i="1"/>
  <c r="V722" i="1"/>
  <c r="V721" i="1" s="1"/>
  <c r="V720" i="1" s="1"/>
  <c r="V711" i="1" s="1"/>
  <c r="V710" i="1" s="1"/>
  <c r="X723" i="1"/>
  <c r="V658" i="1"/>
  <c r="X659" i="1"/>
  <c r="V518" i="1"/>
  <c r="X519" i="1"/>
  <c r="V464" i="1"/>
  <c r="V463" i="1" s="1"/>
  <c r="V462" i="1" s="1"/>
  <c r="V461" i="1" s="1"/>
  <c r="V460" i="1" s="1"/>
  <c r="X465" i="1"/>
  <c r="V345" i="1"/>
  <c r="X346" i="1"/>
  <c r="V229" i="1"/>
  <c r="X230" i="1"/>
  <c r="V139" i="1"/>
  <c r="X140" i="1"/>
  <c r="V1020" i="1"/>
  <c r="V1019" i="1" s="1"/>
  <c r="V1018" i="1" s="1"/>
  <c r="X1021" i="1"/>
  <c r="V49" i="1"/>
  <c r="V48" i="1" s="1"/>
  <c r="V47" i="1" s="1"/>
  <c r="X50" i="1"/>
  <c r="V942" i="1"/>
  <c r="X943" i="1"/>
  <c r="V668" i="1"/>
  <c r="V667" i="1" s="1"/>
  <c r="X669" i="1"/>
  <c r="V602" i="1"/>
  <c r="V601" i="1" s="1"/>
  <c r="X603" i="1"/>
  <c r="V406" i="1"/>
  <c r="V405" i="1" s="1"/>
  <c r="X407" i="1"/>
  <c r="V369" i="1"/>
  <c r="V368" i="1" s="1"/>
  <c r="V367" i="1" s="1"/>
  <c r="X370" i="1"/>
  <c r="V358" i="1"/>
  <c r="X359" i="1"/>
  <c r="V296" i="1"/>
  <c r="X297" i="1"/>
  <c r="V272" i="1"/>
  <c r="V271" i="1" s="1"/>
  <c r="V270" i="1" s="1"/>
  <c r="V269" i="1" s="1"/>
  <c r="X273" i="1"/>
  <c r="V252" i="1"/>
  <c r="V251" i="1" s="1"/>
  <c r="X253" i="1"/>
  <c r="V171" i="1"/>
  <c r="V170" i="1" s="1"/>
  <c r="V169" i="1" s="1"/>
  <c r="V168" i="1" s="1"/>
  <c r="V167" i="1" s="1"/>
  <c r="X172" i="1"/>
  <c r="V149" i="1"/>
  <c r="X150" i="1"/>
  <c r="V92" i="1"/>
  <c r="X93" i="1"/>
  <c r="V80" i="1"/>
  <c r="X81" i="1"/>
  <c r="V54" i="1"/>
  <c r="V53" i="1" s="1"/>
  <c r="V52" i="1" s="1"/>
  <c r="V51" i="1" s="1"/>
  <c r="X55" i="1"/>
  <c r="V41" i="1"/>
  <c r="X42" i="1"/>
  <c r="V1084" i="1"/>
  <c r="V1083" i="1" s="1"/>
  <c r="V1082" i="1" s="1"/>
  <c r="X1085" i="1"/>
  <c r="V908" i="1"/>
  <c r="X909" i="1"/>
  <c r="V887" i="1"/>
  <c r="X888" i="1"/>
  <c r="V877" i="1"/>
  <c r="X878" i="1"/>
  <c r="V823" i="1"/>
  <c r="V822" i="1" s="1"/>
  <c r="V821" i="1" s="1"/>
  <c r="V820" i="1" s="1"/>
  <c r="V819" i="1" s="1"/>
  <c r="V818" i="1" s="1"/>
  <c r="X824" i="1"/>
  <c r="V792" i="1"/>
  <c r="V788" i="1" s="1"/>
  <c r="V787" i="1" s="1"/>
  <c r="V786" i="1" s="1"/>
  <c r="X793" i="1"/>
  <c r="V706" i="1"/>
  <c r="X707" i="1"/>
  <c r="V698" i="1"/>
  <c r="X699" i="1"/>
  <c r="V648" i="1"/>
  <c r="X649" i="1"/>
  <c r="V577" i="1"/>
  <c r="V576" i="1" s="1"/>
  <c r="V575" i="1" s="1"/>
  <c r="V574" i="1" s="1"/>
  <c r="V573" i="1" s="1"/>
  <c r="V572" i="1" s="1"/>
  <c r="X578" i="1"/>
  <c r="V511" i="1"/>
  <c r="V510" i="1" s="1"/>
  <c r="V509" i="1" s="1"/>
  <c r="X512" i="1"/>
  <c r="V490" i="1"/>
  <c r="V487" i="1" s="1"/>
  <c r="V486" i="1" s="1"/>
  <c r="V485" i="1" s="1"/>
  <c r="V484" i="1" s="1"/>
  <c r="X491" i="1"/>
  <c r="V450" i="1"/>
  <c r="V449" i="1" s="1"/>
  <c r="V448" i="1" s="1"/>
  <c r="V447" i="1" s="1"/>
  <c r="V446" i="1" s="1"/>
  <c r="X451" i="1"/>
  <c r="V411" i="1"/>
  <c r="V410" i="1" s="1"/>
  <c r="X412" i="1"/>
  <c r="V340" i="1"/>
  <c r="X341" i="1"/>
  <c r="V305" i="1"/>
  <c r="X306" i="1"/>
  <c r="V214" i="1"/>
  <c r="X215" i="1"/>
  <c r="V198" i="1"/>
  <c r="X199" i="1"/>
  <c r="V135" i="1"/>
  <c r="V132" i="1" s="1"/>
  <c r="X136" i="1"/>
  <c r="V82" i="1"/>
  <c r="X83" i="1"/>
  <c r="V61" i="1"/>
  <c r="X62" i="1"/>
  <c r="V43" i="1"/>
  <c r="V36" i="1" s="1"/>
  <c r="V35" i="1" s="1"/>
  <c r="X44" i="1"/>
  <c r="V21" i="1"/>
  <c r="X22" i="1"/>
  <c r="X1058" i="1"/>
  <c r="X1057" i="1" s="1"/>
  <c r="X1056" i="1" s="1"/>
  <c r="L1053" i="1"/>
  <c r="L1048" i="1" s="1"/>
  <c r="L1047" i="1" s="1"/>
  <c r="L1046" i="1" s="1"/>
  <c r="L1045" i="1" s="1"/>
  <c r="N1054" i="1"/>
  <c r="L656" i="1"/>
  <c r="N657" i="1"/>
  <c r="L444" i="1"/>
  <c r="N445" i="1"/>
  <c r="L982" i="1"/>
  <c r="L981" i="1" s="1"/>
  <c r="L980" i="1" s="1"/>
  <c r="L979" i="1" s="1"/>
  <c r="L978" i="1" s="1"/>
  <c r="L977" i="1" s="1"/>
  <c r="N983" i="1"/>
  <c r="L936" i="1"/>
  <c r="N937" i="1"/>
  <c r="L908" i="1"/>
  <c r="N909" i="1"/>
  <c r="L877" i="1"/>
  <c r="N878" i="1"/>
  <c r="L773" i="1"/>
  <c r="L772" i="1" s="1"/>
  <c r="N775" i="1"/>
  <c r="L704" i="1"/>
  <c r="N705" i="1"/>
  <c r="L650" i="1"/>
  <c r="N651" i="1"/>
  <c r="L577" i="1"/>
  <c r="L576" i="1" s="1"/>
  <c r="L575" i="1" s="1"/>
  <c r="L574" i="1" s="1"/>
  <c r="L573" i="1" s="1"/>
  <c r="L572" i="1" s="1"/>
  <c r="N578" i="1"/>
  <c r="L505" i="1"/>
  <c r="N506" i="1"/>
  <c r="L442" i="1"/>
  <c r="L441" i="1" s="1"/>
  <c r="L440" i="1" s="1"/>
  <c r="N443" i="1"/>
  <c r="L394" i="1"/>
  <c r="L393" i="1" s="1"/>
  <c r="L392" i="1" s="1"/>
  <c r="N395" i="1"/>
  <c r="L345" i="1"/>
  <c r="N346" i="1"/>
  <c r="L286" i="1"/>
  <c r="L283" i="1" s="1"/>
  <c r="L282" i="1" s="1"/>
  <c r="N287" i="1"/>
  <c r="L154" i="1"/>
  <c r="N155" i="1"/>
  <c r="L102" i="1"/>
  <c r="L101" i="1" s="1"/>
  <c r="L100" i="1" s="1"/>
  <c r="N103" i="1"/>
  <c r="L30" i="1"/>
  <c r="L29" i="1" s="1"/>
  <c r="L28" i="1" s="1"/>
  <c r="L27" i="1" s="1"/>
  <c r="N31" i="1"/>
  <c r="L1084" i="1"/>
  <c r="L1083" i="1" s="1"/>
  <c r="L1082" i="1" s="1"/>
  <c r="N1085" i="1"/>
  <c r="L722" i="1"/>
  <c r="L721" i="1" s="1"/>
  <c r="L720" i="1" s="1"/>
  <c r="L711" i="1" s="1"/>
  <c r="L710" i="1" s="1"/>
  <c r="N723" i="1"/>
  <c r="L648" i="1"/>
  <c r="N649" i="1"/>
  <c r="L605" i="1"/>
  <c r="N606" i="1"/>
  <c r="L272" i="1"/>
  <c r="L271" i="1" s="1"/>
  <c r="L270" i="1" s="1"/>
  <c r="L269" i="1" s="1"/>
  <c r="L263" i="1" s="1"/>
  <c r="N273" i="1"/>
  <c r="L964" i="1"/>
  <c r="L963" i="1" s="1"/>
  <c r="L962" i="1" s="1"/>
  <c r="L961" i="1" s="1"/>
  <c r="N965" i="1"/>
  <c r="L698" i="1"/>
  <c r="N699" i="1"/>
  <c r="L522" i="1"/>
  <c r="L521" i="1" s="1"/>
  <c r="L520" i="1" s="1"/>
  <c r="N523" i="1"/>
  <c r="L356" i="1"/>
  <c r="N357" i="1"/>
  <c r="T911" i="1"/>
  <c r="T910" i="1" s="1"/>
  <c r="L879" i="1"/>
  <c r="N880" i="1"/>
  <c r="L823" i="1"/>
  <c r="L822" i="1" s="1"/>
  <c r="L821" i="1" s="1"/>
  <c r="L820" i="1" s="1"/>
  <c r="L819" i="1" s="1"/>
  <c r="L818" i="1" s="1"/>
  <c r="N824" i="1"/>
  <c r="L779" i="1"/>
  <c r="L778" i="1" s="1"/>
  <c r="N780" i="1"/>
  <c r="L314" i="1"/>
  <c r="N316" i="1"/>
  <c r="L290" i="1"/>
  <c r="N292" i="1"/>
  <c r="L229" i="1"/>
  <c r="N230" i="1"/>
  <c r="L186" i="1"/>
  <c r="L182" i="1" s="1"/>
  <c r="L181" i="1" s="1"/>
  <c r="L180" i="1" s="1"/>
  <c r="L179" i="1" s="1"/>
  <c r="N187" i="1"/>
  <c r="L84" i="1"/>
  <c r="N85" i="1"/>
  <c r="L482" i="1"/>
  <c r="N483" i="1"/>
  <c r="L331" i="1"/>
  <c r="L330" i="1" s="1"/>
  <c r="L329" i="1" s="1"/>
  <c r="L328" i="1" s="1"/>
  <c r="N332" i="1"/>
  <c r="L261" i="1"/>
  <c r="N262" i="1"/>
  <c r="L212" i="1"/>
  <c r="N213" i="1"/>
  <c r="L41" i="1"/>
  <c r="N42" i="1"/>
  <c r="L1077" i="1"/>
  <c r="N1078" i="1"/>
  <c r="L940" i="1"/>
  <c r="N941" i="1"/>
  <c r="L849" i="1"/>
  <c r="L848" i="1" s="1"/>
  <c r="L847" i="1" s="1"/>
  <c r="N850" i="1"/>
  <c r="L708" i="1"/>
  <c r="N709" i="1"/>
  <c r="L546" i="1"/>
  <c r="L545" i="1" s="1"/>
  <c r="L528" i="1" s="1"/>
  <c r="L527" i="1" s="1"/>
  <c r="L526" i="1" s="1"/>
  <c r="L525" i="1" s="1"/>
  <c r="L524" i="1" s="1"/>
  <c r="N548" i="1"/>
  <c r="L490" i="1"/>
  <c r="N491" i="1"/>
  <c r="L139" i="1"/>
  <c r="N140" i="1"/>
  <c r="L700" i="1"/>
  <c r="N701" i="1"/>
  <c r="L613" i="1"/>
  <c r="L612" i="1" s="1"/>
  <c r="L611" i="1" s="1"/>
  <c r="N614" i="1"/>
  <c r="L358" i="1"/>
  <c r="N359" i="1"/>
  <c r="L929" i="1"/>
  <c r="L928" i="1" s="1"/>
  <c r="N930" i="1"/>
  <c r="L853" i="1"/>
  <c r="L852" i="1" s="1"/>
  <c r="L851" i="1" s="1"/>
  <c r="N854" i="1"/>
  <c r="L480" i="1"/>
  <c r="N481" i="1"/>
  <c r="L408" i="1"/>
  <c r="N409" i="1"/>
  <c r="L361" i="1"/>
  <c r="N362" i="1"/>
  <c r="L320" i="1"/>
  <c r="L319" i="1" s="1"/>
  <c r="N321" i="1"/>
  <c r="Q321" i="1" s="1"/>
  <c r="L258" i="1"/>
  <c r="N260" i="1"/>
  <c r="L202" i="1"/>
  <c r="N203" i="1"/>
  <c r="L149" i="1"/>
  <c r="N150" i="1"/>
  <c r="L98" i="1"/>
  <c r="L97" i="1" s="1"/>
  <c r="L96" i="1" s="1"/>
  <c r="L95" i="1" s="1"/>
  <c r="L94" i="1" s="1"/>
  <c r="N99" i="1"/>
  <c r="L71" i="1"/>
  <c r="N72" i="1"/>
  <c r="L25" i="1"/>
  <c r="L24" i="1" s="1"/>
  <c r="L23" i="1" s="1"/>
  <c r="N26" i="1"/>
  <c r="L1020" i="1"/>
  <c r="L1019" i="1" s="1"/>
  <c r="L1018" i="1" s="1"/>
  <c r="N1021" i="1"/>
  <c r="L926" i="1"/>
  <c r="L925" i="1" s="1"/>
  <c r="N927" i="1"/>
  <c r="L658" i="1"/>
  <c r="N659" i="1"/>
  <c r="L406" i="1"/>
  <c r="L405" i="1" s="1"/>
  <c r="N407" i="1"/>
  <c r="L252" i="1"/>
  <c r="L251" i="1" s="1"/>
  <c r="N253" i="1"/>
  <c r="L147" i="1"/>
  <c r="N148" i="1"/>
  <c r="L45" i="1"/>
  <c r="N46" i="1"/>
  <c r="L923" i="1"/>
  <c r="L920" i="1" s="1"/>
  <c r="N924" i="1"/>
  <c r="L744" i="1"/>
  <c r="L743" i="1" s="1"/>
  <c r="L742" i="1" s="1"/>
  <c r="L741" i="1" s="1"/>
  <c r="L740" i="1" s="1"/>
  <c r="N745" i="1"/>
  <c r="L488" i="1"/>
  <c r="L487" i="1" s="1"/>
  <c r="L486" i="1" s="1"/>
  <c r="L485" i="1" s="1"/>
  <c r="L484" i="1" s="1"/>
  <c r="N489" i="1"/>
  <c r="L156" i="1"/>
  <c r="N157" i="1"/>
  <c r="L1075" i="1"/>
  <c r="N1076" i="1"/>
  <c r="L1000" i="1"/>
  <c r="L999" i="1" s="1"/>
  <c r="L995" i="1" s="1"/>
  <c r="L994" i="1" s="1"/>
  <c r="N1001" i="1"/>
  <c r="L938" i="1"/>
  <c r="N939" i="1"/>
  <c r="L706" i="1"/>
  <c r="N707" i="1"/>
  <c r="L668" i="1"/>
  <c r="L667" i="1" s="1"/>
  <c r="N669" i="1"/>
  <c r="L632" i="1"/>
  <c r="L631" i="1" s="1"/>
  <c r="L630" i="1" s="1"/>
  <c r="L629" i="1" s="1"/>
  <c r="L628" i="1" s="1"/>
  <c r="L627" i="1" s="1"/>
  <c r="N633" i="1"/>
  <c r="L584" i="1"/>
  <c r="L583" i="1" s="1"/>
  <c r="L582" i="1" s="1"/>
  <c r="L581" i="1" s="1"/>
  <c r="L580" i="1" s="1"/>
  <c r="L579" i="1" s="1"/>
  <c r="N585" i="1"/>
  <c r="L507" i="1"/>
  <c r="N508" i="1"/>
  <c r="L470" i="1"/>
  <c r="L469" i="1" s="1"/>
  <c r="L468" i="1" s="1"/>
  <c r="L467" i="1" s="1"/>
  <c r="N471" i="1"/>
  <c r="L428" i="1"/>
  <c r="L427" i="1" s="1"/>
  <c r="L426" i="1" s="1"/>
  <c r="L425" i="1" s="1"/>
  <c r="N429" i="1"/>
  <c r="L365" i="1"/>
  <c r="N366" i="1"/>
  <c r="L1088" i="1"/>
  <c r="L1087" i="1" s="1"/>
  <c r="L1086" i="1" s="1"/>
  <c r="N1089" i="1"/>
  <c r="L951" i="1"/>
  <c r="L950" i="1" s="1"/>
  <c r="L949" i="1" s="1"/>
  <c r="L948" i="1" s="1"/>
  <c r="L947" i="1" s="1"/>
  <c r="L946" i="1" s="1"/>
  <c r="N952" i="1"/>
  <c r="L916" i="1"/>
  <c r="L911" i="1" s="1"/>
  <c r="L910" i="1" s="1"/>
  <c r="N917" i="1"/>
  <c r="L887" i="1"/>
  <c r="N888" i="1"/>
  <c r="L805" i="1"/>
  <c r="L804" i="1" s="1"/>
  <c r="L803" i="1" s="1"/>
  <c r="L802" i="1" s="1"/>
  <c r="L801" i="1" s="1"/>
  <c r="N806" i="1"/>
  <c r="L738" i="1"/>
  <c r="L737" i="1" s="1"/>
  <c r="L736" i="1" s="1"/>
  <c r="L735" i="1" s="1"/>
  <c r="L724" i="1" s="1"/>
  <c r="N739" i="1"/>
  <c r="L665" i="1"/>
  <c r="L664" i="1" s="1"/>
  <c r="N666" i="1"/>
  <c r="L607" i="1"/>
  <c r="N608" i="1"/>
  <c r="L518" i="1"/>
  <c r="N519" i="1"/>
  <c r="L464" i="1"/>
  <c r="L463" i="1" s="1"/>
  <c r="L462" i="1" s="1"/>
  <c r="L461" i="1" s="1"/>
  <c r="L460" i="1" s="1"/>
  <c r="N465" i="1"/>
  <c r="L411" i="1"/>
  <c r="L410" i="1" s="1"/>
  <c r="N412" i="1"/>
  <c r="L363" i="1"/>
  <c r="N364" i="1"/>
  <c r="L311" i="1"/>
  <c r="L310" i="1" s="1"/>
  <c r="N313" i="1"/>
  <c r="L227" i="1"/>
  <c r="N228" i="1"/>
  <c r="L135" i="1"/>
  <c r="N136" i="1"/>
  <c r="L54" i="1"/>
  <c r="L53" i="1" s="1"/>
  <c r="L52" i="1" s="1"/>
  <c r="L51" i="1" s="1"/>
  <c r="N55" i="1"/>
  <c r="L702" i="1"/>
  <c r="N703" i="1"/>
  <c r="L618" i="1"/>
  <c r="L617" i="1" s="1"/>
  <c r="L616" i="1" s="1"/>
  <c r="L615" i="1" s="1"/>
  <c r="N619" i="1"/>
  <c r="L113" i="1"/>
  <c r="L609" i="1"/>
  <c r="N610" i="1"/>
  <c r="L399" i="1"/>
  <c r="L398" i="1" s="1"/>
  <c r="L397" i="1" s="1"/>
  <c r="L396" i="1" s="1"/>
  <c r="N400" i="1"/>
  <c r="L889" i="1"/>
  <c r="N890" i="1"/>
  <c r="L843" i="1"/>
  <c r="L842" i="1" s="1"/>
  <c r="L841" i="1" s="1"/>
  <c r="L836" i="1" s="1"/>
  <c r="L835" i="1" s="1"/>
  <c r="N844" i="1"/>
  <c r="L792" i="1"/>
  <c r="L788" i="1" s="1"/>
  <c r="L787" i="1" s="1"/>
  <c r="L786" i="1" s="1"/>
  <c r="N793" i="1"/>
  <c r="L336" i="1"/>
  <c r="N337" i="1"/>
  <c r="L300" i="1"/>
  <c r="N301" i="1"/>
  <c r="L246" i="1"/>
  <c r="L245" i="1" s="1"/>
  <c r="L244" i="1" s="1"/>
  <c r="L243" i="1" s="1"/>
  <c r="L242" i="1" s="1"/>
  <c r="N247" i="1"/>
  <c r="L214" i="1"/>
  <c r="N215" i="1"/>
  <c r="L145" i="1"/>
  <c r="N146" i="1"/>
  <c r="L61" i="1"/>
  <c r="L60" i="1" s="1"/>
  <c r="L59" i="1" s="1"/>
  <c r="N62" i="1"/>
  <c r="L353" i="1"/>
  <c r="L347" i="1" s="1"/>
  <c r="N354" i="1"/>
  <c r="L298" i="1"/>
  <c r="N299" i="1"/>
  <c r="L240" i="1"/>
  <c r="L239" i="1" s="1"/>
  <c r="L238" i="1" s="1"/>
  <c r="L232" i="1" s="1"/>
  <c r="L231" i="1" s="1"/>
  <c r="N241" i="1"/>
  <c r="L82" i="1"/>
  <c r="N83" i="1"/>
  <c r="L891" i="1"/>
  <c r="N892" i="1"/>
  <c r="L797" i="1"/>
  <c r="N798" i="1"/>
  <c r="L602" i="1"/>
  <c r="L601" i="1" s="1"/>
  <c r="N603" i="1"/>
  <c r="L511" i="1"/>
  <c r="L510" i="1" s="1"/>
  <c r="L509" i="1" s="1"/>
  <c r="N512" i="1"/>
  <c r="L433" i="1"/>
  <c r="L432" i="1" s="1"/>
  <c r="L431" i="1" s="1"/>
  <c r="L430" i="1" s="1"/>
  <c r="N434" i="1"/>
  <c r="L340" i="1"/>
  <c r="N341" i="1"/>
  <c r="L69" i="1"/>
  <c r="N70" i="1"/>
  <c r="L782" i="1"/>
  <c r="L781" i="1" s="1"/>
  <c r="N783" i="1"/>
  <c r="L641" i="1"/>
  <c r="L640" i="1" s="1"/>
  <c r="L639" i="1" s="1"/>
  <c r="L638" i="1" s="1"/>
  <c r="L637" i="1" s="1"/>
  <c r="L636" i="1" s="1"/>
  <c r="N642" i="1"/>
  <c r="L475" i="1"/>
  <c r="L474" i="1" s="1"/>
  <c r="N476" i="1"/>
  <c r="L200" i="1"/>
  <c r="N201" i="1"/>
  <c r="L975" i="1"/>
  <c r="L974" i="1" s="1"/>
  <c r="L973" i="1" s="1"/>
  <c r="L972" i="1" s="1"/>
  <c r="L971" i="1" s="1"/>
  <c r="N976" i="1"/>
  <c r="L906" i="1"/>
  <c r="N907" i="1"/>
  <c r="L799" i="1"/>
  <c r="N800" i="1"/>
  <c r="L516" i="1"/>
  <c r="N517" i="1"/>
  <c r="L438" i="1"/>
  <c r="L437" i="1" s="1"/>
  <c r="L436" i="1" s="1"/>
  <c r="N439" i="1"/>
  <c r="L390" i="1"/>
  <c r="L389" i="1" s="1"/>
  <c r="L388" i="1" s="1"/>
  <c r="N391" i="1"/>
  <c r="L343" i="1"/>
  <c r="N344" i="1"/>
  <c r="L305" i="1"/>
  <c r="N306" i="1"/>
  <c r="L222" i="1"/>
  <c r="L221" i="1" s="1"/>
  <c r="N223" i="1"/>
  <c r="L171" i="1"/>
  <c r="L170" i="1" s="1"/>
  <c r="L169" i="1" s="1"/>
  <c r="L168" i="1" s="1"/>
  <c r="L167" i="1" s="1"/>
  <c r="N172" i="1"/>
  <c r="L133" i="1"/>
  <c r="N134" i="1"/>
  <c r="L80" i="1"/>
  <c r="N81" i="1"/>
  <c r="L49" i="1"/>
  <c r="L48" i="1" s="1"/>
  <c r="L47" i="1" s="1"/>
  <c r="N50" i="1"/>
  <c r="L16" i="1"/>
  <c r="N17" i="1"/>
  <c r="L969" i="1"/>
  <c r="L968" i="1" s="1"/>
  <c r="L967" i="1" s="1"/>
  <c r="L966" i="1" s="1"/>
  <c r="N970" i="1"/>
  <c r="L883" i="1"/>
  <c r="N884" i="1"/>
  <c r="L450" i="1"/>
  <c r="L449" i="1" s="1"/>
  <c r="L448" i="1" s="1"/>
  <c r="L447" i="1" s="1"/>
  <c r="L446" i="1" s="1"/>
  <c r="N451" i="1"/>
  <c r="L303" i="1"/>
  <c r="L302" i="1" s="1"/>
  <c r="N304" i="1"/>
  <c r="L219" i="1"/>
  <c r="L218" i="1" s="1"/>
  <c r="L217" i="1" s="1"/>
  <c r="L216" i="1" s="1"/>
  <c r="N220" i="1"/>
  <c r="L92" i="1"/>
  <c r="N93" i="1"/>
  <c r="L21" i="1"/>
  <c r="N22" i="1"/>
  <c r="S903" i="1"/>
  <c r="S902" i="1" s="1"/>
  <c r="H211" i="1"/>
  <c r="H210" i="1" s="1"/>
  <c r="H209" i="1" s="1"/>
  <c r="T473" i="1"/>
  <c r="T472" i="1" s="1"/>
  <c r="T466" i="1" s="1"/>
  <c r="H1074" i="1"/>
  <c r="H1081" i="1"/>
  <c r="H1080" i="1" s="1"/>
  <c r="H1079" i="1" s="1"/>
  <c r="AC667" i="1"/>
  <c r="AC663" i="1" s="1"/>
  <c r="H788" i="1"/>
  <c r="H787" i="1" s="1"/>
  <c r="H786" i="1" s="1"/>
  <c r="H785" i="1" s="1"/>
  <c r="H784" i="1" s="1"/>
  <c r="AC487" i="1"/>
  <c r="AC486" i="1" s="1"/>
  <c r="AC485" i="1" s="1"/>
  <c r="AC484" i="1" s="1"/>
  <c r="T796" i="1"/>
  <c r="T795" i="1" s="1"/>
  <c r="T794" i="1" s="1"/>
  <c r="L1062" i="1"/>
  <c r="H15" i="1"/>
  <c r="H14" i="1" s="1"/>
  <c r="H13" i="1" s="1"/>
  <c r="H12" i="1" s="1"/>
  <c r="AC766" i="1"/>
  <c r="AC765" i="1" s="1"/>
  <c r="H919" i="1"/>
  <c r="H918" i="1" s="1"/>
  <c r="T515" i="1"/>
  <c r="T514" i="1" s="1"/>
  <c r="T513" i="1" s="1"/>
  <c r="H217" i="1"/>
  <c r="H216" i="1" s="1"/>
  <c r="S752" i="1"/>
  <c r="S751" i="1" s="1"/>
  <c r="T211" i="1"/>
  <c r="T210" i="1" s="1"/>
  <c r="T209" i="1" s="1"/>
  <c r="T766" i="1"/>
  <c r="T765" i="1" s="1"/>
  <c r="AC1048" i="1"/>
  <c r="AC1047" i="1" s="1"/>
  <c r="AC1046" i="1" s="1"/>
  <c r="AC1045" i="1" s="1"/>
  <c r="S288" i="1"/>
  <c r="S281" i="1" s="1"/>
  <c r="S280" i="1" s="1"/>
  <c r="AC911" i="1"/>
  <c r="AC910" i="1" s="1"/>
  <c r="H911" i="1"/>
  <c r="H910" i="1" s="1"/>
  <c r="AC144" i="1"/>
  <c r="H876" i="1"/>
  <c r="H875" i="1" s="1"/>
  <c r="H667" i="1"/>
  <c r="H663" i="1" s="1"/>
  <c r="AB903" i="1"/>
  <c r="AB902" i="1" s="1"/>
  <c r="H310" i="1"/>
  <c r="H309" i="1" s="1"/>
  <c r="H308" i="1" s="1"/>
  <c r="H307" i="1" s="1"/>
  <c r="AC381" i="1"/>
  <c r="AC380" i="1" s="1"/>
  <c r="T381" i="1"/>
  <c r="T380" i="1" s="1"/>
  <c r="AC211" i="1"/>
  <c r="AC210" i="1" s="1"/>
  <c r="AC209" i="1" s="1"/>
  <c r="AC36" i="1"/>
  <c r="AC35" i="1" s="1"/>
  <c r="AC34" i="1" s="1"/>
  <c r="AC33" i="1" s="1"/>
  <c r="AC1003" i="1"/>
  <c r="AC1002" i="1" s="1"/>
  <c r="AC993" i="1" s="1"/>
  <c r="AC984" i="1" s="1"/>
  <c r="AC504" i="1"/>
  <c r="AC503" i="1" s="1"/>
  <c r="AC502" i="1" s="1"/>
  <c r="AC254" i="1"/>
  <c r="AC250" i="1" s="1"/>
  <c r="AC249" i="1" s="1"/>
  <c r="AC248" i="1" s="1"/>
  <c r="H504" i="1"/>
  <c r="H503" i="1" s="1"/>
  <c r="H502" i="1" s="1"/>
  <c r="AE788" i="1"/>
  <c r="AE787" i="1" s="1"/>
  <c r="AE786" i="1" s="1"/>
  <c r="AE785" i="1" s="1"/>
  <c r="H697" i="1"/>
  <c r="AC113" i="1"/>
  <c r="AE211" i="1"/>
  <c r="AE210" i="1" s="1"/>
  <c r="AE209" i="1" s="1"/>
  <c r="AC310" i="1"/>
  <c r="T905" i="1"/>
  <c r="T904" i="1" s="1"/>
  <c r="H905" i="1"/>
  <c r="H904" i="1" s="1"/>
  <c r="H515" i="1"/>
  <c r="H514" i="1" s="1"/>
  <c r="H513" i="1" s="1"/>
  <c r="H342" i="1"/>
  <c r="AC882" i="1"/>
  <c r="AC881" i="1" s="1"/>
  <c r="T1048" i="1"/>
  <c r="T1047" i="1" s="1"/>
  <c r="T1046" i="1" s="1"/>
  <c r="T1045" i="1" s="1"/>
  <c r="AE1005" i="1"/>
  <c r="H254" i="1"/>
  <c r="H250" i="1" s="1"/>
  <c r="H249" i="1" s="1"/>
  <c r="H248" i="1" s="1"/>
  <c r="L1005" i="1"/>
  <c r="H777" i="1"/>
  <c r="H776" i="1" s="1"/>
  <c r="H846" i="1"/>
  <c r="H845" i="1" s="1"/>
  <c r="H834" i="1" s="1"/>
  <c r="H283" i="1"/>
  <c r="H282" i="1" s="1"/>
  <c r="AC355" i="1"/>
  <c r="H935" i="1"/>
  <c r="H934" i="1" s="1"/>
  <c r="H933" i="1" s="1"/>
  <c r="H932" i="1" s="1"/>
  <c r="H931" i="1" s="1"/>
  <c r="AC647" i="1"/>
  <c r="AC646" i="1" s="1"/>
  <c r="T882" i="1"/>
  <c r="T881" i="1" s="1"/>
  <c r="T647" i="1"/>
  <c r="T646" i="1" s="1"/>
  <c r="H360" i="1"/>
  <c r="H766" i="1"/>
  <c r="H765" i="1" s="1"/>
  <c r="T667" i="1"/>
  <c r="T663" i="1" s="1"/>
  <c r="AE754" i="1"/>
  <c r="AE753" i="1" s="1"/>
  <c r="AC743" i="1"/>
  <c r="AC742" i="1" s="1"/>
  <c r="AC741" i="1" s="1"/>
  <c r="AC740" i="1" s="1"/>
  <c r="T743" i="1"/>
  <c r="T742" i="1" s="1"/>
  <c r="T741" i="1" s="1"/>
  <c r="T740" i="1" s="1"/>
  <c r="AC413" i="1"/>
  <c r="T360" i="1"/>
  <c r="T347" i="1"/>
  <c r="T144" i="1"/>
  <c r="H604" i="1"/>
  <c r="H600" i="1" s="1"/>
  <c r="H599" i="1" s="1"/>
  <c r="H598" i="1" s="1"/>
  <c r="H588" i="1" s="1"/>
  <c r="H587" i="1" s="1"/>
  <c r="S131" i="1"/>
  <c r="S125" i="1" s="1"/>
  <c r="S104" i="1" s="1"/>
  <c r="T788" i="1"/>
  <c r="T787" i="1" s="1"/>
  <c r="T786" i="1" s="1"/>
  <c r="AC132" i="1"/>
  <c r="AC788" i="1"/>
  <c r="AC787" i="1" s="1"/>
  <c r="AC786" i="1" s="1"/>
  <c r="AC785" i="1" s="1"/>
  <c r="AC784" i="1" s="1"/>
  <c r="AE113" i="1"/>
  <c r="T1024" i="1"/>
  <c r="T1023" i="1" s="1"/>
  <c r="T1022" i="1" s="1"/>
  <c r="T413" i="1"/>
  <c r="T342" i="1"/>
  <c r="T197" i="1"/>
  <c r="T196" i="1" s="1"/>
  <c r="T195" i="1" s="1"/>
  <c r="T194" i="1" s="1"/>
  <c r="T254" i="1"/>
  <c r="T250" i="1" s="1"/>
  <c r="T249" i="1" s="1"/>
  <c r="T248" i="1" s="1"/>
  <c r="H754" i="1"/>
  <c r="H753" i="1" s="1"/>
  <c r="T600" i="1"/>
  <c r="T599" i="1" s="1"/>
  <c r="T598" i="1" s="1"/>
  <c r="AC846" i="1"/>
  <c r="AC845" i="1" s="1"/>
  <c r="H960" i="1"/>
  <c r="H68" i="1"/>
  <c r="H67" i="1" s="1"/>
  <c r="H66" i="1" s="1"/>
  <c r="T1003" i="1"/>
  <c r="T1002" i="1" s="1"/>
  <c r="T993" i="1" s="1"/>
  <c r="AC697" i="1"/>
  <c r="AE743" i="1"/>
  <c r="AE742" i="1" s="1"/>
  <c r="AE741" i="1" s="1"/>
  <c r="AE740" i="1" s="1"/>
  <c r="T68" i="1"/>
  <c r="T67" i="1" s="1"/>
  <c r="T66" i="1" s="1"/>
  <c r="AC263" i="1"/>
  <c r="T355" i="1"/>
  <c r="H168" i="1"/>
  <c r="H167" i="1" s="1"/>
  <c r="H647" i="1"/>
  <c r="H646" i="1" s="1"/>
  <c r="H381" i="1"/>
  <c r="H380" i="1" s="1"/>
  <c r="H151" i="1"/>
  <c r="AE555" i="1"/>
  <c r="AC404" i="1"/>
  <c r="AC403" i="1" s="1"/>
  <c r="AC402" i="1" s="1"/>
  <c r="AC401" i="1" s="1"/>
  <c r="AC168" i="1"/>
  <c r="AC167" i="1" s="1"/>
  <c r="H435" i="1"/>
  <c r="H424" i="1" s="1"/>
  <c r="H413" i="1" s="1"/>
  <c r="AC600" i="1"/>
  <c r="AC599" i="1" s="1"/>
  <c r="AC598" i="1" s="1"/>
  <c r="H226" i="1"/>
  <c r="H225" i="1" s="1"/>
  <c r="H224" i="1" s="1"/>
  <c r="T168" i="1"/>
  <c r="T167" i="1" s="1"/>
  <c r="H487" i="1"/>
  <c r="H486" i="1" s="1"/>
  <c r="H485" i="1" s="1"/>
  <c r="H484" i="1" s="1"/>
  <c r="H355" i="1"/>
  <c r="AE554" i="1"/>
  <c r="T487" i="1"/>
  <c r="T486" i="1" s="1"/>
  <c r="T485" i="1" s="1"/>
  <c r="T484" i="1" s="1"/>
  <c r="V754" i="1"/>
  <c r="V753" i="1" s="1"/>
  <c r="H479" i="1"/>
  <c r="H473" i="1" s="1"/>
  <c r="H472" i="1" s="1"/>
  <c r="H466" i="1" s="1"/>
  <c r="H197" i="1"/>
  <c r="H196" i="1" s="1"/>
  <c r="H195" i="1" s="1"/>
  <c r="H194" i="1" s="1"/>
  <c r="H347" i="1"/>
  <c r="AC1062" i="1"/>
  <c r="AC1081" i="1"/>
  <c r="AC1080" i="1" s="1"/>
  <c r="AC1079" i="1" s="1"/>
  <c r="AC905" i="1"/>
  <c r="AC904" i="1" s="1"/>
  <c r="AC515" i="1"/>
  <c r="AC514" i="1" s="1"/>
  <c r="AC513" i="1" s="1"/>
  <c r="AC360" i="1"/>
  <c r="AC342" i="1"/>
  <c r="T935" i="1"/>
  <c r="T934" i="1" s="1"/>
  <c r="T933" i="1" s="1"/>
  <c r="T932" i="1" s="1"/>
  <c r="T931" i="1" s="1"/>
  <c r="H882" i="1"/>
  <c r="H881" i="1" s="1"/>
  <c r="T697" i="1"/>
  <c r="T504" i="1"/>
  <c r="T503" i="1" s="1"/>
  <c r="T502" i="1" s="1"/>
  <c r="AC876" i="1"/>
  <c r="AC875" i="1" s="1"/>
  <c r="T1081" i="1"/>
  <c r="T1080" i="1" s="1"/>
  <c r="T1079" i="1" s="1"/>
  <c r="T876" i="1"/>
  <c r="T875" i="1" s="1"/>
  <c r="T302" i="1"/>
  <c r="AC347" i="1"/>
  <c r="T846" i="1"/>
  <c r="T845" i="1" s="1"/>
  <c r="T226" i="1"/>
  <c r="T225" i="1" s="1"/>
  <c r="T224" i="1" s="1"/>
  <c r="AC197" i="1"/>
  <c r="AC196" i="1" s="1"/>
  <c r="AC195" i="1" s="1"/>
  <c r="AC194" i="1" s="1"/>
  <c r="H232" i="1"/>
  <c r="H231" i="1" s="1"/>
  <c r="T404" i="1"/>
  <c r="T403" i="1" s="1"/>
  <c r="T402" i="1" s="1"/>
  <c r="T401" i="1" s="1"/>
  <c r="L555" i="1"/>
  <c r="H743" i="1"/>
  <c r="H742" i="1" s="1"/>
  <c r="H741" i="1" s="1"/>
  <c r="H740" i="1" s="1"/>
  <c r="T132" i="1"/>
  <c r="T36" i="1"/>
  <c r="T35" i="1" s="1"/>
  <c r="T34" i="1" s="1"/>
  <c r="T33" i="1" s="1"/>
  <c r="AC15" i="1"/>
  <c r="AC14" i="1" s="1"/>
  <c r="AC13" i="1" s="1"/>
  <c r="AC12" i="1" s="1"/>
  <c r="H1003" i="1"/>
  <c r="H1002" i="1" s="1"/>
  <c r="H993" i="1" s="1"/>
  <c r="H984" i="1" s="1"/>
  <c r="AB334" i="1"/>
  <c r="AB333" i="1" s="1"/>
  <c r="AB327" i="1" s="1"/>
  <c r="AE182" i="1"/>
  <c r="AE181" i="1" s="1"/>
  <c r="AE180" i="1" s="1"/>
  <c r="AE179" i="1" s="1"/>
  <c r="V342" i="1"/>
  <c r="AE360" i="1"/>
  <c r="L754" i="1"/>
  <c r="L753" i="1" s="1"/>
  <c r="AC232" i="1"/>
  <c r="AC231" i="1" s="1"/>
  <c r="S1055" i="1"/>
  <c r="S1043" i="1" s="1"/>
  <c r="AE168" i="1"/>
  <c r="AE167" i="1" s="1"/>
  <c r="AE911" i="1"/>
  <c r="AE910" i="1" s="1"/>
  <c r="H1048" i="1"/>
  <c r="H1047" i="1" s="1"/>
  <c r="H1046" i="1" s="1"/>
  <c r="H1045" i="1" s="1"/>
  <c r="T15" i="1"/>
  <c r="T14" i="1" s="1"/>
  <c r="T13" i="1" s="1"/>
  <c r="T12" i="1" s="1"/>
  <c r="T232" i="1"/>
  <c r="T231" i="1" s="1"/>
  <c r="H132" i="1"/>
  <c r="T182" i="1"/>
  <c r="T181" i="1" s="1"/>
  <c r="T180" i="1" s="1"/>
  <c r="T179" i="1" s="1"/>
  <c r="V555" i="1"/>
  <c r="AE347" i="1"/>
  <c r="AE1062" i="1"/>
  <c r="AE504" i="1"/>
  <c r="AE503" i="1" s="1"/>
  <c r="H302" i="1"/>
  <c r="H1062" i="1"/>
  <c r="G984" i="1"/>
  <c r="G945" i="1" s="1"/>
  <c r="S65" i="1"/>
  <c r="S785" i="1"/>
  <c r="S784" i="1" s="1"/>
  <c r="G903" i="1"/>
  <c r="G902" i="1" s="1"/>
  <c r="AB131" i="1"/>
  <c r="AB125" i="1" s="1"/>
  <c r="AB104" i="1" s="1"/>
  <c r="H1092" i="1"/>
  <c r="G785" i="1"/>
  <c r="G784" i="1" s="1"/>
  <c r="AB785" i="1"/>
  <c r="AB784" i="1" s="1"/>
  <c r="AB1055" i="1"/>
  <c r="AB1044" i="1" s="1"/>
  <c r="AB65" i="1"/>
  <c r="AB645" i="1"/>
  <c r="AB644" i="1" s="1"/>
  <c r="H1058" i="1"/>
  <c r="H1057" i="1" s="1"/>
  <c r="H1056" i="1" s="1"/>
  <c r="T754" i="1"/>
  <c r="T753" i="1" s="1"/>
  <c r="AB492" i="1"/>
  <c r="AB459" i="1" s="1"/>
  <c r="G752" i="1"/>
  <c r="G751" i="1" s="1"/>
  <c r="AC754" i="1"/>
  <c r="AC753" i="1" s="1"/>
  <c r="T1058" i="1"/>
  <c r="T1057" i="1" s="1"/>
  <c r="T1056" i="1" s="1"/>
  <c r="T1092" i="1"/>
  <c r="AB984" i="1"/>
  <c r="AB945" i="1" s="1"/>
  <c r="AC1058" i="1"/>
  <c r="AC1057" i="1" s="1"/>
  <c r="AC1056" i="1" s="1"/>
  <c r="AC1092" i="1"/>
  <c r="AC75" i="1"/>
  <c r="AC74" i="1" s="1"/>
  <c r="AC73" i="1" s="1"/>
  <c r="AC65" i="1" s="1"/>
  <c r="AC554" i="1"/>
  <c r="S334" i="1"/>
  <c r="S333" i="1" s="1"/>
  <c r="S327" i="1" s="1"/>
  <c r="G1055" i="1"/>
  <c r="G1043" i="1" s="1"/>
  <c r="S208" i="1"/>
  <c r="S207" i="1" s="1"/>
  <c r="AB208" i="1"/>
  <c r="AB207" i="1" s="1"/>
  <c r="G857" i="1"/>
  <c r="G856" i="1" s="1"/>
  <c r="T115" i="1"/>
  <c r="T114" i="1" s="1"/>
  <c r="T113" i="1" s="1"/>
  <c r="F302" i="1"/>
  <c r="G334" i="1"/>
  <c r="G333" i="1" s="1"/>
  <c r="G327" i="1" s="1"/>
  <c r="H115" i="1"/>
  <c r="H114" i="1" s="1"/>
  <c r="H113" i="1" s="1"/>
  <c r="T75" i="1"/>
  <c r="T74" i="1" s="1"/>
  <c r="T73" i="1" s="1"/>
  <c r="AB752" i="1"/>
  <c r="AB751" i="1" s="1"/>
  <c r="S675" i="1"/>
  <c r="S674" i="1" s="1"/>
  <c r="S857" i="1"/>
  <c r="S856" i="1" s="1"/>
  <c r="H75" i="1"/>
  <c r="H74" i="1" s="1"/>
  <c r="H73" i="1" s="1"/>
  <c r="G166" i="1"/>
  <c r="H554" i="1"/>
  <c r="AB675" i="1"/>
  <c r="AB674" i="1" s="1"/>
  <c r="AB288" i="1"/>
  <c r="AB281" i="1" s="1"/>
  <c r="AB280" i="1" s="1"/>
  <c r="G674" i="1"/>
  <c r="AC555" i="1"/>
  <c r="T555" i="1"/>
  <c r="AB166" i="1"/>
  <c r="H555" i="1"/>
  <c r="S492" i="1"/>
  <c r="S459" i="1" s="1"/>
  <c r="T554" i="1"/>
  <c r="G208" i="1"/>
  <c r="G207" i="1" s="1"/>
  <c r="G492" i="1"/>
  <c r="G459" i="1" s="1"/>
  <c r="G645" i="1"/>
  <c r="G644" i="1" s="1"/>
  <c r="R302" i="1"/>
  <c r="G131" i="1"/>
  <c r="G125" i="1" s="1"/>
  <c r="G104" i="1" s="1"/>
  <c r="G288" i="1"/>
  <c r="G281" i="1" s="1"/>
  <c r="G280" i="1" s="1"/>
  <c r="T1062" i="1"/>
  <c r="S645" i="1"/>
  <c r="S644" i="1" s="1"/>
  <c r="S166" i="1"/>
  <c r="G65" i="1"/>
  <c r="AA302" i="1"/>
  <c r="AE413" i="1" l="1"/>
  <c r="AE310" i="1"/>
  <c r="AE309" i="1" s="1"/>
  <c r="AE308" i="1" s="1"/>
  <c r="AE307" i="1" s="1"/>
  <c r="AE765" i="1"/>
  <c r="AE75" i="1"/>
  <c r="AE74" i="1" s="1"/>
  <c r="AE73" i="1" s="1"/>
  <c r="AE65" i="1" s="1"/>
  <c r="AE254" i="1"/>
  <c r="AE1074" i="1"/>
  <c r="AE513" i="1"/>
  <c r="AB855" i="1"/>
  <c r="AB817" i="1" s="1"/>
  <c r="AG132" i="1"/>
  <c r="AG15" i="1"/>
  <c r="AG14" i="1" s="1"/>
  <c r="AG211" i="1"/>
  <c r="AG210" i="1" s="1"/>
  <c r="AG209" i="1" s="1"/>
  <c r="AE784" i="1"/>
  <c r="AE13" i="1"/>
  <c r="AE12" i="1" s="1"/>
  <c r="AE144" i="1"/>
  <c r="AE404" i="1"/>
  <c r="AE403" i="1" s="1"/>
  <c r="AE402" i="1" s="1"/>
  <c r="AE401" i="1" s="1"/>
  <c r="AE487" i="1"/>
  <c r="AE486" i="1" s="1"/>
  <c r="AE485" i="1" s="1"/>
  <c r="AE484" i="1" s="1"/>
  <c r="AE600" i="1"/>
  <c r="AE599" i="1" s="1"/>
  <c r="AE598" i="1" s="1"/>
  <c r="AE263" i="1"/>
  <c r="AE846" i="1"/>
  <c r="AE845" i="1" s="1"/>
  <c r="AG380" i="1"/>
  <c r="AE250" i="1"/>
  <c r="AE249" i="1" s="1"/>
  <c r="AE248" i="1" s="1"/>
  <c r="AE151" i="1"/>
  <c r="AG197" i="1"/>
  <c r="AG196" i="1" s="1"/>
  <c r="AG195" i="1" s="1"/>
  <c r="AG194" i="1" s="1"/>
  <c r="AG166" i="1" s="1"/>
  <c r="Z561" i="1"/>
  <c r="Z560" i="1" s="1"/>
  <c r="Z559" i="1" s="1"/>
  <c r="Z558" i="1" s="1"/>
  <c r="Z557" i="1" s="1"/>
  <c r="Z556" i="1" s="1"/>
  <c r="Z555" i="1" s="1"/>
  <c r="X560" i="1"/>
  <c r="X559" i="1" s="1"/>
  <c r="X558" i="1" s="1"/>
  <c r="X557" i="1" s="1"/>
  <c r="X556" i="1" s="1"/>
  <c r="X555" i="1" s="1"/>
  <c r="AE33" i="1"/>
  <c r="AG34" i="1"/>
  <c r="AG33" i="1" s="1"/>
  <c r="AE502" i="1"/>
  <c r="AE197" i="1"/>
  <c r="AE196" i="1" s="1"/>
  <c r="AE195" i="1" s="1"/>
  <c r="AE194" i="1" s="1"/>
  <c r="AE217" i="1"/>
  <c r="AE216" i="1" s="1"/>
  <c r="AE208" i="1" s="1"/>
  <c r="AE207" i="1" s="1"/>
  <c r="AE882" i="1"/>
  <c r="AE881" i="1" s="1"/>
  <c r="AG554" i="1"/>
  <c r="AG647" i="1"/>
  <c r="AG646" i="1" s="1"/>
  <c r="AG645" i="1" s="1"/>
  <c r="AG644" i="1" s="1"/>
  <c r="AE697" i="1"/>
  <c r="AG404" i="1"/>
  <c r="AG403" i="1" s="1"/>
  <c r="AG402" i="1" s="1"/>
  <c r="AG401" i="1" s="1"/>
  <c r="AG263" i="1"/>
  <c r="AG13" i="1"/>
  <c r="AG12" i="1" s="1"/>
  <c r="AG144" i="1"/>
  <c r="AG131" i="1" s="1"/>
  <c r="AG125" i="1" s="1"/>
  <c r="AG784" i="1"/>
  <c r="AG905" i="1"/>
  <c r="AG904" i="1" s="1"/>
  <c r="AG903" i="1" s="1"/>
  <c r="AG902" i="1" s="1"/>
  <c r="AG504" i="1"/>
  <c r="AG503" i="1" s="1"/>
  <c r="AG502" i="1" s="1"/>
  <c r="AG1074" i="1"/>
  <c r="AG1055" i="1" s="1"/>
  <c r="AG1044" i="1" s="1"/>
  <c r="AG75" i="1"/>
  <c r="AG74" i="1" s="1"/>
  <c r="AG73" i="1" s="1"/>
  <c r="AG65" i="1" s="1"/>
  <c r="AG113" i="1"/>
  <c r="AG515" i="1"/>
  <c r="AG514" i="1" s="1"/>
  <c r="AG513" i="1" s="1"/>
  <c r="AG487" i="1"/>
  <c r="AG486" i="1" s="1"/>
  <c r="AG485" i="1" s="1"/>
  <c r="AG484" i="1" s="1"/>
  <c r="AG600" i="1"/>
  <c r="AG599" i="1" s="1"/>
  <c r="AG598" i="1" s="1"/>
  <c r="AG413" i="1"/>
  <c r="AG335" i="1"/>
  <c r="AG882" i="1"/>
  <c r="AG881" i="1" s="1"/>
  <c r="AG846" i="1"/>
  <c r="AG845" i="1" s="1"/>
  <c r="V60" i="1"/>
  <c r="V59" i="1" s="1"/>
  <c r="V335" i="1"/>
  <c r="V836" i="1"/>
  <c r="V835" i="1" s="1"/>
  <c r="AE335" i="1"/>
  <c r="AG217" i="1"/>
  <c r="AG216" i="1" s="1"/>
  <c r="AG360" i="1"/>
  <c r="AG1081" i="1"/>
  <c r="AG1080" i="1" s="1"/>
  <c r="AG1079" i="1" s="1"/>
  <c r="AG310" i="1"/>
  <c r="AG309" i="1" s="1"/>
  <c r="AG308" i="1" s="1"/>
  <c r="AG307" i="1" s="1"/>
  <c r="AG876" i="1"/>
  <c r="AG875" i="1" s="1"/>
  <c r="AG836" i="1"/>
  <c r="AG835" i="1" s="1"/>
  <c r="AG697" i="1"/>
  <c r="AG765" i="1"/>
  <c r="AG752" i="1" s="1"/>
  <c r="AG751" i="1" s="1"/>
  <c r="AG254" i="1"/>
  <c r="AG250" i="1" s="1"/>
  <c r="AG249" i="1" s="1"/>
  <c r="AG248" i="1" s="1"/>
  <c r="AG342" i="1"/>
  <c r="AG347" i="1"/>
  <c r="AG151" i="1"/>
  <c r="AE1092" i="1"/>
  <c r="T834" i="1"/>
  <c r="AC834" i="1"/>
  <c r="V876" i="1"/>
  <c r="V875" i="1" s="1"/>
  <c r="AG1092" i="1"/>
  <c r="AE836" i="1"/>
  <c r="AE835" i="1" s="1"/>
  <c r="AE342" i="1"/>
  <c r="Q106" i="1"/>
  <c r="Q105" i="1" s="1"/>
  <c r="N106" i="1"/>
  <c r="N105" i="1" s="1"/>
  <c r="V106" i="1"/>
  <c r="V105" i="1" s="1"/>
  <c r="V413" i="1"/>
  <c r="V151" i="1"/>
  <c r="X82" i="1"/>
  <c r="Z83" i="1"/>
  <c r="Z82" i="1" s="1"/>
  <c r="X305" i="1"/>
  <c r="Z306" i="1"/>
  <c r="Z305" i="1" s="1"/>
  <c r="X490" i="1"/>
  <c r="Z491" i="1"/>
  <c r="Z490" i="1" s="1"/>
  <c r="X698" i="1"/>
  <c r="Z699" i="1"/>
  <c r="Z698" i="1" s="1"/>
  <c r="X877" i="1"/>
  <c r="Z878" i="1"/>
  <c r="Z877" i="1" s="1"/>
  <c r="X80" i="1"/>
  <c r="Z81" i="1"/>
  <c r="Z80" i="1" s="1"/>
  <c r="X252" i="1"/>
  <c r="X251" i="1" s="1"/>
  <c r="Z253" i="1"/>
  <c r="Z252" i="1" s="1"/>
  <c r="Z251" i="1" s="1"/>
  <c r="X602" i="1"/>
  <c r="X601" i="1" s="1"/>
  <c r="Z603" i="1"/>
  <c r="Z602" i="1" s="1"/>
  <c r="Z601" i="1" s="1"/>
  <c r="X1020" i="1"/>
  <c r="X1019" i="1" s="1"/>
  <c r="X1018" i="1" s="1"/>
  <c r="Z1021" i="1"/>
  <c r="Z1020" i="1" s="1"/>
  <c r="Z1019" i="1" s="1"/>
  <c r="Z1018" i="1" s="1"/>
  <c r="X464" i="1"/>
  <c r="X463" i="1" s="1"/>
  <c r="X462" i="1" s="1"/>
  <c r="X461" i="1" s="1"/>
  <c r="X460" i="1" s="1"/>
  <c r="Z465" i="1"/>
  <c r="Z464" i="1" s="1"/>
  <c r="Z463" i="1" s="1"/>
  <c r="Z462" i="1" s="1"/>
  <c r="Z461" i="1" s="1"/>
  <c r="Z460" i="1" s="1"/>
  <c r="X849" i="1"/>
  <c r="X848" i="1" s="1"/>
  <c r="X847" i="1" s="1"/>
  <c r="Z850" i="1"/>
  <c r="Z849" i="1" s="1"/>
  <c r="Z848" i="1" s="1"/>
  <c r="Z847" i="1" s="1"/>
  <c r="X145" i="1"/>
  <c r="Z146" i="1"/>
  <c r="Z145" i="1" s="1"/>
  <c r="X618" i="1"/>
  <c r="X617" i="1" s="1"/>
  <c r="X616" i="1" s="1"/>
  <c r="X615" i="1" s="1"/>
  <c r="Z619" i="1"/>
  <c r="Z618" i="1" s="1"/>
  <c r="Z617" i="1" s="1"/>
  <c r="Z616" i="1" s="1"/>
  <c r="Z615" i="1" s="1"/>
  <c r="X147" i="1"/>
  <c r="Z148" i="1"/>
  <c r="Z147" i="1" s="1"/>
  <c r="X212" i="1"/>
  <c r="Z213" i="1"/>
  <c r="Z212" i="1" s="1"/>
  <c r="X885" i="1"/>
  <c r="Z886" i="1"/>
  <c r="Z885" i="1" s="1"/>
  <c r="X805" i="1"/>
  <c r="X804" i="1" s="1"/>
  <c r="X803" i="1" s="1"/>
  <c r="X802" i="1" s="1"/>
  <c r="X801" i="1" s="1"/>
  <c r="Z806" i="1"/>
  <c r="Z805" i="1" s="1"/>
  <c r="Z804" i="1" s="1"/>
  <c r="Z803" i="1" s="1"/>
  <c r="Z802" i="1" s="1"/>
  <c r="Z801" i="1" s="1"/>
  <c r="X246" i="1"/>
  <c r="X245" i="1" s="1"/>
  <c r="X244" i="1" s="1"/>
  <c r="X243" i="1" s="1"/>
  <c r="X242" i="1" s="1"/>
  <c r="Z247" i="1"/>
  <c r="Z246" i="1" s="1"/>
  <c r="Z245" i="1" s="1"/>
  <c r="Z244" i="1" s="1"/>
  <c r="Z243" i="1" s="1"/>
  <c r="Z242" i="1" s="1"/>
  <c r="X390" i="1"/>
  <c r="X389" i="1" s="1"/>
  <c r="X388" i="1" s="1"/>
  <c r="Z391" i="1"/>
  <c r="Z390" i="1" s="1"/>
  <c r="Z389" i="1" s="1"/>
  <c r="Z388" i="1" s="1"/>
  <c r="X613" i="1"/>
  <c r="X612" i="1" s="1"/>
  <c r="X611" i="1" s="1"/>
  <c r="Z614" i="1"/>
  <c r="Z613" i="1" s="1"/>
  <c r="Z612" i="1" s="1"/>
  <c r="Z611" i="1" s="1"/>
  <c r="X227" i="1"/>
  <c r="Z228" i="1"/>
  <c r="Z227" i="1" s="1"/>
  <c r="X457" i="1"/>
  <c r="X456" i="1" s="1"/>
  <c r="X455" i="1" s="1"/>
  <c r="X454" i="1" s="1"/>
  <c r="X453" i="1" s="1"/>
  <c r="X452" i="1" s="1"/>
  <c r="Z458" i="1"/>
  <c r="Z457" i="1" s="1"/>
  <c r="Z456" i="1" s="1"/>
  <c r="Z455" i="1" s="1"/>
  <c r="Z454" i="1" s="1"/>
  <c r="Z453" i="1" s="1"/>
  <c r="Z452" i="1" s="1"/>
  <c r="X889" i="1"/>
  <c r="Z890" i="1"/>
  <c r="Z889" i="1" s="1"/>
  <c r="X1026" i="1"/>
  <c r="Z1027" i="1"/>
  <c r="Z1026" i="1" s="1"/>
  <c r="T984" i="1"/>
  <c r="X30" i="1"/>
  <c r="X29" i="1" s="1"/>
  <c r="X28" i="1" s="1"/>
  <c r="X27" i="1" s="1"/>
  <c r="Z31" i="1"/>
  <c r="Z30" i="1" s="1"/>
  <c r="Z29" i="1" s="1"/>
  <c r="Z28" i="1" s="1"/>
  <c r="Z27" i="1" s="1"/>
  <c r="X744" i="1"/>
  <c r="X743" i="1" s="1"/>
  <c r="X742" i="1" s="1"/>
  <c r="X741" i="1" s="1"/>
  <c r="X740" i="1" s="1"/>
  <c r="Z745" i="1"/>
  <c r="Z744" i="1" s="1"/>
  <c r="Z743" i="1" s="1"/>
  <c r="Z742" i="1" s="1"/>
  <c r="Z741" i="1" s="1"/>
  <c r="Z740" i="1" s="1"/>
  <c r="X202" i="1"/>
  <c r="Z203" i="1"/>
  <c r="Z202" i="1" s="1"/>
  <c r="X438" i="1"/>
  <c r="X437" i="1" s="1"/>
  <c r="X436" i="1" s="1"/>
  <c r="X435" i="1" s="1"/>
  <c r="X424" i="1" s="1"/>
  <c r="Z439" i="1"/>
  <c r="Z438" i="1" s="1"/>
  <c r="Z437" i="1" s="1"/>
  <c r="Z436" i="1" s="1"/>
  <c r="Z435" i="1" s="1"/>
  <c r="Z424" i="1" s="1"/>
  <c r="X632" i="1"/>
  <c r="X631" i="1" s="1"/>
  <c r="X630" i="1" s="1"/>
  <c r="X629" i="1" s="1"/>
  <c r="X628" i="1" s="1"/>
  <c r="X627" i="1" s="1"/>
  <c r="Z633" i="1"/>
  <c r="Z632" i="1" s="1"/>
  <c r="Z631" i="1" s="1"/>
  <c r="Z630" i="1" s="1"/>
  <c r="Z629" i="1" s="1"/>
  <c r="Z628" i="1" s="1"/>
  <c r="Z627" i="1" s="1"/>
  <c r="X799" i="1"/>
  <c r="Z800" i="1"/>
  <c r="Z799" i="1" s="1"/>
  <c r="X975" i="1"/>
  <c r="X974" i="1" s="1"/>
  <c r="X973" i="1" s="1"/>
  <c r="X972" i="1" s="1"/>
  <c r="X971" i="1" s="1"/>
  <c r="Z976" i="1"/>
  <c r="Z975" i="1" s="1"/>
  <c r="Z974" i="1" s="1"/>
  <c r="Z973" i="1" s="1"/>
  <c r="Z972" i="1" s="1"/>
  <c r="Z971" i="1" s="1"/>
  <c r="X69" i="1"/>
  <c r="Z70" i="1"/>
  <c r="Z69" i="1" s="1"/>
  <c r="X156" i="1"/>
  <c r="Z157" i="1"/>
  <c r="Z156" i="1" s="1"/>
  <c r="X290" i="1"/>
  <c r="Z292" i="1"/>
  <c r="Z290" i="1" s="1"/>
  <c r="X938" i="1"/>
  <c r="Z939" i="1"/>
  <c r="Z938" i="1" s="1"/>
  <c r="X500" i="1"/>
  <c r="X499" i="1" s="1"/>
  <c r="X498" i="1" s="1"/>
  <c r="X493" i="1" s="1"/>
  <c r="Z501" i="1"/>
  <c r="Z500" i="1" s="1"/>
  <c r="Z499" i="1" s="1"/>
  <c r="Z498" i="1" s="1"/>
  <c r="Z493" i="1" s="1"/>
  <c r="X1077" i="1"/>
  <c r="Z1078" i="1"/>
  <c r="Z1077" i="1" s="1"/>
  <c r="X158" i="1"/>
  <c r="Z159" i="1"/>
  <c r="Z158" i="1" s="1"/>
  <c r="X356" i="1"/>
  <c r="Z357" i="1"/>
  <c r="Z356" i="1" s="1"/>
  <c r="X665" i="1"/>
  <c r="X664" i="1" s="1"/>
  <c r="Z666" i="1"/>
  <c r="Z665" i="1" s="1"/>
  <c r="Z664" i="1" s="1"/>
  <c r="X951" i="1"/>
  <c r="X950" i="1" s="1"/>
  <c r="X949" i="1" s="1"/>
  <c r="X948" i="1" s="1"/>
  <c r="X947" i="1" s="1"/>
  <c r="X946" i="1" s="1"/>
  <c r="Z952" i="1"/>
  <c r="Z951" i="1" s="1"/>
  <c r="Z950" i="1" s="1"/>
  <c r="Z949" i="1" s="1"/>
  <c r="Z948" i="1" s="1"/>
  <c r="Z947" i="1" s="1"/>
  <c r="Z946" i="1" s="1"/>
  <c r="X879" i="1"/>
  <c r="X876" i="1" s="1"/>
  <c r="X875" i="1" s="1"/>
  <c r="Z880" i="1"/>
  <c r="Z879" i="1" s="1"/>
  <c r="X773" i="1"/>
  <c r="X772" i="1" s="1"/>
  <c r="Z775" i="1"/>
  <c r="Z773" i="1" s="1"/>
  <c r="Z772" i="1" s="1"/>
  <c r="X908" i="1"/>
  <c r="Z909" i="1"/>
  <c r="Z908" i="1" s="1"/>
  <c r="X365" i="1"/>
  <c r="Z366" i="1"/>
  <c r="Z365" i="1" s="1"/>
  <c r="X21" i="1"/>
  <c r="Z22" i="1"/>
  <c r="Z21" i="1" s="1"/>
  <c r="X61" i="1"/>
  <c r="X60" i="1" s="1"/>
  <c r="X59" i="1" s="1"/>
  <c r="Z62" i="1"/>
  <c r="Z61" i="1" s="1"/>
  <c r="Z60" i="1" s="1"/>
  <c r="Z59" i="1" s="1"/>
  <c r="X135" i="1"/>
  <c r="Z136" i="1"/>
  <c r="Z135" i="1" s="1"/>
  <c r="X214" i="1"/>
  <c r="Z215" i="1"/>
  <c r="Z214" i="1" s="1"/>
  <c r="X340" i="1"/>
  <c r="Z341" i="1"/>
  <c r="Z340" i="1" s="1"/>
  <c r="X450" i="1"/>
  <c r="X449" i="1" s="1"/>
  <c r="X448" i="1" s="1"/>
  <c r="X447" i="1" s="1"/>
  <c r="X446" i="1" s="1"/>
  <c r="Z451" i="1"/>
  <c r="Z450" i="1" s="1"/>
  <c r="Z449" i="1" s="1"/>
  <c r="Z448" i="1" s="1"/>
  <c r="Z447" i="1" s="1"/>
  <c r="Z446" i="1" s="1"/>
  <c r="X511" i="1"/>
  <c r="X510" i="1" s="1"/>
  <c r="X509" i="1" s="1"/>
  <c r="Z512" i="1"/>
  <c r="Z511" i="1" s="1"/>
  <c r="Z510" i="1" s="1"/>
  <c r="Z509" i="1" s="1"/>
  <c r="X648" i="1"/>
  <c r="Z649" i="1"/>
  <c r="Z648" i="1" s="1"/>
  <c r="X706" i="1"/>
  <c r="Z707" i="1"/>
  <c r="Z706" i="1" s="1"/>
  <c r="X823" i="1"/>
  <c r="X822" i="1" s="1"/>
  <c r="X821" i="1" s="1"/>
  <c r="X820" i="1" s="1"/>
  <c r="X819" i="1" s="1"/>
  <c r="X818" i="1" s="1"/>
  <c r="Z824" i="1"/>
  <c r="Z823" i="1" s="1"/>
  <c r="Z822" i="1" s="1"/>
  <c r="Z821" i="1" s="1"/>
  <c r="Z820" i="1" s="1"/>
  <c r="Z819" i="1" s="1"/>
  <c r="Z818" i="1" s="1"/>
  <c r="X887" i="1"/>
  <c r="Z888" i="1"/>
  <c r="Z887" i="1" s="1"/>
  <c r="X1084" i="1"/>
  <c r="X1083" i="1" s="1"/>
  <c r="X1082" i="1" s="1"/>
  <c r="Z1085" i="1"/>
  <c r="Z1084" i="1" s="1"/>
  <c r="Z1083" i="1" s="1"/>
  <c r="Z1082" i="1" s="1"/>
  <c r="X54" i="1"/>
  <c r="X53" i="1" s="1"/>
  <c r="X52" i="1" s="1"/>
  <c r="X51" i="1" s="1"/>
  <c r="Z55" i="1"/>
  <c r="Z54" i="1" s="1"/>
  <c r="Z53" i="1" s="1"/>
  <c r="Z52" i="1" s="1"/>
  <c r="Z51" i="1" s="1"/>
  <c r="X92" i="1"/>
  <c r="Z93" i="1"/>
  <c r="Z92" i="1" s="1"/>
  <c r="X171" i="1"/>
  <c r="X170" i="1" s="1"/>
  <c r="X169" i="1" s="1"/>
  <c r="X168" i="1" s="1"/>
  <c r="X167" i="1" s="1"/>
  <c r="Z172" i="1"/>
  <c r="Z171" i="1" s="1"/>
  <c r="Z170" i="1" s="1"/>
  <c r="Z169" i="1" s="1"/>
  <c r="Z168" i="1" s="1"/>
  <c r="Z167" i="1" s="1"/>
  <c r="X272" i="1"/>
  <c r="X271" i="1" s="1"/>
  <c r="X270" i="1" s="1"/>
  <c r="X269" i="1" s="1"/>
  <c r="Z273" i="1"/>
  <c r="Z272" i="1" s="1"/>
  <c r="Z271" i="1" s="1"/>
  <c r="Z270" i="1" s="1"/>
  <c r="Z269" i="1" s="1"/>
  <c r="X358" i="1"/>
  <c r="Z359" i="1"/>
  <c r="Z358" i="1" s="1"/>
  <c r="X406" i="1"/>
  <c r="X405" i="1" s="1"/>
  <c r="Z407" i="1"/>
  <c r="Z406" i="1" s="1"/>
  <c r="Z405" i="1" s="1"/>
  <c r="X668" i="1"/>
  <c r="X667" i="1" s="1"/>
  <c r="Z669" i="1"/>
  <c r="Z668" i="1" s="1"/>
  <c r="Z667" i="1" s="1"/>
  <c r="Z663" i="1" s="1"/>
  <c r="X49" i="1"/>
  <c r="X48" i="1" s="1"/>
  <c r="X47" i="1" s="1"/>
  <c r="Z50" i="1"/>
  <c r="Z49" i="1" s="1"/>
  <c r="Z48" i="1" s="1"/>
  <c r="Z47" i="1" s="1"/>
  <c r="X139" i="1"/>
  <c r="Z140" i="1"/>
  <c r="Z139" i="1" s="1"/>
  <c r="X345" i="1"/>
  <c r="Z346" i="1"/>
  <c r="Z345" i="1" s="1"/>
  <c r="X518" i="1"/>
  <c r="Z519" i="1"/>
  <c r="Z518" i="1" s="1"/>
  <c r="X722" i="1"/>
  <c r="X721" i="1" s="1"/>
  <c r="X720" i="1" s="1"/>
  <c r="X711" i="1" s="1"/>
  <c r="X710" i="1" s="1"/>
  <c r="Z723" i="1"/>
  <c r="Z722" i="1" s="1"/>
  <c r="Z721" i="1" s="1"/>
  <c r="Z720" i="1" s="1"/>
  <c r="Z711" i="1" s="1"/>
  <c r="Z710" i="1" s="1"/>
  <c r="X891" i="1"/>
  <c r="Z892" i="1"/>
  <c r="Z891" i="1" s="1"/>
  <c r="X84" i="1"/>
  <c r="Z85" i="1"/>
  <c r="Z84" i="1" s="1"/>
  <c r="X261" i="1"/>
  <c r="Z262" i="1"/>
  <c r="Z261" i="1" s="1"/>
  <c r="X394" i="1"/>
  <c r="X393" i="1" s="1"/>
  <c r="X392" i="1" s="1"/>
  <c r="Z395" i="1"/>
  <c r="Z394" i="1" s="1"/>
  <c r="Z393" i="1" s="1"/>
  <c r="Z392" i="1" s="1"/>
  <c r="X311" i="1"/>
  <c r="X310" i="1" s="1"/>
  <c r="X309" i="1" s="1"/>
  <c r="X308" i="1" s="1"/>
  <c r="X307" i="1" s="1"/>
  <c r="Z313" i="1"/>
  <c r="Z311" i="1" s="1"/>
  <c r="Z310" i="1" s="1"/>
  <c r="Z309" i="1" s="1"/>
  <c r="Z308" i="1" s="1"/>
  <c r="Z307" i="1" s="1"/>
  <c r="X853" i="1"/>
  <c r="X852" i="1" s="1"/>
  <c r="X851" i="1" s="1"/>
  <c r="Z854" i="1"/>
  <c r="Z853" i="1" s="1"/>
  <c r="Z852" i="1" s="1"/>
  <c r="Z851" i="1" s="1"/>
  <c r="X258" i="1"/>
  <c r="Z260" i="1"/>
  <c r="Z258" i="1" s="1"/>
  <c r="Z254" i="1" s="1"/>
  <c r="X605" i="1"/>
  <c r="X604" i="1" s="1"/>
  <c r="Z606" i="1"/>
  <c r="Z605" i="1" s="1"/>
  <c r="Z604" i="1" s="1"/>
  <c r="X1088" i="1"/>
  <c r="X1087" i="1" s="1"/>
  <c r="X1086" i="1" s="1"/>
  <c r="Z1089" i="1"/>
  <c r="Z1088" i="1" s="1"/>
  <c r="Z1087" i="1" s="1"/>
  <c r="Z1086" i="1" s="1"/>
  <c r="X336" i="1"/>
  <c r="Z337" i="1"/>
  <c r="Z336" i="1" s="1"/>
  <c r="X522" i="1"/>
  <c r="X521" i="1" s="1"/>
  <c r="X520" i="1" s="1"/>
  <c r="Z523" i="1"/>
  <c r="Z522" i="1" s="1"/>
  <c r="Z521" i="1" s="1"/>
  <c r="Z520" i="1" s="1"/>
  <c r="X916" i="1"/>
  <c r="X911" i="1" s="1"/>
  <c r="X910" i="1" s="1"/>
  <c r="Z917" i="1"/>
  <c r="Z916" i="1" s="1"/>
  <c r="Z911" i="1" s="1"/>
  <c r="Z910" i="1" s="1"/>
  <c r="X470" i="1"/>
  <c r="X469" i="1" s="1"/>
  <c r="X468" i="1" s="1"/>
  <c r="X467" i="1" s="1"/>
  <c r="Z471" i="1"/>
  <c r="Z470" i="1" s="1"/>
  <c r="Z469" i="1" s="1"/>
  <c r="Z468" i="1" s="1"/>
  <c r="Z467" i="1" s="1"/>
  <c r="X700" i="1"/>
  <c r="Z701" i="1"/>
  <c r="Z700" i="1" s="1"/>
  <c r="X982" i="1"/>
  <c r="X981" i="1" s="1"/>
  <c r="X980" i="1" s="1"/>
  <c r="X979" i="1" s="1"/>
  <c r="X978" i="1" s="1"/>
  <c r="X977" i="1" s="1"/>
  <c r="Z983" i="1"/>
  <c r="Z982" i="1" s="1"/>
  <c r="Z981" i="1" s="1"/>
  <c r="Z980" i="1" s="1"/>
  <c r="Z979" i="1" s="1"/>
  <c r="Z978" i="1" s="1"/>
  <c r="Z977" i="1" s="1"/>
  <c r="X154" i="1"/>
  <c r="Z155" i="1"/>
  <c r="Z154" i="1" s="1"/>
  <c r="X267" i="1"/>
  <c r="X266" i="1" s="1"/>
  <c r="X265" i="1" s="1"/>
  <c r="X264" i="1" s="1"/>
  <c r="Z268" i="1"/>
  <c r="Z267" i="1" s="1"/>
  <c r="Z266" i="1" s="1"/>
  <c r="Z265" i="1" s="1"/>
  <c r="Z264" i="1" s="1"/>
  <c r="X361" i="1"/>
  <c r="Z362" i="1"/>
  <c r="Z361" i="1" s="1"/>
  <c r="X480" i="1"/>
  <c r="X479" i="1" s="1"/>
  <c r="X473" i="1" s="1"/>
  <c r="X472" i="1" s="1"/>
  <c r="Z481" i="1"/>
  <c r="Z480" i="1" s="1"/>
  <c r="Z479" i="1" s="1"/>
  <c r="Z473" i="1" s="1"/>
  <c r="Z472" i="1" s="1"/>
  <c r="Z466" i="1" s="1"/>
  <c r="X770" i="1"/>
  <c r="X766" i="1" s="1"/>
  <c r="Z771" i="1"/>
  <c r="Z770" i="1" s="1"/>
  <c r="Z766" i="1" s="1"/>
  <c r="X137" i="1"/>
  <c r="Z138" i="1"/>
  <c r="Z137" i="1" s="1"/>
  <c r="X343" i="1"/>
  <c r="X342" i="1" s="1"/>
  <c r="Z344" i="1"/>
  <c r="Z343" i="1" s="1"/>
  <c r="Z342" i="1" s="1"/>
  <c r="X219" i="1"/>
  <c r="X218" i="1" s="1"/>
  <c r="X217" i="1" s="1"/>
  <c r="X216" i="1" s="1"/>
  <c r="Z220" i="1"/>
  <c r="Z219" i="1" s="1"/>
  <c r="Z218" i="1" s="1"/>
  <c r="Z217" i="1" s="1"/>
  <c r="Z216" i="1" s="1"/>
  <c r="X507" i="1"/>
  <c r="Z508" i="1"/>
  <c r="Z507" i="1" s="1"/>
  <c r="X843" i="1"/>
  <c r="X842" i="1" s="1"/>
  <c r="X841" i="1" s="1"/>
  <c r="Z844" i="1"/>
  <c r="Z843" i="1" s="1"/>
  <c r="Z842" i="1" s="1"/>
  <c r="Z841" i="1" s="1"/>
  <c r="X1005" i="1"/>
  <c r="X1004" i="1" s="1"/>
  <c r="X1003" i="1" s="1"/>
  <c r="Z1006" i="1"/>
  <c r="Z1005" i="1" s="1"/>
  <c r="Z1004" i="1" s="1"/>
  <c r="Z1003" i="1" s="1"/>
  <c r="X1028" i="1"/>
  <c r="Z1029" i="1"/>
  <c r="Z1028" i="1" s="1"/>
  <c r="X43" i="1"/>
  <c r="Z44" i="1"/>
  <c r="Z43" i="1" s="1"/>
  <c r="X198" i="1"/>
  <c r="Z199" i="1"/>
  <c r="Z198" i="1" s="1"/>
  <c r="X411" i="1"/>
  <c r="X410" i="1" s="1"/>
  <c r="X404" i="1" s="1"/>
  <c r="X403" i="1" s="1"/>
  <c r="X402" i="1" s="1"/>
  <c r="X401" i="1" s="1"/>
  <c r="Z412" i="1"/>
  <c r="Z411" i="1" s="1"/>
  <c r="Z410" i="1" s="1"/>
  <c r="X577" i="1"/>
  <c r="X576" i="1" s="1"/>
  <c r="X575" i="1" s="1"/>
  <c r="X574" i="1" s="1"/>
  <c r="X573" i="1" s="1"/>
  <c r="X572" i="1" s="1"/>
  <c r="Z578" i="1"/>
  <c r="Z577" i="1" s="1"/>
  <c r="Z576" i="1" s="1"/>
  <c r="Z575" i="1" s="1"/>
  <c r="Z574" i="1" s="1"/>
  <c r="Z573" i="1" s="1"/>
  <c r="X792" i="1"/>
  <c r="X788" i="1" s="1"/>
  <c r="X787" i="1" s="1"/>
  <c r="X786" i="1" s="1"/>
  <c r="Z793" i="1"/>
  <c r="Z792" i="1" s="1"/>
  <c r="Z788" i="1" s="1"/>
  <c r="Z787" i="1" s="1"/>
  <c r="Z786" i="1" s="1"/>
  <c r="X41" i="1"/>
  <c r="Z42" i="1"/>
  <c r="Z41" i="1" s="1"/>
  <c r="X149" i="1"/>
  <c r="Z150" i="1"/>
  <c r="Z149" i="1" s="1"/>
  <c r="X296" i="1"/>
  <c r="Z297" i="1"/>
  <c r="Z296" i="1" s="1"/>
  <c r="X369" i="1"/>
  <c r="X368" i="1" s="1"/>
  <c r="X367" i="1" s="1"/>
  <c r="Z370" i="1"/>
  <c r="Z369" i="1" s="1"/>
  <c r="Z368" i="1" s="1"/>
  <c r="Z367" i="1" s="1"/>
  <c r="X942" i="1"/>
  <c r="Z943" i="1"/>
  <c r="Z942" i="1" s="1"/>
  <c r="X229" i="1"/>
  <c r="Z230" i="1"/>
  <c r="Z229" i="1" s="1"/>
  <c r="X658" i="1"/>
  <c r="Z659" i="1"/>
  <c r="Z658" i="1" s="1"/>
  <c r="X45" i="1"/>
  <c r="Z46" i="1"/>
  <c r="Z45" i="1" s="1"/>
  <c r="X353" i="1"/>
  <c r="Z354" i="1"/>
  <c r="Z353" i="1" s="1"/>
  <c r="X641" i="1"/>
  <c r="X640" i="1" s="1"/>
  <c r="X639" i="1" s="1"/>
  <c r="X638" i="1" s="1"/>
  <c r="X637" i="1" s="1"/>
  <c r="X636" i="1" s="1"/>
  <c r="Z642" i="1"/>
  <c r="Z641" i="1" s="1"/>
  <c r="Z640" i="1" s="1"/>
  <c r="Z639" i="1" s="1"/>
  <c r="Z638" i="1" s="1"/>
  <c r="Z637" i="1" s="1"/>
  <c r="Z636" i="1" s="1"/>
  <c r="X303" i="1"/>
  <c r="Z304" i="1"/>
  <c r="Z303" i="1" s="1"/>
  <c r="X488" i="1"/>
  <c r="Z489" i="1"/>
  <c r="Z488" i="1" s="1"/>
  <c r="X186" i="1"/>
  <c r="X182" i="1" s="1"/>
  <c r="X181" i="1" s="1"/>
  <c r="X180" i="1" s="1"/>
  <c r="X179" i="1" s="1"/>
  <c r="Z187" i="1"/>
  <c r="Z186" i="1" s="1"/>
  <c r="Z182" i="1" s="1"/>
  <c r="Z181" i="1" s="1"/>
  <c r="Z180" i="1" s="1"/>
  <c r="Z179" i="1" s="1"/>
  <c r="X516" i="1"/>
  <c r="Z517" i="1"/>
  <c r="Z516" i="1" s="1"/>
  <c r="X111" i="1"/>
  <c r="X110" i="1" s="1"/>
  <c r="Z112" i="1"/>
  <c r="Z111" i="1" s="1"/>
  <c r="Z110" i="1" s="1"/>
  <c r="X351" i="1"/>
  <c r="Z352" i="1"/>
  <c r="Z351" i="1" s="1"/>
  <c r="X940" i="1"/>
  <c r="Z941" i="1"/>
  <c r="Z940" i="1" s="1"/>
  <c r="X906" i="1"/>
  <c r="Z907" i="1"/>
  <c r="Z906" i="1" s="1"/>
  <c r="X704" i="1"/>
  <c r="X697" i="1" s="1"/>
  <c r="Z705" i="1"/>
  <c r="Z704" i="1" s="1"/>
  <c r="X71" i="1"/>
  <c r="Z72" i="1"/>
  <c r="Z71" i="1" s="1"/>
  <c r="X123" i="1"/>
  <c r="X122" i="1" s="1"/>
  <c r="X121" i="1" s="1"/>
  <c r="X113" i="1" s="1"/>
  <c r="Z124" i="1"/>
  <c r="Z123" i="1" s="1"/>
  <c r="Z122" i="1" s="1"/>
  <c r="Z121" i="1" s="1"/>
  <c r="Z113" i="1" s="1"/>
  <c r="X331" i="1"/>
  <c r="X330" i="1" s="1"/>
  <c r="X329" i="1" s="1"/>
  <c r="X328" i="1" s="1"/>
  <c r="Z332" i="1"/>
  <c r="Z331" i="1" s="1"/>
  <c r="Z330" i="1" s="1"/>
  <c r="Z329" i="1" s="1"/>
  <c r="Z328" i="1" s="1"/>
  <c r="X505" i="1"/>
  <c r="Z506" i="1"/>
  <c r="Z505" i="1" s="1"/>
  <c r="X702" i="1"/>
  <c r="Z703" i="1"/>
  <c r="Z702" i="1" s="1"/>
  <c r="X883" i="1"/>
  <c r="Z884" i="1"/>
  <c r="Z883" i="1" s="1"/>
  <c r="X25" i="1"/>
  <c r="X24" i="1" s="1"/>
  <c r="X23" i="1" s="1"/>
  <c r="Z26" i="1"/>
  <c r="Z25" i="1" s="1"/>
  <c r="Z24" i="1" s="1"/>
  <c r="Z23" i="1" s="1"/>
  <c r="X102" i="1"/>
  <c r="X101" i="1" s="1"/>
  <c r="X100" i="1" s="1"/>
  <c r="Z103" i="1"/>
  <c r="Z102" i="1" s="1"/>
  <c r="Z101" i="1" s="1"/>
  <c r="Z100" i="1" s="1"/>
  <c r="X240" i="1"/>
  <c r="X239" i="1" s="1"/>
  <c r="X238" i="1" s="1"/>
  <c r="X232" i="1" s="1"/>
  <c r="X231" i="1" s="1"/>
  <c r="Z241" i="1"/>
  <c r="Z240" i="1" s="1"/>
  <c r="Z239" i="1" s="1"/>
  <c r="Z238" i="1" s="1"/>
  <c r="Z232" i="1" s="1"/>
  <c r="Z231" i="1" s="1"/>
  <c r="X363" i="1"/>
  <c r="Z364" i="1"/>
  <c r="Z363" i="1" s="1"/>
  <c r="X16" i="1"/>
  <c r="Z17" i="1"/>
  <c r="Z16" i="1" s="1"/>
  <c r="X708" i="1"/>
  <c r="Z709" i="1"/>
  <c r="Z708" i="1" s="1"/>
  <c r="X98" i="1"/>
  <c r="X97" i="1" s="1"/>
  <c r="X96" i="1" s="1"/>
  <c r="X95" i="1" s="1"/>
  <c r="X94" i="1" s="1"/>
  <c r="Z99" i="1"/>
  <c r="Z98" i="1" s="1"/>
  <c r="Z97" i="1" s="1"/>
  <c r="Z96" i="1" s="1"/>
  <c r="Z95" i="1" s="1"/>
  <c r="Z94" i="1" s="1"/>
  <c r="X298" i="1"/>
  <c r="Z299" i="1"/>
  <c r="Z298" i="1" s="1"/>
  <c r="X399" i="1"/>
  <c r="X398" i="1" s="1"/>
  <c r="X397" i="1" s="1"/>
  <c r="X396" i="1" s="1"/>
  <c r="Z400" i="1"/>
  <c r="Z399" i="1" s="1"/>
  <c r="Z398" i="1" s="1"/>
  <c r="Z397" i="1" s="1"/>
  <c r="Z396" i="1" s="1"/>
  <c r="X936" i="1"/>
  <c r="Z937" i="1"/>
  <c r="Z936" i="1" s="1"/>
  <c r="X200" i="1"/>
  <c r="Z201" i="1"/>
  <c r="Z200" i="1" s="1"/>
  <c r="X797" i="1"/>
  <c r="X796" i="1" s="1"/>
  <c r="X795" i="1" s="1"/>
  <c r="X794" i="1" s="1"/>
  <c r="Z798" i="1"/>
  <c r="Z797" i="1" s="1"/>
  <c r="Z796" i="1" s="1"/>
  <c r="Z795" i="1" s="1"/>
  <c r="Z794" i="1" s="1"/>
  <c r="X1053" i="1"/>
  <c r="X1048" i="1" s="1"/>
  <c r="X1047" i="1" s="1"/>
  <c r="X1046" i="1" s="1"/>
  <c r="X1045" i="1" s="1"/>
  <c r="Z1054" i="1"/>
  <c r="Z1053" i="1" s="1"/>
  <c r="V263" i="1"/>
  <c r="L381" i="1"/>
  <c r="L380" i="1" s="1"/>
  <c r="L905" i="1"/>
  <c r="L904" i="1" s="1"/>
  <c r="L903" i="1" s="1"/>
  <c r="L1081" i="1"/>
  <c r="L1080" i="1" s="1"/>
  <c r="L1079" i="1" s="1"/>
  <c r="L504" i="1"/>
  <c r="L503" i="1" s="1"/>
  <c r="L502" i="1" s="1"/>
  <c r="L647" i="1"/>
  <c r="L646" i="1" s="1"/>
  <c r="V75" i="1"/>
  <c r="V74" i="1" s="1"/>
  <c r="V73" i="1" s="1"/>
  <c r="V404" i="1"/>
  <c r="V403" i="1" s="1"/>
  <c r="V402" i="1" s="1"/>
  <c r="V401" i="1" s="1"/>
  <c r="V647" i="1"/>
  <c r="V646" i="1" s="1"/>
  <c r="Q320" i="1"/>
  <c r="Q319" i="1" s="1"/>
  <c r="X765" i="1"/>
  <c r="X752" i="1" s="1"/>
  <c r="X751" i="1" s="1"/>
  <c r="V905" i="1"/>
  <c r="V904" i="1" s="1"/>
  <c r="V903" i="1" s="1"/>
  <c r="V902" i="1" s="1"/>
  <c r="V796" i="1"/>
  <c r="V795" i="1" s="1"/>
  <c r="V794" i="1" s="1"/>
  <c r="V785" i="1" s="1"/>
  <c r="V784" i="1" s="1"/>
  <c r="Q558" i="1"/>
  <c r="Q1036" i="1"/>
  <c r="N16" i="1"/>
  <c r="Q17" i="1"/>
  <c r="Q16" i="1" s="1"/>
  <c r="N516" i="1"/>
  <c r="Q517" i="1"/>
  <c r="Q516" i="1" s="1"/>
  <c r="N411" i="1"/>
  <c r="N410" i="1" s="1"/>
  <c r="Q412" i="1"/>
  <c r="Q411" i="1" s="1"/>
  <c r="Q410" i="1" s="1"/>
  <c r="N916" i="1"/>
  <c r="N911" i="1" s="1"/>
  <c r="N910" i="1" s="1"/>
  <c r="Q917" i="1"/>
  <c r="Q916" i="1" s="1"/>
  <c r="Q911" i="1" s="1"/>
  <c r="Q910" i="1" s="1"/>
  <c r="N632" i="1"/>
  <c r="N631" i="1" s="1"/>
  <c r="N630" i="1" s="1"/>
  <c r="N629" i="1" s="1"/>
  <c r="N628" i="1" s="1"/>
  <c r="N627" i="1" s="1"/>
  <c r="Q633" i="1"/>
  <c r="Q632" i="1" s="1"/>
  <c r="Q631" i="1" s="1"/>
  <c r="Q630" i="1" s="1"/>
  <c r="Q629" i="1" s="1"/>
  <c r="Q628" i="1" s="1"/>
  <c r="Q627" i="1" s="1"/>
  <c r="N45" i="1"/>
  <c r="Q46" i="1"/>
  <c r="Q45" i="1" s="1"/>
  <c r="N149" i="1"/>
  <c r="Q150" i="1"/>
  <c r="Q149" i="1" s="1"/>
  <c r="N139" i="1"/>
  <c r="Q140" i="1"/>
  <c r="Q139" i="1" s="1"/>
  <c r="N84" i="1"/>
  <c r="Q85" i="1"/>
  <c r="Q84" i="1" s="1"/>
  <c r="N200" i="1"/>
  <c r="Q201" i="1"/>
  <c r="Q200" i="1" s="1"/>
  <c r="N641" i="1"/>
  <c r="N640" i="1" s="1"/>
  <c r="N639" i="1" s="1"/>
  <c r="N638" i="1" s="1"/>
  <c r="N637" i="1" s="1"/>
  <c r="N636" i="1" s="1"/>
  <c r="Q642" i="1"/>
  <c r="Q641" i="1" s="1"/>
  <c r="Q640" i="1" s="1"/>
  <c r="Q639" i="1" s="1"/>
  <c r="Q638" i="1" s="1"/>
  <c r="Q637" i="1" s="1"/>
  <c r="Q636" i="1" s="1"/>
  <c r="N69" i="1"/>
  <c r="Q70" i="1"/>
  <c r="Q69" i="1" s="1"/>
  <c r="N433" i="1"/>
  <c r="N432" i="1" s="1"/>
  <c r="N431" i="1" s="1"/>
  <c r="N430" i="1" s="1"/>
  <c r="Q434" i="1"/>
  <c r="Q433" i="1" s="1"/>
  <c r="Q432" i="1" s="1"/>
  <c r="Q431" i="1" s="1"/>
  <c r="Q430" i="1" s="1"/>
  <c r="N602" i="1"/>
  <c r="N601" i="1" s="1"/>
  <c r="Q603" i="1"/>
  <c r="Q602" i="1" s="1"/>
  <c r="Q601" i="1" s="1"/>
  <c r="N891" i="1"/>
  <c r="Q892" i="1"/>
  <c r="Q891" i="1" s="1"/>
  <c r="N240" i="1"/>
  <c r="N239" i="1" s="1"/>
  <c r="N238" i="1" s="1"/>
  <c r="N232" i="1" s="1"/>
  <c r="N231" i="1" s="1"/>
  <c r="Q241" i="1"/>
  <c r="Q240" i="1" s="1"/>
  <c r="Q239" i="1" s="1"/>
  <c r="Q238" i="1" s="1"/>
  <c r="Q232" i="1" s="1"/>
  <c r="Q231" i="1" s="1"/>
  <c r="N353" i="1"/>
  <c r="N347" i="1" s="1"/>
  <c r="Q354" i="1"/>
  <c r="Q353" i="1" s="1"/>
  <c r="Q347" i="1" s="1"/>
  <c r="N145" i="1"/>
  <c r="Q146" i="1"/>
  <c r="Q145" i="1" s="1"/>
  <c r="N246" i="1"/>
  <c r="N245" i="1" s="1"/>
  <c r="N244" i="1" s="1"/>
  <c r="N243" i="1" s="1"/>
  <c r="N242" i="1" s="1"/>
  <c r="Q247" i="1"/>
  <c r="Q246" i="1" s="1"/>
  <c r="Q245" i="1" s="1"/>
  <c r="Q244" i="1" s="1"/>
  <c r="Q243" i="1" s="1"/>
  <c r="Q242" i="1" s="1"/>
  <c r="N336" i="1"/>
  <c r="Q337" i="1"/>
  <c r="Q336" i="1" s="1"/>
  <c r="N843" i="1"/>
  <c r="N842" i="1" s="1"/>
  <c r="N841" i="1" s="1"/>
  <c r="Q844" i="1"/>
  <c r="Q843" i="1" s="1"/>
  <c r="Q842" i="1" s="1"/>
  <c r="Q841" i="1" s="1"/>
  <c r="N399" i="1"/>
  <c r="N398" i="1" s="1"/>
  <c r="N397" i="1" s="1"/>
  <c r="N396" i="1" s="1"/>
  <c r="Q400" i="1"/>
  <c r="Q399" i="1" s="1"/>
  <c r="Q398" i="1" s="1"/>
  <c r="Q397" i="1" s="1"/>
  <c r="Q396" i="1" s="1"/>
  <c r="N356" i="1"/>
  <c r="Q357" i="1"/>
  <c r="Q356" i="1" s="1"/>
  <c r="N698" i="1"/>
  <c r="Q699" i="1"/>
  <c r="Q698" i="1" s="1"/>
  <c r="N272" i="1"/>
  <c r="N271" i="1" s="1"/>
  <c r="N270" i="1" s="1"/>
  <c r="N269" i="1" s="1"/>
  <c r="N263" i="1" s="1"/>
  <c r="Q273" i="1"/>
  <c r="Q272" i="1" s="1"/>
  <c r="Q271" i="1" s="1"/>
  <c r="Q270" i="1" s="1"/>
  <c r="Q269" i="1" s="1"/>
  <c r="Q263" i="1" s="1"/>
  <c r="N648" i="1"/>
  <c r="Q649" i="1"/>
  <c r="Q648" i="1" s="1"/>
  <c r="N1084" i="1"/>
  <c r="N1083" i="1" s="1"/>
  <c r="N1082" i="1" s="1"/>
  <c r="Q1085" i="1"/>
  <c r="Q1084" i="1" s="1"/>
  <c r="Q1083" i="1" s="1"/>
  <c r="Q1082" i="1" s="1"/>
  <c r="N102" i="1"/>
  <c r="N101" i="1" s="1"/>
  <c r="N100" i="1" s="1"/>
  <c r="Q103" i="1"/>
  <c r="Q102" i="1" s="1"/>
  <c r="Q101" i="1" s="1"/>
  <c r="Q100" i="1" s="1"/>
  <c r="N286" i="1"/>
  <c r="N283" i="1" s="1"/>
  <c r="N282" i="1" s="1"/>
  <c r="Q287" i="1"/>
  <c r="Q286" i="1" s="1"/>
  <c r="N394" i="1"/>
  <c r="N393" i="1" s="1"/>
  <c r="N392" i="1" s="1"/>
  <c r="Q395" i="1"/>
  <c r="Q394" i="1" s="1"/>
  <c r="Q393" i="1" s="1"/>
  <c r="Q392" i="1" s="1"/>
  <c r="N505" i="1"/>
  <c r="Q506" i="1"/>
  <c r="Q505" i="1" s="1"/>
  <c r="N650" i="1"/>
  <c r="Q651" i="1"/>
  <c r="Q650" i="1" s="1"/>
  <c r="N773" i="1"/>
  <c r="N772" i="1" s="1"/>
  <c r="N765" i="1" s="1"/>
  <c r="N752" i="1" s="1"/>
  <c r="Q775" i="1"/>
  <c r="Q773" i="1" s="1"/>
  <c r="Q772" i="1" s="1"/>
  <c r="Q765" i="1" s="1"/>
  <c r="Q752" i="1" s="1"/>
  <c r="N908" i="1"/>
  <c r="Q909" i="1"/>
  <c r="Q908" i="1" s="1"/>
  <c r="N982" i="1"/>
  <c r="N981" i="1" s="1"/>
  <c r="N980" i="1" s="1"/>
  <c r="N979" i="1" s="1"/>
  <c r="N978" i="1" s="1"/>
  <c r="N977" i="1" s="1"/>
  <c r="Q983" i="1"/>
  <c r="Q982" i="1" s="1"/>
  <c r="Q981" i="1" s="1"/>
  <c r="Q980" i="1" s="1"/>
  <c r="Q979" i="1" s="1"/>
  <c r="Q978" i="1" s="1"/>
  <c r="Q977" i="1" s="1"/>
  <c r="N656" i="1"/>
  <c r="Q657" i="1"/>
  <c r="Q656" i="1" s="1"/>
  <c r="V144" i="1"/>
  <c r="V131" i="1" s="1"/>
  <c r="V125" i="1" s="1"/>
  <c r="V882" i="1"/>
  <c r="V881" i="1" s="1"/>
  <c r="V857" i="1" s="1"/>
  <c r="V856" i="1" s="1"/>
  <c r="N303" i="1"/>
  <c r="Q304" i="1"/>
  <c r="Q303" i="1" s="1"/>
  <c r="N80" i="1"/>
  <c r="Q81" i="1"/>
  <c r="Q80" i="1" s="1"/>
  <c r="N305" i="1"/>
  <c r="Q306" i="1"/>
  <c r="Q305" i="1" s="1"/>
  <c r="N702" i="1"/>
  <c r="Q703" i="1"/>
  <c r="Q702" i="1" s="1"/>
  <c r="N311" i="1"/>
  <c r="Q313" i="1"/>
  <c r="Q311" i="1" s="1"/>
  <c r="N665" i="1"/>
  <c r="N664" i="1" s="1"/>
  <c r="Q666" i="1"/>
  <c r="Q665" i="1" s="1"/>
  <c r="Q664" i="1" s="1"/>
  <c r="N1088" i="1"/>
  <c r="N1087" i="1" s="1"/>
  <c r="N1086" i="1" s="1"/>
  <c r="Q1089" i="1"/>
  <c r="Q1088" i="1" s="1"/>
  <c r="Q1087" i="1" s="1"/>
  <c r="Q1086" i="1" s="1"/>
  <c r="N507" i="1"/>
  <c r="Q508" i="1"/>
  <c r="Q507" i="1" s="1"/>
  <c r="N1000" i="1"/>
  <c r="N999" i="1" s="1"/>
  <c r="Q1001" i="1"/>
  <c r="Q1000" i="1" s="1"/>
  <c r="Q999" i="1" s="1"/>
  <c r="N744" i="1"/>
  <c r="N743" i="1" s="1"/>
  <c r="N742" i="1" s="1"/>
  <c r="N741" i="1" s="1"/>
  <c r="N740" i="1" s="1"/>
  <c r="Q745" i="1"/>
  <c r="Q744" i="1" s="1"/>
  <c r="Q743" i="1" s="1"/>
  <c r="Q742" i="1" s="1"/>
  <c r="Q741" i="1" s="1"/>
  <c r="Q740" i="1" s="1"/>
  <c r="N658" i="1"/>
  <c r="Q659" i="1"/>
  <c r="Q658" i="1" s="1"/>
  <c r="N71" i="1"/>
  <c r="Q72" i="1"/>
  <c r="Q71" i="1" s="1"/>
  <c r="N361" i="1"/>
  <c r="Q362" i="1"/>
  <c r="Q361" i="1" s="1"/>
  <c r="N929" i="1"/>
  <c r="N928" i="1" s="1"/>
  <c r="Q930" i="1"/>
  <c r="Q929" i="1" s="1"/>
  <c r="Q928" i="1" s="1"/>
  <c r="N546" i="1"/>
  <c r="N545" i="1" s="1"/>
  <c r="N528" i="1" s="1"/>
  <c r="N527" i="1" s="1"/>
  <c r="N526" i="1" s="1"/>
  <c r="N525" i="1" s="1"/>
  <c r="N524" i="1" s="1"/>
  <c r="Q548" i="1"/>
  <c r="Q546" i="1" s="1"/>
  <c r="Q545" i="1" s="1"/>
  <c r="N1077" i="1"/>
  <c r="Q1078" i="1"/>
  <c r="Q1077" i="1" s="1"/>
  <c r="N331" i="1"/>
  <c r="N330" i="1" s="1"/>
  <c r="N329" i="1" s="1"/>
  <c r="N328" i="1" s="1"/>
  <c r="Q332" i="1"/>
  <c r="Q331" i="1" s="1"/>
  <c r="Q330" i="1" s="1"/>
  <c r="Q329" i="1" s="1"/>
  <c r="Q328" i="1" s="1"/>
  <c r="N229" i="1"/>
  <c r="Q230" i="1"/>
  <c r="Q229" i="1" s="1"/>
  <c r="N823" i="1"/>
  <c r="N822" i="1" s="1"/>
  <c r="N821" i="1" s="1"/>
  <c r="N820" i="1" s="1"/>
  <c r="N819" i="1" s="1"/>
  <c r="N818" i="1" s="1"/>
  <c r="Q824" i="1"/>
  <c r="Q823" i="1" s="1"/>
  <c r="Q822" i="1" s="1"/>
  <c r="Q821" i="1" s="1"/>
  <c r="Q820" i="1" s="1"/>
  <c r="Q819" i="1" s="1"/>
  <c r="Q818" i="1" s="1"/>
  <c r="AC208" i="1"/>
  <c r="AC207" i="1" s="1"/>
  <c r="N21" i="1"/>
  <c r="Q22" i="1"/>
  <c r="Q21" i="1" s="1"/>
  <c r="N219" i="1"/>
  <c r="N218" i="1" s="1"/>
  <c r="Q220" i="1"/>
  <c r="Q219" i="1" s="1"/>
  <c r="Q218" i="1" s="1"/>
  <c r="N450" i="1"/>
  <c r="N449" i="1" s="1"/>
  <c r="N448" i="1" s="1"/>
  <c r="N447" i="1" s="1"/>
  <c r="N446" i="1" s="1"/>
  <c r="Q451" i="1"/>
  <c r="Q450" i="1" s="1"/>
  <c r="Q449" i="1" s="1"/>
  <c r="Q448" i="1" s="1"/>
  <c r="Q447" i="1" s="1"/>
  <c r="Q446" i="1" s="1"/>
  <c r="N969" i="1"/>
  <c r="N968" i="1" s="1"/>
  <c r="N967" i="1" s="1"/>
  <c r="N966" i="1" s="1"/>
  <c r="Q970" i="1"/>
  <c r="Q969" i="1" s="1"/>
  <c r="Q968" i="1" s="1"/>
  <c r="Q967" i="1" s="1"/>
  <c r="Q966" i="1" s="1"/>
  <c r="N49" i="1"/>
  <c r="N48" i="1" s="1"/>
  <c r="N47" i="1" s="1"/>
  <c r="Q50" i="1"/>
  <c r="Q49" i="1" s="1"/>
  <c r="Q48" i="1" s="1"/>
  <c r="Q47" i="1" s="1"/>
  <c r="N133" i="1"/>
  <c r="Q134" i="1"/>
  <c r="Q133" i="1" s="1"/>
  <c r="N222" i="1"/>
  <c r="N221" i="1" s="1"/>
  <c r="Q223" i="1"/>
  <c r="Q222" i="1" s="1"/>
  <c r="Q221" i="1" s="1"/>
  <c r="N343" i="1"/>
  <c r="Q344" i="1"/>
  <c r="Q343" i="1" s="1"/>
  <c r="N438" i="1"/>
  <c r="N437" i="1" s="1"/>
  <c r="N436" i="1" s="1"/>
  <c r="Q439" i="1"/>
  <c r="Q438" i="1" s="1"/>
  <c r="Q437" i="1" s="1"/>
  <c r="Q436" i="1" s="1"/>
  <c r="N799" i="1"/>
  <c r="Q800" i="1"/>
  <c r="Q799" i="1" s="1"/>
  <c r="N975" i="1"/>
  <c r="N974" i="1" s="1"/>
  <c r="N973" i="1" s="1"/>
  <c r="N972" i="1" s="1"/>
  <c r="N971" i="1" s="1"/>
  <c r="Q976" i="1"/>
  <c r="Q975" i="1" s="1"/>
  <c r="Q974" i="1" s="1"/>
  <c r="Q973" i="1" s="1"/>
  <c r="Q972" i="1" s="1"/>
  <c r="Q971" i="1" s="1"/>
  <c r="N618" i="1"/>
  <c r="N617" i="1" s="1"/>
  <c r="N616" i="1" s="1"/>
  <c r="N615" i="1" s="1"/>
  <c r="Q619" i="1"/>
  <c r="Q618" i="1" s="1"/>
  <c r="Q617" i="1" s="1"/>
  <c r="Q616" i="1" s="1"/>
  <c r="Q615" i="1" s="1"/>
  <c r="N54" i="1"/>
  <c r="N53" i="1" s="1"/>
  <c r="N52" i="1" s="1"/>
  <c r="N51" i="1" s="1"/>
  <c r="Q55" i="1"/>
  <c r="Q54" i="1" s="1"/>
  <c r="Q53" i="1" s="1"/>
  <c r="Q52" i="1" s="1"/>
  <c r="Q51" i="1" s="1"/>
  <c r="N227" i="1"/>
  <c r="Q228" i="1"/>
  <c r="Q227" i="1" s="1"/>
  <c r="N363" i="1"/>
  <c r="Q364" i="1"/>
  <c r="Q363" i="1" s="1"/>
  <c r="N464" i="1"/>
  <c r="N463" i="1" s="1"/>
  <c r="N462" i="1" s="1"/>
  <c r="N461" i="1" s="1"/>
  <c r="N460" i="1" s="1"/>
  <c r="Q465" i="1"/>
  <c r="Q464" i="1" s="1"/>
  <c r="Q463" i="1" s="1"/>
  <c r="Q462" i="1" s="1"/>
  <c r="Q461" i="1" s="1"/>
  <c r="Q460" i="1" s="1"/>
  <c r="N607" i="1"/>
  <c r="Q608" i="1"/>
  <c r="Q607" i="1" s="1"/>
  <c r="N738" i="1"/>
  <c r="N737" i="1" s="1"/>
  <c r="N736" i="1" s="1"/>
  <c r="N735" i="1" s="1"/>
  <c r="N724" i="1" s="1"/>
  <c r="Q739" i="1"/>
  <c r="Q738" i="1" s="1"/>
  <c r="Q737" i="1" s="1"/>
  <c r="Q736" i="1" s="1"/>
  <c r="Q735" i="1" s="1"/>
  <c r="Q724" i="1" s="1"/>
  <c r="N887" i="1"/>
  <c r="Q888" i="1"/>
  <c r="Q887" i="1" s="1"/>
  <c r="N951" i="1"/>
  <c r="N950" i="1" s="1"/>
  <c r="N949" i="1" s="1"/>
  <c r="N948" i="1" s="1"/>
  <c r="N947" i="1" s="1"/>
  <c r="N946" i="1" s="1"/>
  <c r="Q952" i="1"/>
  <c r="Q951" i="1" s="1"/>
  <c r="Q950" i="1" s="1"/>
  <c r="Q949" i="1" s="1"/>
  <c r="Q948" i="1" s="1"/>
  <c r="Q947" i="1" s="1"/>
  <c r="Q946" i="1" s="1"/>
  <c r="N365" i="1"/>
  <c r="Q366" i="1"/>
  <c r="Q365" i="1" s="1"/>
  <c r="N470" i="1"/>
  <c r="N469" i="1" s="1"/>
  <c r="N468" i="1" s="1"/>
  <c r="N467" i="1" s="1"/>
  <c r="Q471" i="1"/>
  <c r="Q470" i="1" s="1"/>
  <c r="Q469" i="1" s="1"/>
  <c r="Q468" i="1" s="1"/>
  <c r="Q467" i="1" s="1"/>
  <c r="N584" i="1"/>
  <c r="N583" i="1" s="1"/>
  <c r="N582" i="1" s="1"/>
  <c r="N581" i="1" s="1"/>
  <c r="N580" i="1" s="1"/>
  <c r="N579" i="1" s="1"/>
  <c r="Q585" i="1"/>
  <c r="Q584" i="1" s="1"/>
  <c r="Q583" i="1" s="1"/>
  <c r="Q582" i="1" s="1"/>
  <c r="Q581" i="1" s="1"/>
  <c r="Q580" i="1" s="1"/>
  <c r="Q579" i="1" s="1"/>
  <c r="N668" i="1"/>
  <c r="N667" i="1" s="1"/>
  <c r="Q669" i="1"/>
  <c r="Q668" i="1" s="1"/>
  <c r="Q667" i="1" s="1"/>
  <c r="N938" i="1"/>
  <c r="Q939" i="1"/>
  <c r="Q938" i="1" s="1"/>
  <c r="N1075" i="1"/>
  <c r="Q1076" i="1"/>
  <c r="Q1075" i="1" s="1"/>
  <c r="N488" i="1"/>
  <c r="Q489" i="1"/>
  <c r="Q488" i="1" s="1"/>
  <c r="N923" i="1"/>
  <c r="N920" i="1" s="1"/>
  <c r="Q924" i="1"/>
  <c r="Q923" i="1" s="1"/>
  <c r="Q920" i="1" s="1"/>
  <c r="N147" i="1"/>
  <c r="Q148" i="1"/>
  <c r="Q147" i="1" s="1"/>
  <c r="N406" i="1"/>
  <c r="Q407" i="1"/>
  <c r="Q406" i="1" s="1"/>
  <c r="N926" i="1"/>
  <c r="N925" i="1" s="1"/>
  <c r="Q927" i="1"/>
  <c r="Q926" i="1" s="1"/>
  <c r="Q925" i="1" s="1"/>
  <c r="N25" i="1"/>
  <c r="N24" i="1" s="1"/>
  <c r="N23" i="1" s="1"/>
  <c r="Q26" i="1"/>
  <c r="Q25" i="1" s="1"/>
  <c r="Q24" i="1" s="1"/>
  <c r="Q23" i="1" s="1"/>
  <c r="N98" i="1"/>
  <c r="N97" i="1" s="1"/>
  <c r="N96" i="1" s="1"/>
  <c r="N95" i="1" s="1"/>
  <c r="N94" i="1" s="1"/>
  <c r="Q99" i="1"/>
  <c r="Q98" i="1" s="1"/>
  <c r="Q97" i="1" s="1"/>
  <c r="Q96" i="1" s="1"/>
  <c r="Q95" i="1" s="1"/>
  <c r="Q94" i="1" s="1"/>
  <c r="N202" i="1"/>
  <c r="Q203" i="1"/>
  <c r="Q202" i="1" s="1"/>
  <c r="N408" i="1"/>
  <c r="Q409" i="1"/>
  <c r="Q408" i="1" s="1"/>
  <c r="N853" i="1"/>
  <c r="N852" i="1" s="1"/>
  <c r="N851" i="1" s="1"/>
  <c r="Q854" i="1"/>
  <c r="Q853" i="1" s="1"/>
  <c r="Q852" i="1" s="1"/>
  <c r="Q851" i="1" s="1"/>
  <c r="N358" i="1"/>
  <c r="Q359" i="1"/>
  <c r="Q358" i="1" s="1"/>
  <c r="N700" i="1"/>
  <c r="Q701" i="1"/>
  <c r="Q700" i="1" s="1"/>
  <c r="N490" i="1"/>
  <c r="Q491" i="1"/>
  <c r="Q490" i="1" s="1"/>
  <c r="N708" i="1"/>
  <c r="Q709" i="1"/>
  <c r="Q708" i="1" s="1"/>
  <c r="N940" i="1"/>
  <c r="Q941" i="1"/>
  <c r="Q940" i="1" s="1"/>
  <c r="N41" i="1"/>
  <c r="Q42" i="1"/>
  <c r="Q41" i="1" s="1"/>
  <c r="N261" i="1"/>
  <c r="Q262" i="1"/>
  <c r="Q261" i="1" s="1"/>
  <c r="N482" i="1"/>
  <c r="Q483" i="1"/>
  <c r="Q482" i="1" s="1"/>
  <c r="N186" i="1"/>
  <c r="N182" i="1" s="1"/>
  <c r="N181" i="1" s="1"/>
  <c r="N180" i="1" s="1"/>
  <c r="N179" i="1" s="1"/>
  <c r="Q187" i="1"/>
  <c r="Q186" i="1" s="1"/>
  <c r="Q182" i="1" s="1"/>
  <c r="Q181" i="1" s="1"/>
  <c r="Q180" i="1" s="1"/>
  <c r="Q179" i="1" s="1"/>
  <c r="N290" i="1"/>
  <c r="Q292" i="1"/>
  <c r="Q290" i="1" s="1"/>
  <c r="N779" i="1"/>
  <c r="N778" i="1" s="1"/>
  <c r="Q780" i="1"/>
  <c r="Q779" i="1" s="1"/>
  <c r="Q778" i="1" s="1"/>
  <c r="N879" i="1"/>
  <c r="Q880" i="1"/>
  <c r="Q879" i="1" s="1"/>
  <c r="Q283" i="1"/>
  <c r="Q282" i="1" s="1"/>
  <c r="N92" i="1"/>
  <c r="Q93" i="1"/>
  <c r="Q92" i="1" s="1"/>
  <c r="N883" i="1"/>
  <c r="Q884" i="1"/>
  <c r="Q883" i="1" s="1"/>
  <c r="N171" i="1"/>
  <c r="N170" i="1" s="1"/>
  <c r="N169" i="1" s="1"/>
  <c r="N168" i="1" s="1"/>
  <c r="N167" i="1" s="1"/>
  <c r="Q172" i="1"/>
  <c r="Q171" i="1" s="1"/>
  <c r="Q170" i="1" s="1"/>
  <c r="Q169" i="1" s="1"/>
  <c r="Q168" i="1" s="1"/>
  <c r="Q167" i="1" s="1"/>
  <c r="N390" i="1"/>
  <c r="N389" i="1" s="1"/>
  <c r="N388" i="1" s="1"/>
  <c r="Q391" i="1"/>
  <c r="Q390" i="1" s="1"/>
  <c r="Q389" i="1" s="1"/>
  <c r="Q388" i="1" s="1"/>
  <c r="N906" i="1"/>
  <c r="Q907" i="1"/>
  <c r="Q906" i="1" s="1"/>
  <c r="Q905" i="1" s="1"/>
  <c r="Q904" i="1" s="1"/>
  <c r="Q903" i="1" s="1"/>
  <c r="N135" i="1"/>
  <c r="Q136" i="1"/>
  <c r="Q135" i="1" s="1"/>
  <c r="N518" i="1"/>
  <c r="Q519" i="1"/>
  <c r="Q518" i="1" s="1"/>
  <c r="N805" i="1"/>
  <c r="N804" i="1" s="1"/>
  <c r="N803" i="1" s="1"/>
  <c r="N802" i="1" s="1"/>
  <c r="N801" i="1" s="1"/>
  <c r="Q806" i="1"/>
  <c r="Q805" i="1" s="1"/>
  <c r="Q804" i="1" s="1"/>
  <c r="Q803" i="1" s="1"/>
  <c r="Q802" i="1" s="1"/>
  <c r="Q801" i="1" s="1"/>
  <c r="N428" i="1"/>
  <c r="N427" i="1" s="1"/>
  <c r="N426" i="1" s="1"/>
  <c r="N425" i="1" s="1"/>
  <c r="Q429" i="1"/>
  <c r="Q428" i="1" s="1"/>
  <c r="Q427" i="1" s="1"/>
  <c r="Q426" i="1" s="1"/>
  <c r="Q425" i="1" s="1"/>
  <c r="N706" i="1"/>
  <c r="Q707" i="1"/>
  <c r="Q706" i="1" s="1"/>
  <c r="N156" i="1"/>
  <c r="Q157" i="1"/>
  <c r="Q156" i="1" s="1"/>
  <c r="N252" i="1"/>
  <c r="N251" i="1" s="1"/>
  <c r="Q253" i="1"/>
  <c r="Q252" i="1" s="1"/>
  <c r="Q251" i="1" s="1"/>
  <c r="N1020" i="1"/>
  <c r="N1019" i="1" s="1"/>
  <c r="N1018" i="1" s="1"/>
  <c r="N1002" i="1" s="1"/>
  <c r="Q1021" i="1"/>
  <c r="Q1020" i="1" s="1"/>
  <c r="Q1019" i="1" s="1"/>
  <c r="Q1018" i="1" s="1"/>
  <c r="Q1002" i="1" s="1"/>
  <c r="N258" i="1"/>
  <c r="Q260" i="1"/>
  <c r="Q258" i="1" s="1"/>
  <c r="N480" i="1"/>
  <c r="Q481" i="1"/>
  <c r="Q480" i="1" s="1"/>
  <c r="N613" i="1"/>
  <c r="N612" i="1" s="1"/>
  <c r="N611" i="1" s="1"/>
  <c r="Q614" i="1"/>
  <c r="Q613" i="1" s="1"/>
  <c r="Q612" i="1" s="1"/>
  <c r="Q611" i="1" s="1"/>
  <c r="N849" i="1"/>
  <c r="N848" i="1" s="1"/>
  <c r="N847" i="1" s="1"/>
  <c r="Q850" i="1"/>
  <c r="Q849" i="1" s="1"/>
  <c r="Q848" i="1" s="1"/>
  <c r="Q847" i="1" s="1"/>
  <c r="N212" i="1"/>
  <c r="Q213" i="1"/>
  <c r="Q212" i="1" s="1"/>
  <c r="N314" i="1"/>
  <c r="Q316" i="1"/>
  <c r="Q314" i="1" s="1"/>
  <c r="AC752" i="1"/>
  <c r="AC751" i="1" s="1"/>
  <c r="T903" i="1"/>
  <c r="T902" i="1" s="1"/>
  <c r="N475" i="1"/>
  <c r="N474" i="1" s="1"/>
  <c r="Q476" i="1"/>
  <c r="Q475" i="1" s="1"/>
  <c r="Q474" i="1" s="1"/>
  <c r="N782" i="1"/>
  <c r="N781" i="1" s="1"/>
  <c r="Q783" i="1"/>
  <c r="Q782" i="1" s="1"/>
  <c r="Q781" i="1" s="1"/>
  <c r="N340" i="1"/>
  <c r="N335" i="1" s="1"/>
  <c r="Q341" i="1"/>
  <c r="Q340" i="1" s="1"/>
  <c r="Q335" i="1" s="1"/>
  <c r="N511" i="1"/>
  <c r="N510" i="1" s="1"/>
  <c r="N509" i="1" s="1"/>
  <c r="Q512" i="1"/>
  <c r="Q511" i="1" s="1"/>
  <c r="Q510" i="1" s="1"/>
  <c r="Q509" i="1" s="1"/>
  <c r="N797" i="1"/>
  <c r="Q798" i="1"/>
  <c r="Q797" i="1" s="1"/>
  <c r="N82" i="1"/>
  <c r="Q83" i="1"/>
  <c r="Q82" i="1" s="1"/>
  <c r="N298" i="1"/>
  <c r="Q299" i="1"/>
  <c r="Q298" i="1" s="1"/>
  <c r="N61" i="1"/>
  <c r="N60" i="1" s="1"/>
  <c r="N59" i="1" s="1"/>
  <c r="Q62" i="1"/>
  <c r="Q61" i="1" s="1"/>
  <c r="N214" i="1"/>
  <c r="Q215" i="1"/>
  <c r="Q214" i="1" s="1"/>
  <c r="N300" i="1"/>
  <c r="Q301" i="1"/>
  <c r="Q300" i="1" s="1"/>
  <c r="N792" i="1"/>
  <c r="N788" i="1" s="1"/>
  <c r="N787" i="1" s="1"/>
  <c r="N786" i="1" s="1"/>
  <c r="Q793" i="1"/>
  <c r="Q792" i="1" s="1"/>
  <c r="Q788" i="1" s="1"/>
  <c r="Q787" i="1" s="1"/>
  <c r="Q786" i="1" s="1"/>
  <c r="N889" i="1"/>
  <c r="Q890" i="1"/>
  <c r="Q889" i="1" s="1"/>
  <c r="N609" i="1"/>
  <c r="Q610" i="1"/>
  <c r="Q609" i="1" s="1"/>
  <c r="L935" i="1"/>
  <c r="L934" i="1" s="1"/>
  <c r="L933" i="1" s="1"/>
  <c r="L932" i="1" s="1"/>
  <c r="L931" i="1" s="1"/>
  <c r="L876" i="1"/>
  <c r="L875" i="1" s="1"/>
  <c r="N522" i="1"/>
  <c r="N521" i="1" s="1"/>
  <c r="N520" i="1" s="1"/>
  <c r="Q523" i="1"/>
  <c r="Q522" i="1" s="1"/>
  <c r="Q521" i="1" s="1"/>
  <c r="Q520" i="1" s="1"/>
  <c r="N964" i="1"/>
  <c r="N963" i="1" s="1"/>
  <c r="N962" i="1" s="1"/>
  <c r="N961" i="1" s="1"/>
  <c r="Q965" i="1"/>
  <c r="Q964" i="1" s="1"/>
  <c r="Q963" i="1" s="1"/>
  <c r="Q962" i="1" s="1"/>
  <c r="Q961" i="1" s="1"/>
  <c r="N605" i="1"/>
  <c r="Q606" i="1"/>
  <c r="Q605" i="1" s="1"/>
  <c r="N722" i="1"/>
  <c r="N721" i="1" s="1"/>
  <c r="N720" i="1" s="1"/>
  <c r="N711" i="1" s="1"/>
  <c r="N710" i="1" s="1"/>
  <c r="Q723" i="1"/>
  <c r="Q722" i="1" s="1"/>
  <c r="Q721" i="1" s="1"/>
  <c r="Q720" i="1" s="1"/>
  <c r="Q711" i="1" s="1"/>
  <c r="Q710" i="1" s="1"/>
  <c r="N30" i="1"/>
  <c r="N29" i="1" s="1"/>
  <c r="N28" i="1" s="1"/>
  <c r="N27" i="1" s="1"/>
  <c r="Q31" i="1"/>
  <c r="Q30" i="1" s="1"/>
  <c r="Q29" i="1" s="1"/>
  <c r="Q28" i="1" s="1"/>
  <c r="Q27" i="1" s="1"/>
  <c r="N154" i="1"/>
  <c r="Q155" i="1"/>
  <c r="Q154" i="1" s="1"/>
  <c r="N345" i="1"/>
  <c r="Q346" i="1"/>
  <c r="N442" i="1"/>
  <c r="Q443" i="1"/>
  <c r="Q442" i="1" s="1"/>
  <c r="N577" i="1"/>
  <c r="N576" i="1" s="1"/>
  <c r="N575" i="1" s="1"/>
  <c r="N574" i="1" s="1"/>
  <c r="N573" i="1" s="1"/>
  <c r="N572" i="1" s="1"/>
  <c r="Q578" i="1"/>
  <c r="Q577" i="1" s="1"/>
  <c r="Q576" i="1" s="1"/>
  <c r="Q575" i="1" s="1"/>
  <c r="Q574" i="1" s="1"/>
  <c r="Q573" i="1" s="1"/>
  <c r="N704" i="1"/>
  <c r="Q705" i="1"/>
  <c r="Q704" i="1" s="1"/>
  <c r="N877" i="1"/>
  <c r="Q878" i="1"/>
  <c r="Q877" i="1" s="1"/>
  <c r="N936" i="1"/>
  <c r="Q937" i="1"/>
  <c r="Q936" i="1" s="1"/>
  <c r="N444" i="1"/>
  <c r="Q445" i="1"/>
  <c r="Q444" i="1" s="1"/>
  <c r="N1053" i="1"/>
  <c r="N1048" i="1" s="1"/>
  <c r="N1047" i="1" s="1"/>
  <c r="N1046" i="1" s="1"/>
  <c r="N1045" i="1" s="1"/>
  <c r="Q1054" i="1"/>
  <c r="Q1053" i="1" s="1"/>
  <c r="L68" i="1"/>
  <c r="L67" i="1" s="1"/>
  <c r="L66" i="1" s="1"/>
  <c r="L15" i="1"/>
  <c r="L14" i="1" s="1"/>
  <c r="L13" i="1" s="1"/>
  <c r="L12" i="1" s="1"/>
  <c r="L132" i="1"/>
  <c r="V302" i="1"/>
  <c r="V15" i="1"/>
  <c r="V14" i="1" s="1"/>
  <c r="V13" i="1" s="1"/>
  <c r="V12" i="1" s="1"/>
  <c r="L765" i="1"/>
  <c r="L752" i="1" s="1"/>
  <c r="V1002" i="1"/>
  <c r="V993" i="1" s="1"/>
  <c r="L335" i="1"/>
  <c r="L75" i="1"/>
  <c r="L74" i="1" s="1"/>
  <c r="L73" i="1" s="1"/>
  <c r="L211" i="1"/>
  <c r="L210" i="1" s="1"/>
  <c r="L209" i="1" s="1"/>
  <c r="L226" i="1"/>
  <c r="L225" i="1" s="1"/>
  <c r="L224" i="1" s="1"/>
  <c r="L360" i="1"/>
  <c r="L604" i="1"/>
  <c r="L600" i="1" s="1"/>
  <c r="L599" i="1" s="1"/>
  <c r="L598" i="1" s="1"/>
  <c r="L588" i="1" s="1"/>
  <c r="L587" i="1" s="1"/>
  <c r="L663" i="1"/>
  <c r="L1074" i="1"/>
  <c r="L1055" i="1" s="1"/>
  <c r="L1043" i="1" s="1"/>
  <c r="L919" i="1"/>
  <c r="L918" i="1" s="1"/>
  <c r="L404" i="1"/>
  <c r="L403" i="1" s="1"/>
  <c r="L402" i="1" s="1"/>
  <c r="L401" i="1" s="1"/>
  <c r="L846" i="1"/>
  <c r="L845" i="1" s="1"/>
  <c r="L834" i="1" s="1"/>
  <c r="L36" i="1"/>
  <c r="L35" i="1" s="1"/>
  <c r="L34" i="1" s="1"/>
  <c r="L33" i="1" s="1"/>
  <c r="L515" i="1"/>
  <c r="L514" i="1" s="1"/>
  <c r="L513" i="1" s="1"/>
  <c r="L796" i="1"/>
  <c r="L795" i="1" s="1"/>
  <c r="L794" i="1" s="1"/>
  <c r="L785" i="1" s="1"/>
  <c r="L784" i="1" s="1"/>
  <c r="V381" i="1"/>
  <c r="V380" i="1" s="1"/>
  <c r="L144" i="1"/>
  <c r="H131" i="1"/>
  <c r="H125" i="1" s="1"/>
  <c r="H104" i="1" s="1"/>
  <c r="V68" i="1"/>
  <c r="V67" i="1" s="1"/>
  <c r="V66" i="1" s="1"/>
  <c r="L254" i="1"/>
  <c r="L250" i="1" s="1"/>
  <c r="L249" i="1" s="1"/>
  <c r="L248" i="1" s="1"/>
  <c r="V254" i="1"/>
  <c r="V250" i="1" s="1"/>
  <c r="V249" i="1" s="1"/>
  <c r="V248" i="1" s="1"/>
  <c r="N320" i="1"/>
  <c r="N319" i="1" s="1"/>
  <c r="V360" i="1"/>
  <c r="V935" i="1"/>
  <c r="V934" i="1" s="1"/>
  <c r="V933" i="1" s="1"/>
  <c r="V932" i="1" s="1"/>
  <c r="V931" i="1" s="1"/>
  <c r="V1025" i="1"/>
  <c r="V1024" i="1" s="1"/>
  <c r="V1023" i="1" s="1"/>
  <c r="V1022" i="1" s="1"/>
  <c r="V1081" i="1"/>
  <c r="V1080" i="1" s="1"/>
  <c r="V1079" i="1" s="1"/>
  <c r="L777" i="1"/>
  <c r="L776" i="1" s="1"/>
  <c r="L197" i="1"/>
  <c r="L196" i="1" s="1"/>
  <c r="L195" i="1" s="1"/>
  <c r="L194" i="1" s="1"/>
  <c r="L166" i="1" s="1"/>
  <c r="V34" i="1"/>
  <c r="V33" i="1" s="1"/>
  <c r="V846" i="1"/>
  <c r="V845" i="1" s="1"/>
  <c r="V1092" i="1"/>
  <c r="V197" i="1"/>
  <c r="V196" i="1" s="1"/>
  <c r="V195" i="1" s="1"/>
  <c r="V194" i="1" s="1"/>
  <c r="V166" i="1" s="1"/>
  <c r="L882" i="1"/>
  <c r="L881" i="1" s="1"/>
  <c r="V697" i="1"/>
  <c r="V211" i="1"/>
  <c r="V210" i="1" s="1"/>
  <c r="V209" i="1" s="1"/>
  <c r="X515" i="1"/>
  <c r="X514" i="1" s="1"/>
  <c r="X513" i="1" s="1"/>
  <c r="V355" i="1"/>
  <c r="L960" i="1"/>
  <c r="L151" i="1"/>
  <c r="L342" i="1"/>
  <c r="L435" i="1"/>
  <c r="L424" i="1" s="1"/>
  <c r="L413" i="1" s="1"/>
  <c r="V515" i="1"/>
  <c r="V514" i="1" s="1"/>
  <c r="V513" i="1" s="1"/>
  <c r="V226" i="1"/>
  <c r="V225" i="1" s="1"/>
  <c r="V224" i="1" s="1"/>
  <c r="V504" i="1"/>
  <c r="V503" i="1" s="1"/>
  <c r="V502" i="1" s="1"/>
  <c r="L355" i="1"/>
  <c r="L697" i="1"/>
  <c r="V600" i="1"/>
  <c r="V599" i="1" s="1"/>
  <c r="V598" i="1" s="1"/>
  <c r="L479" i="1"/>
  <c r="L473" i="1" s="1"/>
  <c r="L472" i="1" s="1"/>
  <c r="L466" i="1" s="1"/>
  <c r="V765" i="1"/>
  <c r="V752" i="1" s="1"/>
  <c r="V751" i="1" s="1"/>
  <c r="V554" i="1"/>
  <c r="V663" i="1"/>
  <c r="L1092" i="1"/>
  <c r="L554" i="1"/>
  <c r="X254" i="1"/>
  <c r="L309" i="1"/>
  <c r="L308" i="1" s="1"/>
  <c r="L307" i="1" s="1"/>
  <c r="H903" i="1"/>
  <c r="H902" i="1" s="1"/>
  <c r="AC492" i="1"/>
  <c r="AC459" i="1" s="1"/>
  <c r="T208" i="1"/>
  <c r="T207" i="1" s="1"/>
  <c r="AC131" i="1"/>
  <c r="AC125" i="1" s="1"/>
  <c r="AC104" i="1" s="1"/>
  <c r="AC58" i="1" s="1"/>
  <c r="AE645" i="1"/>
  <c r="AE644" i="1" s="1"/>
  <c r="H208" i="1"/>
  <c r="H207" i="1" s="1"/>
  <c r="T785" i="1"/>
  <c r="T784" i="1" s="1"/>
  <c r="T131" i="1"/>
  <c r="T125" i="1" s="1"/>
  <c r="T104" i="1" s="1"/>
  <c r="AC309" i="1"/>
  <c r="AC308" i="1" s="1"/>
  <c r="AC307" i="1" s="1"/>
  <c r="V309" i="1"/>
  <c r="V308" i="1" s="1"/>
  <c r="V307" i="1" s="1"/>
  <c r="AE1004" i="1"/>
  <c r="AE1003" i="1" s="1"/>
  <c r="AE1002" i="1" s="1"/>
  <c r="AE993" i="1" s="1"/>
  <c r="AE984" i="1" s="1"/>
  <c r="L1004" i="1"/>
  <c r="L1003" i="1" s="1"/>
  <c r="L1002" i="1" s="1"/>
  <c r="L993" i="1" s="1"/>
  <c r="L984" i="1" s="1"/>
  <c r="T752" i="1"/>
  <c r="T751" i="1" s="1"/>
  <c r="T857" i="1"/>
  <c r="T856" i="1" s="1"/>
  <c r="H857" i="1"/>
  <c r="H856" i="1" s="1"/>
  <c r="AC645" i="1"/>
  <c r="AC644" i="1" s="1"/>
  <c r="AC903" i="1"/>
  <c r="AC902" i="1" s="1"/>
  <c r="AC334" i="1"/>
  <c r="AC333" i="1" s="1"/>
  <c r="AC327" i="1" s="1"/>
  <c r="AC857" i="1"/>
  <c r="AC856" i="1" s="1"/>
  <c r="AC1055" i="1"/>
  <c r="AC1044" i="1" s="1"/>
  <c r="AE752" i="1"/>
  <c r="AE751" i="1" s="1"/>
  <c r="AB1043" i="1"/>
  <c r="AB279" i="1"/>
  <c r="H65" i="1"/>
  <c r="H752" i="1"/>
  <c r="H751" i="1" s="1"/>
  <c r="T645" i="1"/>
  <c r="T644" i="1" s="1"/>
  <c r="S279" i="1"/>
  <c r="H1055" i="1"/>
  <c r="H1043" i="1" s="1"/>
  <c r="AE857" i="1"/>
  <c r="AE856" i="1" s="1"/>
  <c r="H492" i="1"/>
  <c r="H459" i="1" s="1"/>
  <c r="T334" i="1"/>
  <c r="T333" i="1" s="1"/>
  <c r="T327" i="1" s="1"/>
  <c r="AE131" i="1"/>
  <c r="AE125" i="1" s="1"/>
  <c r="AE104" i="1" s="1"/>
  <c r="AE58" i="1" s="1"/>
  <c r="H334" i="1"/>
  <c r="H333" i="1" s="1"/>
  <c r="H327" i="1" s="1"/>
  <c r="H645" i="1"/>
  <c r="H644" i="1" s="1"/>
  <c r="T65" i="1"/>
  <c r="H166" i="1"/>
  <c r="T166" i="1"/>
  <c r="AC166" i="1"/>
  <c r="AE492" i="1"/>
  <c r="AE459" i="1" s="1"/>
  <c r="T492" i="1"/>
  <c r="T459" i="1" s="1"/>
  <c r="AE1055" i="1"/>
  <c r="AE1043" i="1" s="1"/>
  <c r="S1044" i="1"/>
  <c r="AE166" i="1"/>
  <c r="S58" i="1"/>
  <c r="S855" i="1"/>
  <c r="S817" i="1" s="1"/>
  <c r="AE903" i="1"/>
  <c r="AE902" i="1" s="1"/>
  <c r="AB58" i="1"/>
  <c r="G855" i="1"/>
  <c r="G817" i="1" s="1"/>
  <c r="AB643" i="1"/>
  <c r="AB635" i="1" s="1"/>
  <c r="G1044" i="1"/>
  <c r="S643" i="1"/>
  <c r="S635" i="1" s="1"/>
  <c r="G279" i="1"/>
  <c r="G643" i="1"/>
  <c r="G635" i="1" s="1"/>
  <c r="G58" i="1"/>
  <c r="R290" i="1"/>
  <c r="AA290" i="1"/>
  <c r="F290" i="1"/>
  <c r="R294" i="1"/>
  <c r="T294" i="1" s="1"/>
  <c r="AA294" i="1"/>
  <c r="AC294" i="1" s="1"/>
  <c r="F294" i="1"/>
  <c r="H294" i="1" s="1"/>
  <c r="Z1025" i="1" l="1"/>
  <c r="Z1024" i="1" s="1"/>
  <c r="Z1023" i="1" s="1"/>
  <c r="Z1022" i="1" s="1"/>
  <c r="X1025" i="1"/>
  <c r="X1024" i="1" s="1"/>
  <c r="X1023" i="1" s="1"/>
  <c r="X1022" i="1" s="1"/>
  <c r="X144" i="1"/>
  <c r="X197" i="1"/>
  <c r="X196" i="1" s="1"/>
  <c r="X195" i="1" s="1"/>
  <c r="X194" i="1" s="1"/>
  <c r="X905" i="1"/>
  <c r="X904" i="1" s="1"/>
  <c r="X903" i="1" s="1"/>
  <c r="X902" i="1" s="1"/>
  <c r="X335" i="1"/>
  <c r="AE834" i="1"/>
  <c r="AG208" i="1"/>
  <c r="N15" i="1"/>
  <c r="N14" i="1" s="1"/>
  <c r="X600" i="1"/>
  <c r="X599" i="1" s="1"/>
  <c r="X15" i="1"/>
  <c r="X14" i="1" s="1"/>
  <c r="AG492" i="1"/>
  <c r="AG459" i="1" s="1"/>
  <c r="X882" i="1"/>
  <c r="X881" i="1" s="1"/>
  <c r="X857" i="1" s="1"/>
  <c r="X856" i="1" s="1"/>
  <c r="AG104" i="1"/>
  <c r="AG58" i="1" s="1"/>
  <c r="Z905" i="1"/>
  <c r="Z904" i="1" s="1"/>
  <c r="Z903" i="1" s="1"/>
  <c r="Z902" i="1" s="1"/>
  <c r="Z335" i="1"/>
  <c r="AE334" i="1"/>
  <c r="AE333" i="1" s="1"/>
  <c r="AE327" i="1" s="1"/>
  <c r="AG857" i="1"/>
  <c r="AG856" i="1" s="1"/>
  <c r="AG855" i="1" s="1"/>
  <c r="AG1043" i="1"/>
  <c r="X1002" i="1"/>
  <c r="X993" i="1" s="1"/>
  <c r="X504" i="1"/>
  <c r="X503" i="1" s="1"/>
  <c r="X502" i="1" s="1"/>
  <c r="X492" i="1" s="1"/>
  <c r="X360" i="1"/>
  <c r="X75" i="1"/>
  <c r="X74" i="1" s="1"/>
  <c r="X73" i="1" s="1"/>
  <c r="X211" i="1"/>
  <c r="X210" i="1" s="1"/>
  <c r="X209" i="1" s="1"/>
  <c r="AG334" i="1"/>
  <c r="AG333" i="1" s="1"/>
  <c r="AG327" i="1" s="1"/>
  <c r="AG207" i="1"/>
  <c r="Q995" i="1"/>
  <c r="Q994" i="1" s="1"/>
  <c r="Q993" i="1" s="1"/>
  <c r="N995" i="1"/>
  <c r="N994" i="1" s="1"/>
  <c r="N993" i="1" s="1"/>
  <c r="N984" i="1" s="1"/>
  <c r="Z836" i="1"/>
  <c r="Z835" i="1" s="1"/>
  <c r="Z132" i="1"/>
  <c r="AG834" i="1"/>
  <c r="V834" i="1"/>
  <c r="Q60" i="1"/>
  <c r="Q59" i="1" s="1"/>
  <c r="Q836" i="1"/>
  <c r="Q835" i="1" s="1"/>
  <c r="X935" i="1"/>
  <c r="X934" i="1" s="1"/>
  <c r="X933" i="1" s="1"/>
  <c r="X932" i="1" s="1"/>
  <c r="X931" i="1" s="1"/>
  <c r="X347" i="1"/>
  <c r="X647" i="1"/>
  <c r="X646" i="1" s="1"/>
  <c r="X36" i="1"/>
  <c r="X35" i="1" s="1"/>
  <c r="X34" i="1" s="1"/>
  <c r="X33" i="1" s="1"/>
  <c r="X836" i="1"/>
  <c r="X835" i="1" s="1"/>
  <c r="Z75" i="1"/>
  <c r="Z74" i="1" s="1"/>
  <c r="Z73" i="1" s="1"/>
  <c r="N836" i="1"/>
  <c r="N835" i="1" s="1"/>
  <c r="Z1002" i="1"/>
  <c r="Z993" i="1" s="1"/>
  <c r="Z984" i="1" s="1"/>
  <c r="Z360" i="1"/>
  <c r="X785" i="1"/>
  <c r="X784" i="1" s="1"/>
  <c r="Z487" i="1"/>
  <c r="Z486" i="1" s="1"/>
  <c r="Z485" i="1" s="1"/>
  <c r="Z484" i="1" s="1"/>
  <c r="Z106" i="1"/>
  <c r="Z105" i="1" s="1"/>
  <c r="Z263" i="1"/>
  <c r="Z355" i="1"/>
  <c r="X846" i="1"/>
  <c r="X845" i="1" s="1"/>
  <c r="X487" i="1"/>
  <c r="X486" i="1" s="1"/>
  <c r="X485" i="1" s="1"/>
  <c r="X484" i="1" s="1"/>
  <c r="V104" i="1"/>
  <c r="X106" i="1"/>
  <c r="X105" i="1" s="1"/>
  <c r="X355" i="1"/>
  <c r="X663" i="1"/>
  <c r="L645" i="1"/>
  <c r="L644" i="1" s="1"/>
  <c r="X381" i="1"/>
  <c r="X380" i="1" s="1"/>
  <c r="X413" i="1"/>
  <c r="X598" i="1"/>
  <c r="Z151" i="1"/>
  <c r="Z404" i="1"/>
  <c r="Z403" i="1" s="1"/>
  <c r="Z402" i="1" s="1"/>
  <c r="Z401" i="1" s="1"/>
  <c r="X250" i="1"/>
  <c r="X249" i="1" s="1"/>
  <c r="X248" i="1" s="1"/>
  <c r="X166" i="1"/>
  <c r="Q151" i="1"/>
  <c r="N355" i="1"/>
  <c r="X68" i="1"/>
  <c r="X67" i="1" s="1"/>
  <c r="X66" i="1" s="1"/>
  <c r="X226" i="1"/>
  <c r="X225" i="1" s="1"/>
  <c r="X224" i="1" s="1"/>
  <c r="X151" i="1"/>
  <c r="X263" i="1"/>
  <c r="Z250" i="1"/>
  <c r="Z249" i="1" s="1"/>
  <c r="Z248" i="1" s="1"/>
  <c r="X13" i="1"/>
  <c r="X12" i="1" s="1"/>
  <c r="L65" i="1"/>
  <c r="X1092" i="1"/>
  <c r="Z144" i="1"/>
  <c r="Z697" i="1"/>
  <c r="L857" i="1"/>
  <c r="L856" i="1" s="1"/>
  <c r="Z1048" i="1"/>
  <c r="Z1047" i="1" s="1"/>
  <c r="Z1046" i="1" s="1"/>
  <c r="Z1045" i="1" s="1"/>
  <c r="Z1092" i="1"/>
  <c r="Z15" i="1"/>
  <c r="Z14" i="1" s="1"/>
  <c r="Z13" i="1" s="1"/>
  <c r="Z12" i="1" s="1"/>
  <c r="Z515" i="1"/>
  <c r="Z514" i="1" s="1"/>
  <c r="Z513" i="1" s="1"/>
  <c r="Z785" i="1"/>
  <c r="Z784" i="1" s="1"/>
  <c r="X466" i="1"/>
  <c r="X132" i="1"/>
  <c r="X131" i="1" s="1"/>
  <c r="X125" i="1" s="1"/>
  <c r="X302" i="1"/>
  <c r="N504" i="1"/>
  <c r="N503" i="1" s="1"/>
  <c r="N502" i="1" s="1"/>
  <c r="Z765" i="1"/>
  <c r="Z752" i="1" s="1"/>
  <c r="Z751" i="1" s="1"/>
  <c r="Z600" i="1"/>
  <c r="Z599" i="1" s="1"/>
  <c r="Z598" i="1" s="1"/>
  <c r="Z1081" i="1"/>
  <c r="Z1080" i="1" s="1"/>
  <c r="Z1079" i="1" s="1"/>
  <c r="Z647" i="1"/>
  <c r="Z646" i="1" s="1"/>
  <c r="Z645" i="1" s="1"/>
  <c r="Z644" i="1" s="1"/>
  <c r="Z68" i="1"/>
  <c r="Z67" i="1" s="1"/>
  <c r="Z66" i="1" s="1"/>
  <c r="Z65" i="1" s="1"/>
  <c r="Z413" i="1"/>
  <c r="Z226" i="1"/>
  <c r="Z225" i="1" s="1"/>
  <c r="Z224" i="1" s="1"/>
  <c r="Z381" i="1"/>
  <c r="Z380" i="1" s="1"/>
  <c r="Z211" i="1"/>
  <c r="Z210" i="1" s="1"/>
  <c r="Z209" i="1" s="1"/>
  <c r="Z846" i="1"/>
  <c r="Z845" i="1" s="1"/>
  <c r="Z876" i="1"/>
  <c r="Z875" i="1" s="1"/>
  <c r="X554" i="1"/>
  <c r="Z882" i="1"/>
  <c r="Z881" i="1" s="1"/>
  <c r="Z504" i="1"/>
  <c r="Z503" i="1" s="1"/>
  <c r="Z502" i="1" s="1"/>
  <c r="Z935" i="1"/>
  <c r="Z934" i="1" s="1"/>
  <c r="Z933" i="1" s="1"/>
  <c r="Z932" i="1" s="1"/>
  <c r="Z931" i="1" s="1"/>
  <c r="Z302" i="1"/>
  <c r="Z347" i="1"/>
  <c r="Z36" i="1"/>
  <c r="Z35" i="1" s="1"/>
  <c r="Z34" i="1" s="1"/>
  <c r="Z33" i="1" s="1"/>
  <c r="Z572" i="1"/>
  <c r="Z554" i="1"/>
  <c r="Z197" i="1"/>
  <c r="Z196" i="1" s="1"/>
  <c r="Z195" i="1" s="1"/>
  <c r="Z194" i="1" s="1"/>
  <c r="Z166" i="1" s="1"/>
  <c r="X1081" i="1"/>
  <c r="X1080" i="1" s="1"/>
  <c r="X1079" i="1" s="1"/>
  <c r="V65" i="1"/>
  <c r="Q876" i="1"/>
  <c r="Q875" i="1" s="1"/>
  <c r="Q846" i="1"/>
  <c r="Q845" i="1" s="1"/>
  <c r="Q479" i="1"/>
  <c r="Q473" i="1" s="1"/>
  <c r="Q472" i="1" s="1"/>
  <c r="Q466" i="1" s="1"/>
  <c r="N1074" i="1"/>
  <c r="N1055" i="1" s="1"/>
  <c r="N1044" i="1" s="1"/>
  <c r="N663" i="1"/>
  <c r="N226" i="1"/>
  <c r="N225" i="1" s="1"/>
  <c r="N224" i="1" s="1"/>
  <c r="N876" i="1"/>
  <c r="N875" i="1" s="1"/>
  <c r="N796" i="1"/>
  <c r="N795" i="1" s="1"/>
  <c r="N794" i="1" s="1"/>
  <c r="N785" i="1" s="1"/>
  <c r="N784" i="1" s="1"/>
  <c r="N75" i="1"/>
  <c r="N74" i="1" s="1"/>
  <c r="N73" i="1" s="1"/>
  <c r="N381" i="1"/>
  <c r="N380" i="1" s="1"/>
  <c r="N647" i="1"/>
  <c r="N646" i="1" s="1"/>
  <c r="Q254" i="1"/>
  <c r="Q250" i="1" s="1"/>
  <c r="Q249" i="1" s="1"/>
  <c r="Q248" i="1" s="1"/>
  <c r="N360" i="1"/>
  <c r="V645" i="1"/>
  <c r="V644" i="1" s="1"/>
  <c r="N151" i="1"/>
  <c r="Q604" i="1"/>
  <c r="Q600" i="1" s="1"/>
  <c r="Q599" i="1" s="1"/>
  <c r="Q598" i="1" s="1"/>
  <c r="Q588" i="1" s="1"/>
  <c r="Q587" i="1" s="1"/>
  <c r="Q919" i="1"/>
  <c r="Q918" i="1" s="1"/>
  <c r="Q902" i="1" s="1"/>
  <c r="Q663" i="1"/>
  <c r="L751" i="1"/>
  <c r="T855" i="1"/>
  <c r="T817" i="1" s="1"/>
  <c r="Q528" i="1"/>
  <c r="Q527" i="1" s="1"/>
  <c r="Q526" i="1" s="1"/>
  <c r="Q355" i="1"/>
  <c r="N1081" i="1"/>
  <c r="N1080" i="1" s="1"/>
  <c r="N1079" i="1" s="1"/>
  <c r="Q345" i="1"/>
  <c r="Q342" i="1" s="1"/>
  <c r="Q557" i="1"/>
  <c r="Q1035" i="1"/>
  <c r="N1092" i="1"/>
  <c r="N479" i="1"/>
  <c r="N473" i="1" s="1"/>
  <c r="N472" i="1" s="1"/>
  <c r="N466" i="1" s="1"/>
  <c r="N697" i="1"/>
  <c r="N846" i="1"/>
  <c r="N845" i="1" s="1"/>
  <c r="N342" i="1"/>
  <c r="Q197" i="1"/>
  <c r="Q196" i="1" s="1"/>
  <c r="Q195" i="1" s="1"/>
  <c r="Q194" i="1" s="1"/>
  <c r="Q166" i="1" s="1"/>
  <c r="Q882" i="1"/>
  <c r="Q881" i="1" s="1"/>
  <c r="Q935" i="1"/>
  <c r="Q934" i="1" s="1"/>
  <c r="Q933" i="1" s="1"/>
  <c r="Q932" i="1" s="1"/>
  <c r="Q931" i="1" s="1"/>
  <c r="N310" i="1"/>
  <c r="N309" i="1" s="1"/>
  <c r="N308" i="1" s="1"/>
  <c r="N307" i="1" s="1"/>
  <c r="N302" i="1"/>
  <c r="N905" i="1"/>
  <c r="N904" i="1" s="1"/>
  <c r="N903" i="1" s="1"/>
  <c r="N144" i="1"/>
  <c r="N68" i="1"/>
  <c r="N67" i="1" s="1"/>
  <c r="N66" i="1" s="1"/>
  <c r="N197" i="1"/>
  <c r="N196" i="1" s="1"/>
  <c r="N195" i="1" s="1"/>
  <c r="N194" i="1" s="1"/>
  <c r="N166" i="1" s="1"/>
  <c r="N36" i="1"/>
  <c r="N35" i="1" s="1"/>
  <c r="N34" i="1" s="1"/>
  <c r="N33" i="1" s="1"/>
  <c r="N515" i="1"/>
  <c r="N514" i="1" s="1"/>
  <c r="N513" i="1" s="1"/>
  <c r="N441" i="1"/>
  <c r="N440" i="1" s="1"/>
  <c r="N435" i="1" s="1"/>
  <c r="N424" i="1" s="1"/>
  <c r="N413" i="1" s="1"/>
  <c r="N960" i="1"/>
  <c r="Q381" i="1"/>
  <c r="Q380" i="1" s="1"/>
  <c r="N777" i="1"/>
  <c r="N776" i="1" s="1"/>
  <c r="N751" i="1" s="1"/>
  <c r="N935" i="1"/>
  <c r="N934" i="1" s="1"/>
  <c r="N933" i="1" s="1"/>
  <c r="N932" i="1" s="1"/>
  <c r="N931" i="1" s="1"/>
  <c r="N919" i="1"/>
  <c r="N918" i="1" s="1"/>
  <c r="N487" i="1"/>
  <c r="N486" i="1" s="1"/>
  <c r="N485" i="1" s="1"/>
  <c r="N484" i="1" s="1"/>
  <c r="N604" i="1"/>
  <c r="N600" i="1" s="1"/>
  <c r="N599" i="1" s="1"/>
  <c r="N598" i="1" s="1"/>
  <c r="N588" i="1" s="1"/>
  <c r="N587" i="1" s="1"/>
  <c r="N13" i="1"/>
  <c r="N12" i="1" s="1"/>
  <c r="N211" i="1"/>
  <c r="N210" i="1" s="1"/>
  <c r="N209" i="1" s="1"/>
  <c r="N254" i="1"/>
  <c r="N250" i="1" s="1"/>
  <c r="N249" i="1" s="1"/>
  <c r="N248" i="1" s="1"/>
  <c r="N882" i="1"/>
  <c r="N881" i="1" s="1"/>
  <c r="Q36" i="1"/>
  <c r="Q35" i="1" s="1"/>
  <c r="Q34" i="1" s="1"/>
  <c r="Q33" i="1" s="1"/>
  <c r="Q405" i="1"/>
  <c r="Q404" i="1" s="1"/>
  <c r="Q403" i="1" s="1"/>
  <c r="Q402" i="1" s="1"/>
  <c r="Q401" i="1" s="1"/>
  <c r="Q226" i="1"/>
  <c r="Q225" i="1" s="1"/>
  <c r="Q224" i="1" s="1"/>
  <c r="Q572" i="1"/>
  <c r="Q796" i="1"/>
  <c r="Q795" i="1" s="1"/>
  <c r="Q794" i="1" s="1"/>
  <c r="Q785" i="1" s="1"/>
  <c r="Q784" i="1" s="1"/>
  <c r="Q132" i="1"/>
  <c r="Q960" i="1"/>
  <c r="Q217" i="1"/>
  <c r="Q216" i="1" s="1"/>
  <c r="Q1074" i="1"/>
  <c r="Q1055" i="1" s="1"/>
  <c r="Q75" i="1"/>
  <c r="Q74" i="1" s="1"/>
  <c r="Q73" i="1" s="1"/>
  <c r="Q504" i="1"/>
  <c r="Q503" i="1" s="1"/>
  <c r="Q502" i="1" s="1"/>
  <c r="Q1081" i="1"/>
  <c r="Q1080" i="1" s="1"/>
  <c r="Q1079" i="1" s="1"/>
  <c r="Q15" i="1"/>
  <c r="Q14" i="1" s="1"/>
  <c r="Q13" i="1" s="1"/>
  <c r="Q12" i="1" s="1"/>
  <c r="X984" i="1"/>
  <c r="Q1048" i="1"/>
  <c r="Q1047" i="1" s="1"/>
  <c r="Q1046" i="1" s="1"/>
  <c r="Q1045" i="1" s="1"/>
  <c r="Q1092" i="1"/>
  <c r="Q441" i="1"/>
  <c r="Q440" i="1" s="1"/>
  <c r="Q435" i="1" s="1"/>
  <c r="Q424" i="1" s="1"/>
  <c r="Q413" i="1" s="1"/>
  <c r="Q777" i="1"/>
  <c r="Q776" i="1" s="1"/>
  <c r="Q751" i="1" s="1"/>
  <c r="N405" i="1"/>
  <c r="N404" i="1" s="1"/>
  <c r="N403" i="1" s="1"/>
  <c r="N402" i="1" s="1"/>
  <c r="N401" i="1" s="1"/>
  <c r="N132" i="1"/>
  <c r="N217" i="1"/>
  <c r="N216" i="1" s="1"/>
  <c r="N554" i="1"/>
  <c r="L131" i="1"/>
  <c r="L125" i="1" s="1"/>
  <c r="L104" i="1" s="1"/>
  <c r="Q211" i="1"/>
  <c r="Q210" i="1" s="1"/>
  <c r="Q209" i="1" s="1"/>
  <c r="Q487" i="1"/>
  <c r="Q486" i="1" s="1"/>
  <c r="Q485" i="1" s="1"/>
  <c r="Q484" i="1" s="1"/>
  <c r="Q360" i="1"/>
  <c r="Q310" i="1"/>
  <c r="Q309" i="1" s="1"/>
  <c r="Q302" i="1"/>
  <c r="Q647" i="1"/>
  <c r="Q646" i="1" s="1"/>
  <c r="Q697" i="1"/>
  <c r="Q144" i="1"/>
  <c r="Q68" i="1"/>
  <c r="Q67" i="1" s="1"/>
  <c r="Q66" i="1" s="1"/>
  <c r="Q515" i="1"/>
  <c r="Q514" i="1" s="1"/>
  <c r="Q513" i="1" s="1"/>
  <c r="L902" i="1"/>
  <c r="L208" i="1"/>
  <c r="L207" i="1" s="1"/>
  <c r="L334" i="1"/>
  <c r="L333" i="1" s="1"/>
  <c r="L327" i="1" s="1"/>
  <c r="L492" i="1"/>
  <c r="L459" i="1" s="1"/>
  <c r="V984" i="1"/>
  <c r="V334" i="1"/>
  <c r="V333" i="1" s="1"/>
  <c r="V327" i="1" s="1"/>
  <c r="V855" i="1"/>
  <c r="V208" i="1"/>
  <c r="V207" i="1" s="1"/>
  <c r="X855" i="1"/>
  <c r="V492" i="1"/>
  <c r="V459" i="1" s="1"/>
  <c r="L1044" i="1"/>
  <c r="H855" i="1"/>
  <c r="H817" i="1" s="1"/>
  <c r="AC855" i="1"/>
  <c r="AC817" i="1" s="1"/>
  <c r="AC1043" i="1"/>
  <c r="AE855" i="1"/>
  <c r="H58" i="1"/>
  <c r="H1044" i="1"/>
  <c r="AE1044" i="1"/>
  <c r="T58" i="1"/>
  <c r="AB57" i="1"/>
  <c r="AB1090" i="1" s="1"/>
  <c r="AB1093" i="1" s="1"/>
  <c r="S57" i="1"/>
  <c r="H293" i="1"/>
  <c r="H289" i="1" s="1"/>
  <c r="H288" i="1" s="1"/>
  <c r="H281" i="1" s="1"/>
  <c r="H280" i="1" s="1"/>
  <c r="H279" i="1" s="1"/>
  <c r="L294" i="1"/>
  <c r="AC293" i="1"/>
  <c r="AC289" i="1" s="1"/>
  <c r="AC288" i="1" s="1"/>
  <c r="AC281" i="1" s="1"/>
  <c r="AC280" i="1" s="1"/>
  <c r="AC279" i="1" s="1"/>
  <c r="AE294" i="1"/>
  <c r="T293" i="1"/>
  <c r="T289" i="1" s="1"/>
  <c r="T288" i="1" s="1"/>
  <c r="T281" i="1" s="1"/>
  <c r="T280" i="1" s="1"/>
  <c r="T279" i="1" s="1"/>
  <c r="V294" i="1"/>
  <c r="G57" i="1"/>
  <c r="G1090" i="1" s="1"/>
  <c r="G1101" i="1" s="1"/>
  <c r="AA365" i="1"/>
  <c r="R365" i="1"/>
  <c r="F365" i="1"/>
  <c r="X208" i="1" l="1"/>
  <c r="X207" i="1" s="1"/>
  <c r="AE817" i="1"/>
  <c r="Z131" i="1"/>
  <c r="Z125" i="1" s="1"/>
  <c r="X65" i="1"/>
  <c r="AG817" i="1"/>
  <c r="X645" i="1"/>
  <c r="X644" i="1" s="1"/>
  <c r="X334" i="1"/>
  <c r="X333" i="1" s="1"/>
  <c r="X327" i="1" s="1"/>
  <c r="N1043" i="1"/>
  <c r="Z834" i="1"/>
  <c r="N834" i="1"/>
  <c r="Q834" i="1"/>
  <c r="X834" i="1"/>
  <c r="X817" i="1" s="1"/>
  <c r="AE293" i="1"/>
  <c r="AE289" i="1" s="1"/>
  <c r="AE288" i="1" s="1"/>
  <c r="AE281" i="1" s="1"/>
  <c r="AE280" i="1" s="1"/>
  <c r="AE279" i="1" s="1"/>
  <c r="AE57" i="1" s="1"/>
  <c r="AG294" i="1"/>
  <c r="AG293" i="1" s="1"/>
  <c r="AG289" i="1" s="1"/>
  <c r="AG288" i="1" s="1"/>
  <c r="AG281" i="1" s="1"/>
  <c r="AG280" i="1" s="1"/>
  <c r="AG279" i="1" s="1"/>
  <c r="AG57" i="1" s="1"/>
  <c r="V817" i="1"/>
  <c r="N902" i="1"/>
  <c r="V58" i="1"/>
  <c r="Z334" i="1"/>
  <c r="Z333" i="1" s="1"/>
  <c r="Z327" i="1" s="1"/>
  <c r="N492" i="1"/>
  <c r="N459" i="1" s="1"/>
  <c r="X104" i="1"/>
  <c r="X58" i="1" s="1"/>
  <c r="Q857" i="1"/>
  <c r="N334" i="1"/>
  <c r="N333" i="1" s="1"/>
  <c r="N327" i="1" s="1"/>
  <c r="Z492" i="1"/>
  <c r="Z459" i="1" s="1"/>
  <c r="X459" i="1"/>
  <c r="L58" i="1"/>
  <c r="N65" i="1"/>
  <c r="Z104" i="1"/>
  <c r="Z58" i="1" s="1"/>
  <c r="L855" i="1"/>
  <c r="L817" i="1" s="1"/>
  <c r="Z857" i="1"/>
  <c r="Z856" i="1" s="1"/>
  <c r="Z855" i="1" s="1"/>
  <c r="Z208" i="1"/>
  <c r="Z207" i="1" s="1"/>
  <c r="N645" i="1"/>
  <c r="N644" i="1" s="1"/>
  <c r="N857" i="1"/>
  <c r="N856" i="1" s="1"/>
  <c r="Q645" i="1"/>
  <c r="Q644" i="1" s="1"/>
  <c r="N208" i="1"/>
  <c r="N207" i="1" s="1"/>
  <c r="N131" i="1"/>
  <c r="N125" i="1" s="1"/>
  <c r="N104" i="1" s="1"/>
  <c r="Q556" i="1"/>
  <c r="Q1034" i="1"/>
  <c r="Q308" i="1"/>
  <c r="Q525" i="1"/>
  <c r="Q856" i="1"/>
  <c r="Q334" i="1"/>
  <c r="Q65" i="1"/>
  <c r="Q208" i="1"/>
  <c r="Q207" i="1" s="1"/>
  <c r="Q1044" i="1"/>
  <c r="Q1043" i="1"/>
  <c r="Q492" i="1"/>
  <c r="Q459" i="1" s="1"/>
  <c r="Q131" i="1"/>
  <c r="Q125" i="1" s="1"/>
  <c r="Q104" i="1" s="1"/>
  <c r="V293" i="1"/>
  <c r="V289" i="1" s="1"/>
  <c r="V288" i="1" s="1"/>
  <c r="V281" i="1" s="1"/>
  <c r="V280" i="1" s="1"/>
  <c r="V279" i="1" s="1"/>
  <c r="V57" i="1" s="1"/>
  <c r="X294" i="1"/>
  <c r="L293" i="1"/>
  <c r="L289" i="1" s="1"/>
  <c r="L288" i="1" s="1"/>
  <c r="L281" i="1" s="1"/>
  <c r="L280" i="1" s="1"/>
  <c r="L279" i="1" s="1"/>
  <c r="N294" i="1"/>
  <c r="T57" i="1"/>
  <c r="H57" i="1"/>
  <c r="AC57" i="1"/>
  <c r="S945" i="1"/>
  <c r="R311" i="1"/>
  <c r="AA311" i="1"/>
  <c r="F311" i="1"/>
  <c r="R361" i="1"/>
  <c r="AA361" i="1"/>
  <c r="F361" i="1"/>
  <c r="R363" i="1"/>
  <c r="AA363" i="1"/>
  <c r="F363" i="1"/>
  <c r="R351" i="1"/>
  <c r="AA351" i="1"/>
  <c r="F351" i="1"/>
  <c r="R353" i="1"/>
  <c r="AA353" i="1"/>
  <c r="F353" i="1"/>
  <c r="R823" i="1"/>
  <c r="AA823" i="1"/>
  <c r="F823" i="1"/>
  <c r="R546" i="1"/>
  <c r="AA546" i="1"/>
  <c r="F546" i="1"/>
  <c r="N855" i="1" l="1"/>
  <c r="N817" i="1" s="1"/>
  <c r="Z817" i="1"/>
  <c r="L57" i="1"/>
  <c r="N58" i="1"/>
  <c r="X293" i="1"/>
  <c r="X289" i="1" s="1"/>
  <c r="X288" i="1" s="1"/>
  <c r="X281" i="1" s="1"/>
  <c r="X280" i="1" s="1"/>
  <c r="X279" i="1" s="1"/>
  <c r="X57" i="1" s="1"/>
  <c r="Z294" i="1"/>
  <c r="Z293" i="1" s="1"/>
  <c r="Z289" i="1" s="1"/>
  <c r="Z288" i="1" s="1"/>
  <c r="Z281" i="1" s="1"/>
  <c r="Z280" i="1" s="1"/>
  <c r="Z279" i="1" s="1"/>
  <c r="Z57" i="1" s="1"/>
  <c r="Q333" i="1"/>
  <c r="Q555" i="1"/>
  <c r="Q554" i="1"/>
  <c r="Q984" i="1"/>
  <c r="Q307" i="1"/>
  <c r="Q524" i="1"/>
  <c r="Q855" i="1"/>
  <c r="Q58" i="1"/>
  <c r="N293" i="1"/>
  <c r="N289" i="1" s="1"/>
  <c r="N288" i="1" s="1"/>
  <c r="N281" i="1" s="1"/>
  <c r="N280" i="1" s="1"/>
  <c r="N279" i="1" s="1"/>
  <c r="Q294" i="1"/>
  <c r="Q293" i="1" s="1"/>
  <c r="Q289" i="1" s="1"/>
  <c r="Q288" i="1" s="1"/>
  <c r="Q281" i="1" s="1"/>
  <c r="Q280" i="1" s="1"/>
  <c r="F360" i="1"/>
  <c r="S1090" i="1"/>
  <c r="S1093" i="1" s="1"/>
  <c r="AA360" i="1"/>
  <c r="R360" i="1"/>
  <c r="N57" i="1" l="1"/>
  <c r="Q327" i="1"/>
  <c r="Q817" i="1"/>
  <c r="F320" i="1"/>
  <c r="Q279" i="1" l="1"/>
  <c r="R1076" i="1"/>
  <c r="T1076" i="1" s="1"/>
  <c r="AA1026" i="1"/>
  <c r="R1026" i="1"/>
  <c r="F1026" i="1"/>
  <c r="Q57" i="1" l="1"/>
  <c r="T1075" i="1"/>
  <c r="T1074" i="1" s="1"/>
  <c r="T1055" i="1" s="1"/>
  <c r="T1043" i="1" s="1"/>
  <c r="V1076" i="1"/>
  <c r="V1075" i="1" l="1"/>
  <c r="V1074" i="1" s="1"/>
  <c r="V1055" i="1" s="1"/>
  <c r="V1043" i="1" s="1"/>
  <c r="X1076" i="1"/>
  <c r="T1044" i="1"/>
  <c r="X1075" i="1" l="1"/>
  <c r="X1074" i="1" s="1"/>
  <c r="X1055" i="1" s="1"/>
  <c r="Z1076" i="1"/>
  <c r="Z1075" i="1" s="1"/>
  <c r="Z1074" i="1" s="1"/>
  <c r="Z1055" i="1" s="1"/>
  <c r="V1044" i="1"/>
  <c r="X1043" i="1"/>
  <c r="X1044" i="1"/>
  <c r="AA596" i="1"/>
  <c r="R596" i="1"/>
  <c r="T596" i="1" l="1"/>
  <c r="T593" i="1" s="1"/>
  <c r="R593" i="1"/>
  <c r="AC596" i="1"/>
  <c r="AC593" i="1" s="1"/>
  <c r="AC592" i="1" s="1"/>
  <c r="AC591" i="1" s="1"/>
  <c r="AC590" i="1" s="1"/>
  <c r="AC589" i="1" s="1"/>
  <c r="AC588" i="1" s="1"/>
  <c r="AC587" i="1" s="1"/>
  <c r="AA593" i="1"/>
  <c r="Z1043" i="1"/>
  <c r="Z1044" i="1"/>
  <c r="AE596" i="1"/>
  <c r="AE593" i="1" s="1"/>
  <c r="T592" i="1"/>
  <c r="T591" i="1" s="1"/>
  <c r="T590" i="1" s="1"/>
  <c r="T589" i="1" s="1"/>
  <c r="T588" i="1" s="1"/>
  <c r="T587" i="1" s="1"/>
  <c r="V596" i="1"/>
  <c r="V593" i="1" s="1"/>
  <c r="R171" i="1"/>
  <c r="AA171" i="1"/>
  <c r="F171" i="1"/>
  <c r="AE592" i="1" l="1"/>
  <c r="AE591" i="1" s="1"/>
  <c r="AE590" i="1" s="1"/>
  <c r="AE589" i="1" s="1"/>
  <c r="AE588" i="1" s="1"/>
  <c r="AE587" i="1" s="1"/>
  <c r="AG596" i="1"/>
  <c r="V592" i="1"/>
  <c r="V591" i="1" s="1"/>
  <c r="V590" i="1" s="1"/>
  <c r="V589" i="1" s="1"/>
  <c r="V588" i="1" s="1"/>
  <c r="V587" i="1" s="1"/>
  <c r="X596" i="1"/>
  <c r="X593" i="1" s="1"/>
  <c r="AA959" i="1"/>
  <c r="AC959" i="1" s="1"/>
  <c r="R959" i="1"/>
  <c r="T959" i="1" s="1"/>
  <c r="AA696" i="1"/>
  <c r="AC696" i="1" s="1"/>
  <c r="R696" i="1"/>
  <c r="T696" i="1" s="1"/>
  <c r="F696" i="1"/>
  <c r="H696" i="1" s="1"/>
  <c r="R394" i="1"/>
  <c r="AA348" i="1"/>
  <c r="R348" i="1"/>
  <c r="F348" i="1"/>
  <c r="AA319" i="1"/>
  <c r="R319" i="1"/>
  <c r="F319" i="1"/>
  <c r="AG593" i="1" l="1"/>
  <c r="AG592" i="1" s="1"/>
  <c r="AG591" i="1" s="1"/>
  <c r="AG590" i="1" s="1"/>
  <c r="AG589" i="1" s="1"/>
  <c r="AG588" i="1" s="1"/>
  <c r="AG587" i="1" s="1"/>
  <c r="X592" i="1"/>
  <c r="X591" i="1" s="1"/>
  <c r="X590" i="1" s="1"/>
  <c r="X589" i="1" s="1"/>
  <c r="X588" i="1" s="1"/>
  <c r="X587" i="1" s="1"/>
  <c r="Z596" i="1"/>
  <c r="T958" i="1"/>
  <c r="T957" i="1" s="1"/>
  <c r="T956" i="1" s="1"/>
  <c r="T955" i="1" s="1"/>
  <c r="T954" i="1" s="1"/>
  <c r="T953" i="1" s="1"/>
  <c r="T945" i="1" s="1"/>
  <c r="V959" i="1"/>
  <c r="T695" i="1"/>
  <c r="T694" i="1" s="1"/>
  <c r="T693" i="1" s="1"/>
  <c r="T675" i="1" s="1"/>
  <c r="T674" i="1" s="1"/>
  <c r="T643" i="1" s="1"/>
  <c r="T635" i="1" s="1"/>
  <c r="V696" i="1"/>
  <c r="AC695" i="1"/>
  <c r="AC694" i="1" s="1"/>
  <c r="AC693" i="1" s="1"/>
  <c r="AC675" i="1" s="1"/>
  <c r="AC674" i="1" s="1"/>
  <c r="AC643" i="1" s="1"/>
  <c r="AC635" i="1" s="1"/>
  <c r="AE696" i="1"/>
  <c r="H695" i="1"/>
  <c r="H694" i="1" s="1"/>
  <c r="H693" i="1" s="1"/>
  <c r="H675" i="1" s="1"/>
  <c r="H674" i="1" s="1"/>
  <c r="L696" i="1"/>
  <c r="AC958" i="1"/>
  <c r="AC957" i="1" s="1"/>
  <c r="AC956" i="1" s="1"/>
  <c r="AC955" i="1" s="1"/>
  <c r="AC954" i="1" s="1"/>
  <c r="AC953" i="1" s="1"/>
  <c r="AC945" i="1" s="1"/>
  <c r="AE959" i="1"/>
  <c r="F936" i="1"/>
  <c r="F938" i="1"/>
  <c r="AA936" i="1"/>
  <c r="R936" i="1"/>
  <c r="AA942" i="1"/>
  <c r="R942" i="1"/>
  <c r="F942" i="1"/>
  <c r="R1070" i="1"/>
  <c r="AA1070" i="1"/>
  <c r="F1070" i="1"/>
  <c r="R1049" i="1"/>
  <c r="AA1049" i="1"/>
  <c r="F1049" i="1"/>
  <c r="F959" i="1"/>
  <c r="H959" i="1" s="1"/>
  <c r="R908" i="1"/>
  <c r="AA908" i="1"/>
  <c r="F908" i="1"/>
  <c r="R906" i="1"/>
  <c r="AA906" i="1"/>
  <c r="F906" i="1"/>
  <c r="R830" i="1"/>
  <c r="AA830" i="1"/>
  <c r="F830" i="1"/>
  <c r="R779" i="1"/>
  <c r="AA779" i="1"/>
  <c r="F779" i="1"/>
  <c r="R759" i="1"/>
  <c r="AA759" i="1"/>
  <c r="F759" i="1"/>
  <c r="AA706" i="1"/>
  <c r="R706" i="1"/>
  <c r="F706" i="1"/>
  <c r="AA650" i="1"/>
  <c r="R650" i="1"/>
  <c r="F650" i="1"/>
  <c r="Z593" i="1" l="1"/>
  <c r="Z592" i="1" s="1"/>
  <c r="Z591" i="1" s="1"/>
  <c r="Z590" i="1" s="1"/>
  <c r="Z589" i="1" s="1"/>
  <c r="Z588" i="1" s="1"/>
  <c r="Z587" i="1" s="1"/>
  <c r="AE958" i="1"/>
  <c r="AE957" i="1" s="1"/>
  <c r="AE956" i="1" s="1"/>
  <c r="AE955" i="1" s="1"/>
  <c r="AE954" i="1" s="1"/>
  <c r="AE953" i="1" s="1"/>
  <c r="AE945" i="1" s="1"/>
  <c r="AG959" i="1"/>
  <c r="AG958" i="1" s="1"/>
  <c r="AG957" i="1" s="1"/>
  <c r="AG956" i="1" s="1"/>
  <c r="AG955" i="1" s="1"/>
  <c r="AG954" i="1" s="1"/>
  <c r="AG953" i="1" s="1"/>
  <c r="AG945" i="1" s="1"/>
  <c r="AE695" i="1"/>
  <c r="AE694" i="1" s="1"/>
  <c r="AE693" i="1" s="1"/>
  <c r="AE675" i="1" s="1"/>
  <c r="AE674" i="1" s="1"/>
  <c r="AE643" i="1" s="1"/>
  <c r="AE635" i="1" s="1"/>
  <c r="AE1090" i="1" s="1"/>
  <c r="AE1093" i="1" s="1"/>
  <c r="AG696" i="1"/>
  <c r="AG695" i="1" s="1"/>
  <c r="AG694" i="1" s="1"/>
  <c r="AG693" i="1" s="1"/>
  <c r="AG675" i="1" s="1"/>
  <c r="AG674" i="1" s="1"/>
  <c r="AG643" i="1" s="1"/>
  <c r="AG635" i="1" s="1"/>
  <c r="V695" i="1"/>
  <c r="V694" i="1" s="1"/>
  <c r="V693" i="1" s="1"/>
  <c r="V675" i="1" s="1"/>
  <c r="V674" i="1" s="1"/>
  <c r="V643" i="1" s="1"/>
  <c r="V635" i="1" s="1"/>
  <c r="X696" i="1"/>
  <c r="V958" i="1"/>
  <c r="V957" i="1" s="1"/>
  <c r="V956" i="1" s="1"/>
  <c r="V955" i="1" s="1"/>
  <c r="V954" i="1" s="1"/>
  <c r="V953" i="1" s="1"/>
  <c r="V945" i="1" s="1"/>
  <c r="X959" i="1"/>
  <c r="L695" i="1"/>
  <c r="L694" i="1" s="1"/>
  <c r="L693" i="1" s="1"/>
  <c r="L691" i="1" s="1"/>
  <c r="L690" i="1" s="1"/>
  <c r="L676" i="1" s="1"/>
  <c r="N696" i="1"/>
  <c r="T1090" i="1"/>
  <c r="T1093" i="1" s="1"/>
  <c r="AC1090" i="1"/>
  <c r="AC1093" i="1" s="1"/>
  <c r="H958" i="1"/>
  <c r="H957" i="1" s="1"/>
  <c r="H956" i="1" s="1"/>
  <c r="H955" i="1" s="1"/>
  <c r="H954" i="1" s="1"/>
  <c r="H953" i="1" s="1"/>
  <c r="H945" i="1" s="1"/>
  <c r="L959" i="1"/>
  <c r="H643" i="1"/>
  <c r="AA632" i="1"/>
  <c r="AA631" i="1" s="1"/>
  <c r="AA630" i="1" s="1"/>
  <c r="AA629" i="1" s="1"/>
  <c r="AA628" i="1" s="1"/>
  <c r="AA627" i="1" s="1"/>
  <c r="R632" i="1"/>
  <c r="R631" i="1" s="1"/>
  <c r="R630" i="1" s="1"/>
  <c r="R629" i="1" s="1"/>
  <c r="R628" i="1" s="1"/>
  <c r="R627" i="1" s="1"/>
  <c r="F632" i="1"/>
  <c r="F631" i="1" s="1"/>
  <c r="F630" i="1" s="1"/>
  <c r="F629" i="1" s="1"/>
  <c r="F628" i="1" s="1"/>
  <c r="F627" i="1" s="1"/>
  <c r="R641" i="1"/>
  <c r="AA641" i="1"/>
  <c r="F641" i="1"/>
  <c r="AA625" i="1"/>
  <c r="AA624" i="1" s="1"/>
  <c r="AA623" i="1" s="1"/>
  <c r="AA622" i="1" s="1"/>
  <c r="AA621" i="1" s="1"/>
  <c r="AA620" i="1" s="1"/>
  <c r="R625" i="1"/>
  <c r="R624" i="1" s="1"/>
  <c r="R623" i="1" s="1"/>
  <c r="R622" i="1" s="1"/>
  <c r="R621" i="1" s="1"/>
  <c r="R620" i="1" s="1"/>
  <c r="F625" i="1"/>
  <c r="F624" i="1" s="1"/>
  <c r="F623" i="1" s="1"/>
  <c r="F622" i="1" s="1"/>
  <c r="F621" i="1" s="1"/>
  <c r="F620" i="1" s="1"/>
  <c r="R618" i="1"/>
  <c r="R617" i="1" s="1"/>
  <c r="R616" i="1" s="1"/>
  <c r="R615" i="1" s="1"/>
  <c r="AA618" i="1"/>
  <c r="AA617" i="1" s="1"/>
  <c r="AA616" i="1" s="1"/>
  <c r="AA615" i="1" s="1"/>
  <c r="F618" i="1"/>
  <c r="F617" i="1" s="1"/>
  <c r="F616" i="1" s="1"/>
  <c r="F615" i="1" s="1"/>
  <c r="AA609" i="1"/>
  <c r="R609" i="1"/>
  <c r="F609" i="1"/>
  <c r="AG1090" i="1" l="1"/>
  <c r="AG1093" i="1" s="1"/>
  <c r="X958" i="1"/>
  <c r="X957" i="1" s="1"/>
  <c r="X956" i="1" s="1"/>
  <c r="X955" i="1" s="1"/>
  <c r="X954" i="1" s="1"/>
  <c r="X953" i="1" s="1"/>
  <c r="X945" i="1" s="1"/>
  <c r="Z959" i="1"/>
  <c r="Z958" i="1" s="1"/>
  <c r="Z957" i="1" s="1"/>
  <c r="Z956" i="1" s="1"/>
  <c r="Z955" i="1" s="1"/>
  <c r="Z954" i="1" s="1"/>
  <c r="Z953" i="1" s="1"/>
  <c r="Z945" i="1" s="1"/>
  <c r="X695" i="1"/>
  <c r="X694" i="1" s="1"/>
  <c r="X693" i="1" s="1"/>
  <c r="X675" i="1" s="1"/>
  <c r="X674" i="1" s="1"/>
  <c r="X643" i="1" s="1"/>
  <c r="X635" i="1" s="1"/>
  <c r="X1090" i="1" s="1"/>
  <c r="Z696" i="1"/>
  <c r="Z695" i="1" s="1"/>
  <c r="Z694" i="1" s="1"/>
  <c r="Z693" i="1" s="1"/>
  <c r="Z675" i="1" s="1"/>
  <c r="Z674" i="1" s="1"/>
  <c r="Z643" i="1" s="1"/>
  <c r="Z635" i="1" s="1"/>
  <c r="N695" i="1"/>
  <c r="N694" i="1" s="1"/>
  <c r="N693" i="1" s="1"/>
  <c r="N675" i="1" s="1"/>
  <c r="N674" i="1" s="1"/>
  <c r="N643" i="1" s="1"/>
  <c r="N635" i="1" s="1"/>
  <c r="Q696" i="1"/>
  <c r="Q695" i="1" s="1"/>
  <c r="Q694" i="1" s="1"/>
  <c r="Q693" i="1" s="1"/>
  <c r="Q675" i="1" s="1"/>
  <c r="Q674" i="1" s="1"/>
  <c r="Q643" i="1" s="1"/>
  <c r="V1090" i="1"/>
  <c r="V1093" i="1" s="1"/>
  <c r="L958" i="1"/>
  <c r="L957" i="1" s="1"/>
  <c r="L956" i="1" s="1"/>
  <c r="L955" i="1" s="1"/>
  <c r="L954" i="1" s="1"/>
  <c r="L953" i="1" s="1"/>
  <c r="L945" i="1" s="1"/>
  <c r="N959" i="1"/>
  <c r="L675" i="1"/>
  <c r="L674" i="1" s="1"/>
  <c r="L643" i="1" s="1"/>
  <c r="L635" i="1" s="1"/>
  <c r="H635" i="1"/>
  <c r="AA433" i="1"/>
  <c r="AA432" i="1" s="1"/>
  <c r="AA431" i="1" s="1"/>
  <c r="AA430" i="1" s="1"/>
  <c r="R433" i="1"/>
  <c r="R432" i="1" s="1"/>
  <c r="R431" i="1" s="1"/>
  <c r="R430" i="1" s="1"/>
  <c r="F433" i="1"/>
  <c r="F432" i="1" s="1"/>
  <c r="F431" i="1" s="1"/>
  <c r="F430" i="1" s="1"/>
  <c r="Z1090" i="1" l="1"/>
  <c r="Z1093" i="1" s="1"/>
  <c r="Q635" i="1"/>
  <c r="N958" i="1"/>
  <c r="N957" i="1" s="1"/>
  <c r="N956" i="1" s="1"/>
  <c r="N955" i="1" s="1"/>
  <c r="N954" i="1" s="1"/>
  <c r="N953" i="1" s="1"/>
  <c r="N945" i="1" s="1"/>
  <c r="N1090" i="1" s="1"/>
  <c r="N1093" i="1" s="1"/>
  <c r="Q959" i="1"/>
  <c r="Q958" i="1" s="1"/>
  <c r="Q957" i="1" s="1"/>
  <c r="Q956" i="1" s="1"/>
  <c r="Q955" i="1" s="1"/>
  <c r="Q954" i="1" s="1"/>
  <c r="Q953" i="1" s="1"/>
  <c r="Q945" i="1" s="1"/>
  <c r="L1090" i="1"/>
  <c r="L1093" i="1" s="1"/>
  <c r="X1093" i="1"/>
  <c r="H1090" i="1"/>
  <c r="H1093" i="1" s="1"/>
  <c r="AA356" i="1"/>
  <c r="R356" i="1"/>
  <c r="F356" i="1"/>
  <c r="R340" i="1"/>
  <c r="AA340" i="1"/>
  <c r="F340" i="1"/>
  <c r="R336" i="1"/>
  <c r="AA336" i="1"/>
  <c r="F336" i="1"/>
  <c r="R314" i="1"/>
  <c r="R310" i="1" s="1"/>
  <c r="R309" i="1" s="1"/>
  <c r="AA314" i="1"/>
  <c r="AA310" i="1" s="1"/>
  <c r="AA309" i="1" s="1"/>
  <c r="F314" i="1"/>
  <c r="R258" i="1"/>
  <c r="AA258" i="1"/>
  <c r="F258" i="1"/>
  <c r="R186" i="1"/>
  <c r="AA186" i="1"/>
  <c r="F186" i="1"/>
  <c r="R76" i="1"/>
  <c r="AA76" i="1"/>
  <c r="F76" i="1"/>
  <c r="R41" i="1"/>
  <c r="AA41" i="1"/>
  <c r="F41" i="1"/>
  <c r="AA335" i="1" l="1"/>
  <c r="R335" i="1"/>
  <c r="Q1090" i="1"/>
  <c r="F310" i="1"/>
  <c r="F309" i="1" s="1"/>
  <c r="AA286" i="1"/>
  <c r="R286" i="1"/>
  <c r="F286" i="1"/>
  <c r="AA300" i="1"/>
  <c r="R300" i="1"/>
  <c r="F300" i="1"/>
  <c r="AA482" i="1"/>
  <c r="R482" i="1"/>
  <c r="F482" i="1"/>
  <c r="AA229" i="1"/>
  <c r="R229" i="1"/>
  <c r="F229" i="1"/>
  <c r="Q1093" i="1" l="1"/>
  <c r="AA156" i="1"/>
  <c r="R156" i="1"/>
  <c r="F156" i="1"/>
  <c r="R261" i="1"/>
  <c r="R254" i="1" s="1"/>
  <c r="AA261" i="1"/>
  <c r="AA254" i="1" s="1"/>
  <c r="F261" i="1"/>
  <c r="F254" i="1" s="1"/>
  <c r="AA202" i="1"/>
  <c r="R202" i="1"/>
  <c r="F202" i="1"/>
  <c r="AA879" i="1"/>
  <c r="R879" i="1"/>
  <c r="F879" i="1"/>
  <c r="AA799" i="1"/>
  <c r="R799" i="1"/>
  <c r="F799" i="1"/>
  <c r="AA490" i="1" l="1"/>
  <c r="R490" i="1"/>
  <c r="F490" i="1"/>
  <c r="AA16" i="1" l="1"/>
  <c r="R16" i="1"/>
  <c r="F16" i="1"/>
  <c r="R18" i="1"/>
  <c r="AA18" i="1"/>
  <c r="F18" i="1"/>
  <c r="AA21" i="1"/>
  <c r="R21" i="1"/>
  <c r="F21" i="1"/>
  <c r="AA25" i="1"/>
  <c r="AA24" i="1" s="1"/>
  <c r="AA23" i="1" s="1"/>
  <c r="R25" i="1"/>
  <c r="R24" i="1" s="1"/>
  <c r="R23" i="1" s="1"/>
  <c r="F25" i="1"/>
  <c r="F24" i="1" s="1"/>
  <c r="F23" i="1" s="1"/>
  <c r="AA30" i="1"/>
  <c r="AA29" i="1" s="1"/>
  <c r="AA28" i="1" s="1"/>
  <c r="AA27" i="1" s="1"/>
  <c r="R30" i="1"/>
  <c r="R29" i="1" s="1"/>
  <c r="R28" i="1" s="1"/>
  <c r="R27" i="1" s="1"/>
  <c r="F30" i="1"/>
  <c r="F29" i="1" s="1"/>
  <c r="F28" i="1" s="1"/>
  <c r="F27" i="1" s="1"/>
  <c r="R37" i="1"/>
  <c r="AA37" i="1"/>
  <c r="F37" i="1"/>
  <c r="AA43" i="1"/>
  <c r="R43" i="1"/>
  <c r="F43" i="1"/>
  <c r="AA45" i="1"/>
  <c r="R45" i="1"/>
  <c r="F45" i="1"/>
  <c r="AA49" i="1"/>
  <c r="AA48" i="1" s="1"/>
  <c r="AA47" i="1" s="1"/>
  <c r="R49" i="1"/>
  <c r="R48" i="1" s="1"/>
  <c r="R47" i="1" s="1"/>
  <c r="F49" i="1"/>
  <c r="F48" i="1" s="1"/>
  <c r="F47" i="1" s="1"/>
  <c r="AA54" i="1"/>
  <c r="AA53" i="1" s="1"/>
  <c r="R54" i="1"/>
  <c r="R53" i="1" s="1"/>
  <c r="F54" i="1"/>
  <c r="F53" i="1" s="1"/>
  <c r="AA61" i="1"/>
  <c r="AA60" i="1" s="1"/>
  <c r="R61" i="1"/>
  <c r="R60" i="1" s="1"/>
  <c r="F61" i="1"/>
  <c r="F60" i="1" s="1"/>
  <c r="AA69" i="1"/>
  <c r="R69" i="1"/>
  <c r="F69" i="1"/>
  <c r="AA71" i="1"/>
  <c r="R71" i="1"/>
  <c r="F71" i="1"/>
  <c r="AA80" i="1"/>
  <c r="R80" i="1"/>
  <c r="F80" i="1"/>
  <c r="AA82" i="1"/>
  <c r="R82" i="1"/>
  <c r="F82" i="1"/>
  <c r="AA84" i="1"/>
  <c r="R84" i="1"/>
  <c r="F84" i="1"/>
  <c r="AA86" i="1"/>
  <c r="R86" i="1"/>
  <c r="F86" i="1"/>
  <c r="R89" i="1"/>
  <c r="AA89" i="1"/>
  <c r="F89" i="1"/>
  <c r="AA92" i="1"/>
  <c r="R92" i="1"/>
  <c r="F92" i="1"/>
  <c r="AA98" i="1"/>
  <c r="AA97" i="1" s="1"/>
  <c r="AA96" i="1" s="1"/>
  <c r="AA95" i="1" s="1"/>
  <c r="AA94" i="1" s="1"/>
  <c r="R98" i="1"/>
  <c r="R97" i="1" s="1"/>
  <c r="R96" i="1" s="1"/>
  <c r="R95" i="1" s="1"/>
  <c r="R94" i="1" s="1"/>
  <c r="F98" i="1"/>
  <c r="F97" i="1" s="1"/>
  <c r="F96" i="1" s="1"/>
  <c r="F95" i="1" s="1"/>
  <c r="F94" i="1" s="1"/>
  <c r="AA102" i="1"/>
  <c r="AA101" i="1" s="1"/>
  <c r="AA100" i="1" s="1"/>
  <c r="R102" i="1"/>
  <c r="R101" i="1" s="1"/>
  <c r="R100" i="1" s="1"/>
  <c r="F102" i="1"/>
  <c r="F101" i="1" s="1"/>
  <c r="F100" i="1" s="1"/>
  <c r="AA111" i="1"/>
  <c r="AA110" i="1" s="1"/>
  <c r="R111" i="1"/>
  <c r="R110" i="1" s="1"/>
  <c r="F111" i="1"/>
  <c r="F110" i="1" s="1"/>
  <c r="F106" i="1" s="1"/>
  <c r="F105" i="1" s="1"/>
  <c r="R116" i="1"/>
  <c r="AA116" i="1"/>
  <c r="F116" i="1"/>
  <c r="F115" i="1" s="1"/>
  <c r="F114" i="1" s="1"/>
  <c r="AA123" i="1"/>
  <c r="AA122" i="1" s="1"/>
  <c r="AA121" i="1" s="1"/>
  <c r="R123" i="1"/>
  <c r="R122" i="1" s="1"/>
  <c r="R121" i="1" s="1"/>
  <c r="F123" i="1"/>
  <c r="F122" i="1" s="1"/>
  <c r="F121" i="1" s="1"/>
  <c r="R128" i="1"/>
  <c r="R127" i="1" s="1"/>
  <c r="R126" i="1" s="1"/>
  <c r="AA128" i="1"/>
  <c r="AA127" i="1" s="1"/>
  <c r="AA126" i="1" s="1"/>
  <c r="F128" i="1"/>
  <c r="F127" i="1" s="1"/>
  <c r="F126" i="1" s="1"/>
  <c r="AA133" i="1"/>
  <c r="R133" i="1"/>
  <c r="F133" i="1"/>
  <c r="AA135" i="1"/>
  <c r="R135" i="1"/>
  <c r="F135" i="1"/>
  <c r="AA137" i="1"/>
  <c r="R137" i="1"/>
  <c r="F137" i="1"/>
  <c r="AA139" i="1"/>
  <c r="R139" i="1"/>
  <c r="F139" i="1"/>
  <c r="R141" i="1"/>
  <c r="AA141" i="1"/>
  <c r="F141" i="1"/>
  <c r="AA145" i="1"/>
  <c r="R145" i="1"/>
  <c r="F145" i="1"/>
  <c r="AA147" i="1"/>
  <c r="R147" i="1"/>
  <c r="F147" i="1"/>
  <c r="AA149" i="1"/>
  <c r="R149" i="1"/>
  <c r="F149" i="1"/>
  <c r="AA154" i="1"/>
  <c r="R154" i="1"/>
  <c r="F154" i="1"/>
  <c r="AA158" i="1"/>
  <c r="R158" i="1"/>
  <c r="F158" i="1"/>
  <c r="R170" i="1"/>
  <c r="R169" i="1" s="1"/>
  <c r="AA170" i="1"/>
  <c r="AA169" i="1" s="1"/>
  <c r="F170" i="1"/>
  <c r="F169" i="1" s="1"/>
  <c r="R175" i="1"/>
  <c r="R174" i="1" s="1"/>
  <c r="R173" i="1" s="1"/>
  <c r="AA175" i="1"/>
  <c r="AA174" i="1" s="1"/>
  <c r="AA173" i="1" s="1"/>
  <c r="F175" i="1"/>
  <c r="F174" i="1" s="1"/>
  <c r="F173" i="1" s="1"/>
  <c r="AA183" i="1"/>
  <c r="R183" i="1"/>
  <c r="F183" i="1"/>
  <c r="R190" i="1"/>
  <c r="R189" i="1" s="1"/>
  <c r="R188" i="1" s="1"/>
  <c r="AA190" i="1"/>
  <c r="AA189" i="1" s="1"/>
  <c r="AA188" i="1" s="1"/>
  <c r="F190" i="1"/>
  <c r="F189" i="1" s="1"/>
  <c r="F188" i="1" s="1"/>
  <c r="AA198" i="1"/>
  <c r="R198" i="1"/>
  <c r="F198" i="1"/>
  <c r="AA200" i="1"/>
  <c r="R200" i="1"/>
  <c r="F200" i="1"/>
  <c r="AA212" i="1"/>
  <c r="R212" i="1"/>
  <c r="F212" i="1"/>
  <c r="AA214" i="1"/>
  <c r="R214" i="1"/>
  <c r="F214" i="1"/>
  <c r="AA219" i="1"/>
  <c r="AA218" i="1" s="1"/>
  <c r="R219" i="1"/>
  <c r="R218" i="1" s="1"/>
  <c r="F219" i="1"/>
  <c r="F218" i="1" s="1"/>
  <c r="AA222" i="1"/>
  <c r="AA221" i="1" s="1"/>
  <c r="R222" i="1"/>
  <c r="R221" i="1" s="1"/>
  <c r="F222" i="1"/>
  <c r="F221" i="1" s="1"/>
  <c r="AA227" i="1"/>
  <c r="R227" i="1"/>
  <c r="F227" i="1"/>
  <c r="R235" i="1"/>
  <c r="R234" i="1" s="1"/>
  <c r="R233" i="1" s="1"/>
  <c r="AA235" i="1"/>
  <c r="AA234" i="1" s="1"/>
  <c r="AA233" i="1" s="1"/>
  <c r="F235" i="1"/>
  <c r="F234" i="1" s="1"/>
  <c r="F233" i="1" s="1"/>
  <c r="AA240" i="1"/>
  <c r="AA239" i="1" s="1"/>
  <c r="AA238" i="1" s="1"/>
  <c r="R240" i="1"/>
  <c r="R239" i="1" s="1"/>
  <c r="R238" i="1" s="1"/>
  <c r="F240" i="1"/>
  <c r="F239" i="1" s="1"/>
  <c r="F238" i="1" s="1"/>
  <c r="AA246" i="1"/>
  <c r="AA245" i="1" s="1"/>
  <c r="AA244" i="1" s="1"/>
  <c r="AA243" i="1" s="1"/>
  <c r="AA242" i="1" s="1"/>
  <c r="R246" i="1"/>
  <c r="R245" i="1" s="1"/>
  <c r="R244" i="1" s="1"/>
  <c r="R243" i="1" s="1"/>
  <c r="R242" i="1" s="1"/>
  <c r="F246" i="1"/>
  <c r="F245" i="1" s="1"/>
  <c r="F244" i="1" s="1"/>
  <c r="F243" i="1" s="1"/>
  <c r="F242" i="1" s="1"/>
  <c r="AA252" i="1"/>
  <c r="AA251" i="1" s="1"/>
  <c r="R252" i="1"/>
  <c r="R251" i="1" s="1"/>
  <c r="F252" i="1"/>
  <c r="F251" i="1" s="1"/>
  <c r="AA267" i="1"/>
  <c r="AA266" i="1" s="1"/>
  <c r="AA265" i="1" s="1"/>
  <c r="AA264" i="1" s="1"/>
  <c r="R267" i="1"/>
  <c r="R266" i="1" s="1"/>
  <c r="R265" i="1" s="1"/>
  <c r="R264" i="1" s="1"/>
  <c r="F267" i="1"/>
  <c r="F266" i="1" s="1"/>
  <c r="F265" i="1" s="1"/>
  <c r="F264" i="1" s="1"/>
  <c r="AA272" i="1"/>
  <c r="AA271" i="1" s="1"/>
  <c r="R272" i="1"/>
  <c r="R271" i="1" s="1"/>
  <c r="F272" i="1"/>
  <c r="F271" i="1" s="1"/>
  <c r="AA284" i="1"/>
  <c r="R284" i="1"/>
  <c r="F284" i="1"/>
  <c r="R293" i="1"/>
  <c r="AA293" i="1"/>
  <c r="F293" i="1"/>
  <c r="AA296" i="1"/>
  <c r="R296" i="1"/>
  <c r="F296" i="1"/>
  <c r="AA298" i="1"/>
  <c r="R298" i="1"/>
  <c r="F298" i="1"/>
  <c r="AA331" i="1"/>
  <c r="AA330" i="1" s="1"/>
  <c r="AA329" i="1" s="1"/>
  <c r="AA328" i="1" s="1"/>
  <c r="R331" i="1"/>
  <c r="R330" i="1" s="1"/>
  <c r="R329" i="1" s="1"/>
  <c r="R328" i="1" s="1"/>
  <c r="F331" i="1"/>
  <c r="F330" i="1" s="1"/>
  <c r="F329" i="1" s="1"/>
  <c r="F328" i="1" s="1"/>
  <c r="AA343" i="1"/>
  <c r="R343" i="1"/>
  <c r="F343" i="1"/>
  <c r="AA345" i="1"/>
  <c r="R345" i="1"/>
  <c r="F345" i="1"/>
  <c r="R347" i="1"/>
  <c r="AA347" i="1"/>
  <c r="F347" i="1"/>
  <c r="AA358" i="1"/>
  <c r="AA355" i="1" s="1"/>
  <c r="R358" i="1"/>
  <c r="R355" i="1" s="1"/>
  <c r="F358" i="1"/>
  <c r="F355" i="1" s="1"/>
  <c r="AA369" i="1"/>
  <c r="AA368" i="1" s="1"/>
  <c r="R369" i="1"/>
  <c r="R368" i="1" s="1"/>
  <c r="F369" i="1"/>
  <c r="F368" i="1" s="1"/>
  <c r="AA390" i="1"/>
  <c r="AA389" i="1" s="1"/>
  <c r="AA388" i="1" s="1"/>
  <c r="R390" i="1"/>
  <c r="R389" i="1" s="1"/>
  <c r="R388" i="1" s="1"/>
  <c r="F390" i="1"/>
  <c r="F389" i="1" s="1"/>
  <c r="F388" i="1" s="1"/>
  <c r="AA394" i="1"/>
  <c r="AA393" i="1" s="1"/>
  <c r="AA392" i="1" s="1"/>
  <c r="R393" i="1"/>
  <c r="R392" i="1" s="1"/>
  <c r="F394" i="1"/>
  <c r="F393" i="1" s="1"/>
  <c r="F392" i="1" s="1"/>
  <c r="AA399" i="1"/>
  <c r="AA398" i="1" s="1"/>
  <c r="AA397" i="1" s="1"/>
  <c r="AA396" i="1" s="1"/>
  <c r="R399" i="1"/>
  <c r="R398" i="1" s="1"/>
  <c r="R397" i="1" s="1"/>
  <c r="R396" i="1" s="1"/>
  <c r="F399" i="1"/>
  <c r="F398" i="1" s="1"/>
  <c r="F397" i="1" s="1"/>
  <c r="F396" i="1" s="1"/>
  <c r="AA406" i="1"/>
  <c r="R406" i="1"/>
  <c r="F406" i="1"/>
  <c r="AA408" i="1"/>
  <c r="R408" i="1"/>
  <c r="F408" i="1"/>
  <c r="AA411" i="1"/>
  <c r="AA410" i="1" s="1"/>
  <c r="R411" i="1"/>
  <c r="R410" i="1" s="1"/>
  <c r="F411" i="1"/>
  <c r="F410" i="1" s="1"/>
  <c r="AA428" i="1"/>
  <c r="AA427" i="1" s="1"/>
  <c r="AA426" i="1" s="1"/>
  <c r="AA425" i="1" s="1"/>
  <c r="R428" i="1"/>
  <c r="R427" i="1" s="1"/>
  <c r="R426" i="1" s="1"/>
  <c r="R425" i="1" s="1"/>
  <c r="F428" i="1"/>
  <c r="F427" i="1" s="1"/>
  <c r="F426" i="1" s="1"/>
  <c r="F425" i="1" s="1"/>
  <c r="AA438" i="1"/>
  <c r="AA437" i="1" s="1"/>
  <c r="AA436" i="1" s="1"/>
  <c r="R438" i="1"/>
  <c r="R437" i="1" s="1"/>
  <c r="R436" i="1" s="1"/>
  <c r="F438" i="1"/>
  <c r="F437" i="1" s="1"/>
  <c r="F436" i="1" s="1"/>
  <c r="AA442" i="1"/>
  <c r="R442" i="1"/>
  <c r="F442" i="1"/>
  <c r="AA444" i="1"/>
  <c r="R444" i="1"/>
  <c r="F444" i="1"/>
  <c r="AA450" i="1"/>
  <c r="AA449" i="1" s="1"/>
  <c r="R450" i="1"/>
  <c r="R449" i="1" s="1"/>
  <c r="F450" i="1"/>
  <c r="F449" i="1" s="1"/>
  <c r="AA457" i="1"/>
  <c r="AA456" i="1" s="1"/>
  <c r="AA455" i="1" s="1"/>
  <c r="AA454" i="1" s="1"/>
  <c r="AA453" i="1" s="1"/>
  <c r="AA452" i="1" s="1"/>
  <c r="R457" i="1"/>
  <c r="R456" i="1" s="1"/>
  <c r="R455" i="1" s="1"/>
  <c r="R454" i="1" s="1"/>
  <c r="R453" i="1" s="1"/>
  <c r="R452" i="1" s="1"/>
  <c r="F457" i="1"/>
  <c r="F456" i="1" s="1"/>
  <c r="F455" i="1" s="1"/>
  <c r="F454" i="1" s="1"/>
  <c r="F453" i="1" s="1"/>
  <c r="F452" i="1" s="1"/>
  <c r="AA464" i="1"/>
  <c r="AA463" i="1" s="1"/>
  <c r="AA462" i="1" s="1"/>
  <c r="AA461" i="1" s="1"/>
  <c r="AA460" i="1" s="1"/>
  <c r="R464" i="1"/>
  <c r="R463" i="1" s="1"/>
  <c r="R462" i="1" s="1"/>
  <c r="R461" i="1" s="1"/>
  <c r="R460" i="1" s="1"/>
  <c r="F464" i="1"/>
  <c r="F463" i="1" s="1"/>
  <c r="F462" i="1" s="1"/>
  <c r="F461" i="1" s="1"/>
  <c r="F460" i="1" s="1"/>
  <c r="AA475" i="1"/>
  <c r="AA474" i="1" s="1"/>
  <c r="R475" i="1"/>
  <c r="R474" i="1" s="1"/>
  <c r="F475" i="1"/>
  <c r="F474" i="1" s="1"/>
  <c r="AA480" i="1"/>
  <c r="AA479" i="1" s="1"/>
  <c r="R480" i="1"/>
  <c r="R479" i="1" s="1"/>
  <c r="F480" i="1"/>
  <c r="F479" i="1" s="1"/>
  <c r="AA470" i="1"/>
  <c r="AA469" i="1" s="1"/>
  <c r="AA468" i="1" s="1"/>
  <c r="AA467" i="1" s="1"/>
  <c r="R470" i="1"/>
  <c r="R469" i="1" s="1"/>
  <c r="R468" i="1" s="1"/>
  <c r="R467" i="1" s="1"/>
  <c r="F470" i="1"/>
  <c r="F469" i="1" s="1"/>
  <c r="F468" i="1" s="1"/>
  <c r="F467" i="1" s="1"/>
  <c r="AA106" i="1" l="1"/>
  <c r="AA105" i="1" s="1"/>
  <c r="R106" i="1"/>
  <c r="R105" i="1" s="1"/>
  <c r="AA151" i="1"/>
  <c r="R151" i="1"/>
  <c r="AA381" i="1"/>
  <c r="AA380" i="1" s="1"/>
  <c r="R381" i="1"/>
  <c r="R380" i="1" s="1"/>
  <c r="AA115" i="1"/>
  <c r="AA114" i="1" s="1"/>
  <c r="AA113" i="1" s="1"/>
  <c r="R115" i="1"/>
  <c r="R114" i="1" s="1"/>
  <c r="R113" i="1" s="1"/>
  <c r="R342" i="1"/>
  <c r="F342" i="1"/>
  <c r="AA342" i="1"/>
  <c r="AA405" i="1"/>
  <c r="AA404" i="1" s="1"/>
  <c r="AA403" i="1" s="1"/>
  <c r="AA402" i="1" s="1"/>
  <c r="AA401" i="1" s="1"/>
  <c r="F405" i="1"/>
  <c r="F404" i="1" s="1"/>
  <c r="F403" i="1" s="1"/>
  <c r="F402" i="1" s="1"/>
  <c r="F401" i="1" s="1"/>
  <c r="R405" i="1"/>
  <c r="R404" i="1" s="1"/>
  <c r="R403" i="1" s="1"/>
  <c r="R402" i="1" s="1"/>
  <c r="R401" i="1" s="1"/>
  <c r="F381" i="1"/>
  <c r="F197" i="1"/>
  <c r="F196" i="1" s="1"/>
  <c r="F195" i="1" s="1"/>
  <c r="F194" i="1" s="1"/>
  <c r="AA197" i="1"/>
  <c r="AA196" i="1" s="1"/>
  <c r="AA195" i="1" s="1"/>
  <c r="AA194" i="1" s="1"/>
  <c r="R197" i="1"/>
  <c r="R196" i="1" s="1"/>
  <c r="R195" i="1" s="1"/>
  <c r="R194" i="1" s="1"/>
  <c r="F151" i="1"/>
  <c r="AA75" i="1"/>
  <c r="AA74" i="1" s="1"/>
  <c r="AA73" i="1" s="1"/>
  <c r="F75" i="1"/>
  <c r="F74" i="1" s="1"/>
  <c r="F73" i="1" s="1"/>
  <c r="R75" i="1"/>
  <c r="R74" i="1" s="1"/>
  <c r="R73" i="1" s="1"/>
  <c r="F68" i="1"/>
  <c r="F67" i="1" s="1"/>
  <c r="F66" i="1" s="1"/>
  <c r="F289" i="1"/>
  <c r="F288" i="1" s="1"/>
  <c r="R283" i="1"/>
  <c r="R282" i="1" s="1"/>
  <c r="R289" i="1"/>
  <c r="R288" i="1" s="1"/>
  <c r="AA283" i="1"/>
  <c r="AA282" i="1" s="1"/>
  <c r="AA289" i="1"/>
  <c r="AA288" i="1" s="1"/>
  <c r="F283" i="1"/>
  <c r="F282" i="1" s="1"/>
  <c r="R250" i="1"/>
  <c r="R249" i="1" s="1"/>
  <c r="R248" i="1" s="1"/>
  <c r="F226" i="1"/>
  <c r="F225" i="1" s="1"/>
  <c r="F224" i="1" s="1"/>
  <c r="AA226" i="1"/>
  <c r="AA225" i="1" s="1"/>
  <c r="AA224" i="1" s="1"/>
  <c r="R226" i="1"/>
  <c r="R225" i="1" s="1"/>
  <c r="R224" i="1" s="1"/>
  <c r="AA250" i="1"/>
  <c r="AA249" i="1" s="1"/>
  <c r="AA248" i="1" s="1"/>
  <c r="F250" i="1"/>
  <c r="F249" i="1" s="1"/>
  <c r="F248" i="1" s="1"/>
  <c r="F367" i="1"/>
  <c r="F270" i="1"/>
  <c r="F269" i="1" s="1"/>
  <c r="F263" i="1" s="1"/>
  <c r="R367" i="1"/>
  <c r="F335" i="1"/>
  <c r="R270" i="1"/>
  <c r="R269" i="1" s="1"/>
  <c r="R263" i="1" s="1"/>
  <c r="R232" i="1"/>
  <c r="R231" i="1" s="1"/>
  <c r="R211" i="1"/>
  <c r="R210" i="1" s="1"/>
  <c r="R209" i="1" s="1"/>
  <c r="AA168" i="1"/>
  <c r="AA167" i="1" s="1"/>
  <c r="R144" i="1"/>
  <c r="AA68" i="1"/>
  <c r="AA67" i="1" s="1"/>
  <c r="AA66" i="1" s="1"/>
  <c r="F59" i="1"/>
  <c r="F182" i="1"/>
  <c r="F181" i="1" s="1"/>
  <c r="F180" i="1" s="1"/>
  <c r="F179" i="1" s="1"/>
  <c r="AA448" i="1"/>
  <c r="AA447" i="1" s="1"/>
  <c r="AA446" i="1" s="1"/>
  <c r="F441" i="1"/>
  <c r="R217" i="1"/>
  <c r="R216" i="1" s="1"/>
  <c r="AA59" i="1"/>
  <c r="R52" i="1"/>
  <c r="R51" i="1" s="1"/>
  <c r="R36" i="1"/>
  <c r="R35" i="1" s="1"/>
  <c r="R34" i="1" s="1"/>
  <c r="F232" i="1"/>
  <c r="F231" i="1" s="1"/>
  <c r="AA144" i="1"/>
  <c r="F113" i="1"/>
  <c r="R68" i="1"/>
  <c r="R67" i="1" s="1"/>
  <c r="R66" i="1" s="1"/>
  <c r="F52" i="1"/>
  <c r="F51" i="1" s="1"/>
  <c r="F448" i="1"/>
  <c r="F447" i="1" s="1"/>
  <c r="F446" i="1" s="1"/>
  <c r="AA217" i="1"/>
  <c r="AA216" i="1" s="1"/>
  <c r="R59" i="1"/>
  <c r="AA15" i="1"/>
  <c r="AA14" i="1" s="1"/>
  <c r="AA13" i="1" s="1"/>
  <c r="AA12" i="1" s="1"/>
  <c r="F15" i="1"/>
  <c r="F14" i="1" s="1"/>
  <c r="F13" i="1" s="1"/>
  <c r="F12" i="1" s="1"/>
  <c r="R448" i="1"/>
  <c r="R447" i="1" s="1"/>
  <c r="R446" i="1" s="1"/>
  <c r="R441" i="1"/>
  <c r="AA441" i="1"/>
  <c r="AA367" i="1"/>
  <c r="F217" i="1"/>
  <c r="F216" i="1" s="1"/>
  <c r="F211" i="1"/>
  <c r="F210" i="1" s="1"/>
  <c r="F209" i="1" s="1"/>
  <c r="AA211" i="1"/>
  <c r="AA210" i="1" s="1"/>
  <c r="AA209" i="1" s="1"/>
  <c r="R168" i="1"/>
  <c r="R167" i="1" s="1"/>
  <c r="F144" i="1"/>
  <c r="R132" i="1"/>
  <c r="AA132" i="1"/>
  <c r="AA52" i="1"/>
  <c r="AA51" i="1" s="1"/>
  <c r="F36" i="1"/>
  <c r="F35" i="1" s="1"/>
  <c r="F34" i="1" s="1"/>
  <c r="R15" i="1"/>
  <c r="R14" i="1" s="1"/>
  <c r="R13" i="1" s="1"/>
  <c r="R12" i="1" s="1"/>
  <c r="F132" i="1"/>
  <c r="AA270" i="1"/>
  <c r="AA269" i="1" s="1"/>
  <c r="AA263" i="1" s="1"/>
  <c r="AA232" i="1"/>
  <c r="AA231" i="1" s="1"/>
  <c r="R182" i="1"/>
  <c r="R181" i="1" s="1"/>
  <c r="R180" i="1" s="1"/>
  <c r="R179" i="1" s="1"/>
  <c r="AA182" i="1"/>
  <c r="AA181" i="1" s="1"/>
  <c r="AA180" i="1" s="1"/>
  <c r="AA179" i="1" s="1"/>
  <c r="F168" i="1"/>
  <c r="F167" i="1" s="1"/>
  <c r="AA36" i="1"/>
  <c r="AA35" i="1" s="1"/>
  <c r="AA34" i="1" s="1"/>
  <c r="AA488" i="1"/>
  <c r="R488" i="1"/>
  <c r="F488" i="1"/>
  <c r="AA500" i="1"/>
  <c r="AA499" i="1" s="1"/>
  <c r="AA498" i="1" s="1"/>
  <c r="AA493" i="1" s="1"/>
  <c r="R500" i="1"/>
  <c r="R499" i="1" s="1"/>
  <c r="R498" i="1" s="1"/>
  <c r="R493" i="1" s="1"/>
  <c r="F500" i="1"/>
  <c r="F499" i="1" s="1"/>
  <c r="F498" i="1" s="1"/>
  <c r="F493" i="1" s="1"/>
  <c r="R440" i="1" l="1"/>
  <c r="R435" i="1" s="1"/>
  <c r="F440" i="1"/>
  <c r="F435" i="1" s="1"/>
  <c r="AA440" i="1"/>
  <c r="AA435" i="1" s="1"/>
  <c r="AA473" i="1"/>
  <c r="AA472" i="1" s="1"/>
  <c r="R473" i="1"/>
  <c r="R472" i="1" s="1"/>
  <c r="F473" i="1"/>
  <c r="F472" i="1" s="1"/>
  <c r="AA166" i="1"/>
  <c r="R166" i="1"/>
  <c r="F166" i="1"/>
  <c r="F33" i="1"/>
  <c r="R487" i="1"/>
  <c r="R486" i="1" s="1"/>
  <c r="R485" i="1" s="1"/>
  <c r="R484" i="1" s="1"/>
  <c r="AA487" i="1"/>
  <c r="AA486" i="1" s="1"/>
  <c r="AA485" i="1" s="1"/>
  <c r="AA484" i="1" s="1"/>
  <c r="F487" i="1"/>
  <c r="F486" i="1" s="1"/>
  <c r="F485" i="1" s="1"/>
  <c r="F484" i="1" s="1"/>
  <c r="AA281" i="1"/>
  <c r="AA280" i="1" s="1"/>
  <c r="R208" i="1"/>
  <c r="R207" i="1" s="1"/>
  <c r="F131" i="1"/>
  <c r="F125" i="1" s="1"/>
  <c r="F104" i="1" s="1"/>
  <c r="AA208" i="1"/>
  <c r="AA207" i="1" s="1"/>
  <c r="R334" i="1"/>
  <c r="R333" i="1" s="1"/>
  <c r="R327" i="1" s="1"/>
  <c r="AA131" i="1"/>
  <c r="AA125" i="1" s="1"/>
  <c r="AA104" i="1" s="1"/>
  <c r="F281" i="1"/>
  <c r="F280" i="1" s="1"/>
  <c r="R131" i="1"/>
  <c r="R125" i="1" s="1"/>
  <c r="R104" i="1" s="1"/>
  <c r="AA65" i="1"/>
  <c r="F65" i="1"/>
  <c r="F334" i="1"/>
  <c r="F333" i="1" s="1"/>
  <c r="F327" i="1" s="1"/>
  <c r="AA33" i="1"/>
  <c r="R65" i="1"/>
  <c r="AA334" i="1"/>
  <c r="AA333" i="1" s="1"/>
  <c r="AA327" i="1" s="1"/>
  <c r="R33" i="1"/>
  <c r="F208" i="1"/>
  <c r="F207" i="1" s="1"/>
  <c r="R281" i="1"/>
  <c r="R280" i="1" s="1"/>
  <c r="AA505" i="1"/>
  <c r="R505" i="1"/>
  <c r="F505" i="1"/>
  <c r="AA507" i="1"/>
  <c r="R507" i="1"/>
  <c r="F507" i="1"/>
  <c r="AA511" i="1"/>
  <c r="AA510" i="1" s="1"/>
  <c r="R511" i="1"/>
  <c r="R510" i="1" s="1"/>
  <c r="F511" i="1"/>
  <c r="F510" i="1" s="1"/>
  <c r="AA516" i="1"/>
  <c r="R516" i="1"/>
  <c r="F516" i="1"/>
  <c r="AA518" i="1"/>
  <c r="R518" i="1"/>
  <c r="F518" i="1"/>
  <c r="AA522" i="1"/>
  <c r="AA521" i="1" s="1"/>
  <c r="AA520" i="1" s="1"/>
  <c r="R522" i="1"/>
  <c r="R521" i="1" s="1"/>
  <c r="R520" i="1" s="1"/>
  <c r="F522" i="1"/>
  <c r="F521" i="1" s="1"/>
  <c r="F520" i="1" s="1"/>
  <c r="R545" i="1"/>
  <c r="R528" i="1" s="1"/>
  <c r="AA545" i="1"/>
  <c r="AA528" i="1" s="1"/>
  <c r="F545" i="1"/>
  <c r="F528" i="1" s="1"/>
  <c r="R559" i="1"/>
  <c r="R558" i="1" s="1"/>
  <c r="R557" i="1" s="1"/>
  <c r="R556" i="1" s="1"/>
  <c r="AA559" i="1"/>
  <c r="AA558" i="1" s="1"/>
  <c r="AA557" i="1" s="1"/>
  <c r="AA556" i="1" s="1"/>
  <c r="F560" i="1"/>
  <c r="F559" i="1" s="1"/>
  <c r="F558" i="1" s="1"/>
  <c r="F557" i="1" s="1"/>
  <c r="F556" i="1" s="1"/>
  <c r="R569" i="1"/>
  <c r="R568" i="1" s="1"/>
  <c r="R567" i="1" s="1"/>
  <c r="R566" i="1" s="1"/>
  <c r="R565" i="1" s="1"/>
  <c r="AA569" i="1"/>
  <c r="AA568" i="1" s="1"/>
  <c r="AA567" i="1" s="1"/>
  <c r="AA566" i="1" s="1"/>
  <c r="AA565" i="1" s="1"/>
  <c r="F569" i="1"/>
  <c r="F568" i="1" s="1"/>
  <c r="F567" i="1" s="1"/>
  <c r="F566" i="1" s="1"/>
  <c r="F565" i="1" s="1"/>
  <c r="AA577" i="1"/>
  <c r="AA576" i="1" s="1"/>
  <c r="R577" i="1"/>
  <c r="R576" i="1" s="1"/>
  <c r="F577" i="1"/>
  <c r="F576" i="1" s="1"/>
  <c r="R584" i="1"/>
  <c r="R583" i="1" s="1"/>
  <c r="R582" i="1" s="1"/>
  <c r="R581" i="1" s="1"/>
  <c r="R580" i="1" s="1"/>
  <c r="R579" i="1" s="1"/>
  <c r="AA584" i="1"/>
  <c r="AA583" i="1" s="1"/>
  <c r="AA582" i="1" s="1"/>
  <c r="AA581" i="1" s="1"/>
  <c r="AA580" i="1" s="1"/>
  <c r="AA579" i="1" s="1"/>
  <c r="F584" i="1"/>
  <c r="F583" i="1" s="1"/>
  <c r="F582" i="1" s="1"/>
  <c r="F581" i="1" s="1"/>
  <c r="F580" i="1" s="1"/>
  <c r="F579" i="1" s="1"/>
  <c r="R592" i="1"/>
  <c r="R591" i="1" s="1"/>
  <c r="R590" i="1" s="1"/>
  <c r="R589" i="1" s="1"/>
  <c r="AA592" i="1"/>
  <c r="AA591" i="1" s="1"/>
  <c r="AA590" i="1" s="1"/>
  <c r="AA589" i="1" s="1"/>
  <c r="F593" i="1"/>
  <c r="F592" i="1" s="1"/>
  <c r="F591" i="1" s="1"/>
  <c r="F590" i="1" s="1"/>
  <c r="F589" i="1" s="1"/>
  <c r="R602" i="1"/>
  <c r="R601" i="1" s="1"/>
  <c r="AA602" i="1"/>
  <c r="AA601" i="1" s="1"/>
  <c r="F602" i="1"/>
  <c r="F601" i="1" s="1"/>
  <c r="AA605" i="1"/>
  <c r="R605" i="1"/>
  <c r="F605" i="1"/>
  <c r="AA607" i="1"/>
  <c r="R607" i="1"/>
  <c r="F607" i="1"/>
  <c r="AA613" i="1"/>
  <c r="AA612" i="1" s="1"/>
  <c r="AA611" i="1" s="1"/>
  <c r="R613" i="1"/>
  <c r="R612" i="1" s="1"/>
  <c r="R611" i="1" s="1"/>
  <c r="F613" i="1"/>
  <c r="F612" i="1" s="1"/>
  <c r="F611" i="1" s="1"/>
  <c r="R640" i="1"/>
  <c r="R639" i="1" s="1"/>
  <c r="R638" i="1" s="1"/>
  <c r="R637" i="1" s="1"/>
  <c r="R636" i="1" s="1"/>
  <c r="AA640" i="1"/>
  <c r="AA639" i="1" s="1"/>
  <c r="AA638" i="1" s="1"/>
  <c r="AA637" i="1" s="1"/>
  <c r="AA636" i="1" s="1"/>
  <c r="F640" i="1"/>
  <c r="F639" i="1" s="1"/>
  <c r="F638" i="1" s="1"/>
  <c r="F637" i="1" s="1"/>
  <c r="F636" i="1" s="1"/>
  <c r="R648" i="1"/>
  <c r="AA648" i="1"/>
  <c r="F648" i="1"/>
  <c r="AA656" i="1"/>
  <c r="R656" i="1"/>
  <c r="F656" i="1"/>
  <c r="AA658" i="1"/>
  <c r="R658" i="1"/>
  <c r="F658" i="1"/>
  <c r="AA665" i="1"/>
  <c r="AA664" i="1" s="1"/>
  <c r="R665" i="1"/>
  <c r="R664" i="1" s="1"/>
  <c r="F665" i="1"/>
  <c r="F664" i="1" s="1"/>
  <c r="AA661" i="1"/>
  <c r="AA660" i="1" s="1"/>
  <c r="R661" i="1"/>
  <c r="R660" i="1" s="1"/>
  <c r="F661" i="1"/>
  <c r="F660" i="1" s="1"/>
  <c r="R668" i="1"/>
  <c r="AA668" i="1"/>
  <c r="F668" i="1"/>
  <c r="R670" i="1"/>
  <c r="AA670" i="1"/>
  <c r="F670" i="1"/>
  <c r="AA695" i="1"/>
  <c r="AA694" i="1" s="1"/>
  <c r="R695" i="1"/>
  <c r="R694" i="1" s="1"/>
  <c r="F695" i="1"/>
  <c r="F694" i="1" s="1"/>
  <c r="AA698" i="1"/>
  <c r="R698" i="1"/>
  <c r="F698" i="1"/>
  <c r="AA700" i="1"/>
  <c r="R700" i="1"/>
  <c r="F700" i="1"/>
  <c r="AA702" i="1"/>
  <c r="R702" i="1"/>
  <c r="F702" i="1"/>
  <c r="AA704" i="1"/>
  <c r="R704" i="1"/>
  <c r="F704" i="1"/>
  <c r="AA708" i="1"/>
  <c r="R708" i="1"/>
  <c r="F708" i="1"/>
  <c r="AA722" i="1"/>
  <c r="AA721" i="1" s="1"/>
  <c r="AA720" i="1" s="1"/>
  <c r="R722" i="1"/>
  <c r="R721" i="1" s="1"/>
  <c r="R720" i="1" s="1"/>
  <c r="F722" i="1"/>
  <c r="F721" i="1" s="1"/>
  <c r="F720" i="1" s="1"/>
  <c r="F711" i="1" s="1"/>
  <c r="F710" i="1" s="1"/>
  <c r="AA738" i="1"/>
  <c r="AA737" i="1" s="1"/>
  <c r="AA736" i="1" s="1"/>
  <c r="AA735" i="1" s="1"/>
  <c r="AA724" i="1" s="1"/>
  <c r="R738" i="1"/>
  <c r="R737" i="1" s="1"/>
  <c r="R736" i="1" s="1"/>
  <c r="R735" i="1" s="1"/>
  <c r="R724" i="1" s="1"/>
  <c r="F738" i="1"/>
  <c r="F737" i="1" s="1"/>
  <c r="F736" i="1" s="1"/>
  <c r="F735" i="1" s="1"/>
  <c r="F724" i="1" s="1"/>
  <c r="R744" i="1"/>
  <c r="AA744" i="1"/>
  <c r="F744" i="1"/>
  <c r="R746" i="1"/>
  <c r="AA746" i="1"/>
  <c r="F746" i="1"/>
  <c r="AA647" i="1" l="1"/>
  <c r="AA646" i="1" s="1"/>
  <c r="R647" i="1"/>
  <c r="R646" i="1" s="1"/>
  <c r="R711" i="1"/>
  <c r="R710" i="1" s="1"/>
  <c r="AA711" i="1"/>
  <c r="AA710" i="1" s="1"/>
  <c r="R424" i="1"/>
  <c r="R413" i="1" s="1"/>
  <c r="AA424" i="1"/>
  <c r="AA413" i="1" s="1"/>
  <c r="F424" i="1"/>
  <c r="F413" i="1" s="1"/>
  <c r="F697" i="1"/>
  <c r="F693" i="1" s="1"/>
  <c r="R697" i="1"/>
  <c r="R693" i="1" s="1"/>
  <c r="AA697" i="1"/>
  <c r="AA693" i="1" s="1"/>
  <c r="F647" i="1"/>
  <c r="F646" i="1" s="1"/>
  <c r="F604" i="1"/>
  <c r="F600" i="1" s="1"/>
  <c r="F599" i="1" s="1"/>
  <c r="R604" i="1"/>
  <c r="R600" i="1" s="1"/>
  <c r="R599" i="1" s="1"/>
  <c r="R598" i="1" s="1"/>
  <c r="AA604" i="1"/>
  <c r="AA600" i="1" s="1"/>
  <c r="AA599" i="1" s="1"/>
  <c r="AA598" i="1" s="1"/>
  <c r="R466" i="1"/>
  <c r="AA466" i="1"/>
  <c r="F466" i="1"/>
  <c r="AA308" i="1"/>
  <c r="AA307" i="1" s="1"/>
  <c r="AA279" i="1" s="1"/>
  <c r="F308" i="1"/>
  <c r="F307" i="1" s="1"/>
  <c r="R308" i="1"/>
  <c r="R307" i="1" s="1"/>
  <c r="R279" i="1" s="1"/>
  <c r="R58" i="1"/>
  <c r="AA58" i="1"/>
  <c r="F58" i="1"/>
  <c r="F555" i="1"/>
  <c r="R555" i="1"/>
  <c r="AA555" i="1"/>
  <c r="F575" i="1"/>
  <c r="F574" i="1" s="1"/>
  <c r="F573" i="1" s="1"/>
  <c r="F667" i="1"/>
  <c r="F663" i="1" s="1"/>
  <c r="R575" i="1"/>
  <c r="R574" i="1" s="1"/>
  <c r="R573" i="1" s="1"/>
  <c r="F504" i="1"/>
  <c r="F503" i="1" s="1"/>
  <c r="AA743" i="1"/>
  <c r="AA742" i="1" s="1"/>
  <c r="AA741" i="1" s="1"/>
  <c r="AA740" i="1" s="1"/>
  <c r="F515" i="1"/>
  <c r="F514" i="1" s="1"/>
  <c r="F513" i="1" s="1"/>
  <c r="R743" i="1"/>
  <c r="R742" i="1" s="1"/>
  <c r="R741" i="1" s="1"/>
  <c r="R740" i="1" s="1"/>
  <c r="F527" i="1"/>
  <c r="F526" i="1" s="1"/>
  <c r="F525" i="1" s="1"/>
  <c r="F524" i="1" s="1"/>
  <c r="F743" i="1"/>
  <c r="F742" i="1" s="1"/>
  <c r="F741" i="1" s="1"/>
  <c r="F740" i="1" s="1"/>
  <c r="R667" i="1"/>
  <c r="R663" i="1" s="1"/>
  <c r="AA575" i="1"/>
  <c r="AA574" i="1" s="1"/>
  <c r="AA573" i="1" s="1"/>
  <c r="R527" i="1"/>
  <c r="R526" i="1" s="1"/>
  <c r="R525" i="1" s="1"/>
  <c r="R524" i="1" s="1"/>
  <c r="AA527" i="1"/>
  <c r="AA526" i="1" s="1"/>
  <c r="AA525" i="1" s="1"/>
  <c r="AA524" i="1" s="1"/>
  <c r="R515" i="1"/>
  <c r="R514" i="1" s="1"/>
  <c r="R513" i="1" s="1"/>
  <c r="AA515" i="1"/>
  <c r="AA514" i="1" s="1"/>
  <c r="AA513" i="1" s="1"/>
  <c r="R504" i="1"/>
  <c r="R503" i="1" s="1"/>
  <c r="AA504" i="1"/>
  <c r="AA503" i="1" s="1"/>
  <c r="F509" i="1"/>
  <c r="R509" i="1"/>
  <c r="AA667" i="1"/>
  <c r="AA663" i="1" s="1"/>
  <c r="AA509" i="1"/>
  <c r="R755" i="1"/>
  <c r="AA755" i="1"/>
  <c r="F755" i="1"/>
  <c r="R762" i="1"/>
  <c r="AA762" i="1"/>
  <c r="F762" i="1"/>
  <c r="R767" i="1"/>
  <c r="AA767" i="1"/>
  <c r="F767" i="1"/>
  <c r="R770" i="1"/>
  <c r="AA770" i="1"/>
  <c r="F770" i="1"/>
  <c r="R773" i="1"/>
  <c r="R772" i="1" s="1"/>
  <c r="AA773" i="1"/>
  <c r="AA772" i="1" s="1"/>
  <c r="F773" i="1"/>
  <c r="F772" i="1" s="1"/>
  <c r="R778" i="1"/>
  <c r="AA778" i="1"/>
  <c r="F778" i="1"/>
  <c r="R782" i="1"/>
  <c r="R781" i="1" s="1"/>
  <c r="AA782" i="1"/>
  <c r="AA781" i="1" s="1"/>
  <c r="F782" i="1"/>
  <c r="F781" i="1" s="1"/>
  <c r="R789" i="1"/>
  <c r="AA789" i="1"/>
  <c r="F789" i="1"/>
  <c r="AA792" i="1"/>
  <c r="R792" i="1"/>
  <c r="F792" i="1"/>
  <c r="AA797" i="1"/>
  <c r="R797" i="1"/>
  <c r="F797" i="1"/>
  <c r="AA805" i="1"/>
  <c r="AA804" i="1" s="1"/>
  <c r="AA803" i="1" s="1"/>
  <c r="AA802" i="1" s="1"/>
  <c r="AA801" i="1" s="1"/>
  <c r="R805" i="1"/>
  <c r="R804" i="1" s="1"/>
  <c r="R803" i="1" s="1"/>
  <c r="R802" i="1" s="1"/>
  <c r="R801" i="1" s="1"/>
  <c r="F805" i="1"/>
  <c r="F804" i="1" s="1"/>
  <c r="F803" i="1" s="1"/>
  <c r="F802" i="1" s="1"/>
  <c r="F801" i="1" s="1"/>
  <c r="R822" i="1"/>
  <c r="R821" i="1" s="1"/>
  <c r="R820" i="1" s="1"/>
  <c r="R819" i="1" s="1"/>
  <c r="R818" i="1" s="1"/>
  <c r="AA822" i="1"/>
  <c r="AA821" i="1" s="1"/>
  <c r="AA820" i="1" s="1"/>
  <c r="AA819" i="1" s="1"/>
  <c r="AA818" i="1" s="1"/>
  <c r="F822" i="1"/>
  <c r="F821" i="1" s="1"/>
  <c r="F820" i="1" s="1"/>
  <c r="F819" i="1" s="1"/>
  <c r="F818" i="1" s="1"/>
  <c r="R829" i="1"/>
  <c r="R828" i="1" s="1"/>
  <c r="R827" i="1" s="1"/>
  <c r="R826" i="1" s="1"/>
  <c r="R825" i="1" s="1"/>
  <c r="AA829" i="1"/>
  <c r="AA828" i="1" s="1"/>
  <c r="AA827" i="1" s="1"/>
  <c r="AA826" i="1" s="1"/>
  <c r="AA825" i="1" s="1"/>
  <c r="F829" i="1"/>
  <c r="F828" i="1" s="1"/>
  <c r="F827" i="1" s="1"/>
  <c r="F826" i="1" s="1"/>
  <c r="F825" i="1" s="1"/>
  <c r="AA843" i="1"/>
  <c r="AA842" i="1" s="1"/>
  <c r="AA841" i="1" s="1"/>
  <c r="AA836" i="1" s="1"/>
  <c r="R843" i="1"/>
  <c r="R842" i="1" s="1"/>
  <c r="R841" i="1" s="1"/>
  <c r="R836" i="1" s="1"/>
  <c r="F843" i="1"/>
  <c r="F842" i="1" s="1"/>
  <c r="F841" i="1" s="1"/>
  <c r="F836" i="1" s="1"/>
  <c r="AA849" i="1"/>
  <c r="AA848" i="1" s="1"/>
  <c r="R849" i="1"/>
  <c r="R848" i="1" s="1"/>
  <c r="F849" i="1"/>
  <c r="F848" i="1" s="1"/>
  <c r="R853" i="1"/>
  <c r="R852" i="1" s="1"/>
  <c r="R851" i="1" s="1"/>
  <c r="AA853" i="1"/>
  <c r="AA852" i="1" s="1"/>
  <c r="AA851" i="1" s="1"/>
  <c r="F853" i="1"/>
  <c r="F852" i="1" s="1"/>
  <c r="F851" i="1" s="1"/>
  <c r="AA877" i="1"/>
  <c r="AA876" i="1" s="1"/>
  <c r="R877" i="1"/>
  <c r="R876" i="1" s="1"/>
  <c r="F877" i="1"/>
  <c r="F876" i="1" s="1"/>
  <c r="AA883" i="1"/>
  <c r="R883" i="1"/>
  <c r="F883" i="1"/>
  <c r="AA885" i="1"/>
  <c r="R885" i="1"/>
  <c r="F885" i="1"/>
  <c r="R887" i="1"/>
  <c r="AA887" i="1"/>
  <c r="F887" i="1"/>
  <c r="R889" i="1"/>
  <c r="AA889" i="1"/>
  <c r="F889" i="1"/>
  <c r="R891" i="1"/>
  <c r="AA891" i="1"/>
  <c r="F891" i="1"/>
  <c r="R912" i="1"/>
  <c r="AA912" i="1"/>
  <c r="F912" i="1"/>
  <c r="R916" i="1"/>
  <c r="AA916" i="1"/>
  <c r="F916" i="1"/>
  <c r="AA923" i="1"/>
  <c r="AA920" i="1" s="1"/>
  <c r="R923" i="1"/>
  <c r="R920" i="1" s="1"/>
  <c r="F923" i="1"/>
  <c r="F920" i="1" s="1"/>
  <c r="AA926" i="1"/>
  <c r="AA925" i="1" s="1"/>
  <c r="R926" i="1"/>
  <c r="R925" i="1" s="1"/>
  <c r="F926" i="1"/>
  <c r="F925" i="1" s="1"/>
  <c r="AA929" i="1"/>
  <c r="AA928" i="1" s="1"/>
  <c r="R929" i="1"/>
  <c r="R928" i="1" s="1"/>
  <c r="F929" i="1"/>
  <c r="F928" i="1" s="1"/>
  <c r="R938" i="1"/>
  <c r="AA938" i="1"/>
  <c r="R940" i="1"/>
  <c r="AA940" i="1"/>
  <c r="F940" i="1"/>
  <c r="F935" i="1" s="1"/>
  <c r="AA951" i="1"/>
  <c r="AA950" i="1" s="1"/>
  <c r="AA949" i="1" s="1"/>
  <c r="AA948" i="1" s="1"/>
  <c r="AA947" i="1" s="1"/>
  <c r="AA946" i="1" s="1"/>
  <c r="R951" i="1"/>
  <c r="R950" i="1" s="1"/>
  <c r="R949" i="1" s="1"/>
  <c r="R948" i="1" s="1"/>
  <c r="R947" i="1" s="1"/>
  <c r="R946" i="1" s="1"/>
  <c r="F951" i="1"/>
  <c r="F950" i="1" s="1"/>
  <c r="F949" i="1" s="1"/>
  <c r="F948" i="1" s="1"/>
  <c r="F947" i="1" s="1"/>
  <c r="F946" i="1" s="1"/>
  <c r="AA958" i="1"/>
  <c r="AA957" i="1" s="1"/>
  <c r="AA956" i="1" s="1"/>
  <c r="AA955" i="1" s="1"/>
  <c r="AA954" i="1" s="1"/>
  <c r="R958" i="1"/>
  <c r="R957" i="1" s="1"/>
  <c r="R956" i="1" s="1"/>
  <c r="R955" i="1" s="1"/>
  <c r="R954" i="1" s="1"/>
  <c r="F958" i="1"/>
  <c r="F957" i="1" s="1"/>
  <c r="F956" i="1" s="1"/>
  <c r="F955" i="1" s="1"/>
  <c r="F954" i="1" s="1"/>
  <c r="AA964" i="1"/>
  <c r="AA963" i="1" s="1"/>
  <c r="AA962" i="1" s="1"/>
  <c r="AA961" i="1" s="1"/>
  <c r="R964" i="1"/>
  <c r="R963" i="1" s="1"/>
  <c r="R962" i="1" s="1"/>
  <c r="R961" i="1" s="1"/>
  <c r="F964" i="1"/>
  <c r="F963" i="1" s="1"/>
  <c r="F962" i="1" s="1"/>
  <c r="F961" i="1" s="1"/>
  <c r="AA969" i="1"/>
  <c r="AA968" i="1" s="1"/>
  <c r="AA967" i="1" s="1"/>
  <c r="AA966" i="1" s="1"/>
  <c r="R969" i="1"/>
  <c r="R968" i="1" s="1"/>
  <c r="R967" i="1" s="1"/>
  <c r="R966" i="1" s="1"/>
  <c r="F969" i="1"/>
  <c r="F968" i="1" s="1"/>
  <c r="F967" i="1" s="1"/>
  <c r="F966" i="1" s="1"/>
  <c r="AA975" i="1"/>
  <c r="AA974" i="1" s="1"/>
  <c r="AA973" i="1" s="1"/>
  <c r="AA972" i="1" s="1"/>
  <c r="AA971" i="1" s="1"/>
  <c r="R975" i="1"/>
  <c r="R974" i="1" s="1"/>
  <c r="R973" i="1" s="1"/>
  <c r="R972" i="1" s="1"/>
  <c r="R971" i="1" s="1"/>
  <c r="F975" i="1"/>
  <c r="R982" i="1"/>
  <c r="R981" i="1" s="1"/>
  <c r="R980" i="1" s="1"/>
  <c r="R979" i="1" s="1"/>
  <c r="R978" i="1" s="1"/>
  <c r="R977" i="1" s="1"/>
  <c r="AA982" i="1"/>
  <c r="AA981" i="1" s="1"/>
  <c r="AA980" i="1" s="1"/>
  <c r="AA979" i="1" s="1"/>
  <c r="AA978" i="1" s="1"/>
  <c r="AA977" i="1" s="1"/>
  <c r="F982" i="1"/>
  <c r="R1000" i="1"/>
  <c r="R999" i="1" s="1"/>
  <c r="R995" i="1" s="1"/>
  <c r="AA1000" i="1"/>
  <c r="AA999" i="1" s="1"/>
  <c r="AA995" i="1" s="1"/>
  <c r="F1000" i="1"/>
  <c r="F999" i="1" s="1"/>
  <c r="F995" i="1" s="1"/>
  <c r="F1005" i="1"/>
  <c r="F1004" i="1" s="1"/>
  <c r="AA1013" i="1"/>
  <c r="AA1012" i="1" s="1"/>
  <c r="F1013" i="1"/>
  <c r="F1012" i="1" s="1"/>
  <c r="R1020" i="1"/>
  <c r="R1019" i="1" s="1"/>
  <c r="R1018" i="1" s="1"/>
  <c r="AA1020" i="1"/>
  <c r="AA1019" i="1" s="1"/>
  <c r="AA1018" i="1" s="1"/>
  <c r="F1020" i="1"/>
  <c r="F1019" i="1" s="1"/>
  <c r="R1028" i="1"/>
  <c r="AA1028" i="1"/>
  <c r="AA1025" i="1" s="1"/>
  <c r="AA1024" i="1" s="1"/>
  <c r="AA1023" i="1" s="1"/>
  <c r="AA1022" i="1" s="1"/>
  <c r="F1028" i="1"/>
  <c r="F1025" i="1" s="1"/>
  <c r="R1038" i="1"/>
  <c r="R1037" i="1" s="1"/>
  <c r="R1036" i="1" s="1"/>
  <c r="R1035" i="1" s="1"/>
  <c r="R1034" i="1" s="1"/>
  <c r="AA1038" i="1"/>
  <c r="AA1037" i="1" s="1"/>
  <c r="AA1036" i="1" s="1"/>
  <c r="AA1035" i="1" s="1"/>
  <c r="AA1034" i="1" s="1"/>
  <c r="F1038" i="1"/>
  <c r="R1053" i="1"/>
  <c r="AA1053" i="1"/>
  <c r="F1053" i="1"/>
  <c r="R1059" i="1"/>
  <c r="AA1059" i="1"/>
  <c r="F1059" i="1"/>
  <c r="R1065" i="1"/>
  <c r="R1064" i="1" s="1"/>
  <c r="R1063" i="1" s="1"/>
  <c r="AA1065" i="1"/>
  <c r="AA1064" i="1" s="1"/>
  <c r="AA1063" i="1" s="1"/>
  <c r="F1065" i="1"/>
  <c r="F1064" i="1" s="1"/>
  <c r="F1063" i="1" s="1"/>
  <c r="R1069" i="1"/>
  <c r="R1068" i="1" s="1"/>
  <c r="AA1069" i="1"/>
  <c r="AA1068" i="1" s="1"/>
  <c r="F1069" i="1"/>
  <c r="F1068" i="1" s="1"/>
  <c r="R1075" i="1"/>
  <c r="AA1075" i="1"/>
  <c r="F1075" i="1"/>
  <c r="R1077" i="1"/>
  <c r="AA1077" i="1"/>
  <c r="F1077" i="1"/>
  <c r="AA1084" i="1"/>
  <c r="AA1083" i="1" s="1"/>
  <c r="AA1082" i="1" s="1"/>
  <c r="R1084" i="1"/>
  <c r="R1083" i="1" s="1"/>
  <c r="R1082" i="1" s="1"/>
  <c r="F1084" i="1"/>
  <c r="F1083" i="1" s="1"/>
  <c r="F1082" i="1" s="1"/>
  <c r="R1088" i="1"/>
  <c r="R1087" i="1" s="1"/>
  <c r="R1086" i="1" s="1"/>
  <c r="AA1088" i="1"/>
  <c r="AA1087" i="1" s="1"/>
  <c r="AA1086" i="1" s="1"/>
  <c r="F1088" i="1"/>
  <c r="F1087" i="1" s="1"/>
  <c r="F1086" i="1" s="1"/>
  <c r="R1025" i="1" l="1"/>
  <c r="R1024" i="1" s="1"/>
  <c r="R1023" i="1" s="1"/>
  <c r="R1022" i="1" s="1"/>
  <c r="F1092" i="1"/>
  <c r="R1058" i="1"/>
  <c r="R1057" i="1" s="1"/>
  <c r="R1056" i="1" s="1"/>
  <c r="R1092" i="1"/>
  <c r="AA1058" i="1"/>
  <c r="AA1057" i="1" s="1"/>
  <c r="AA1056" i="1" s="1"/>
  <c r="AA1092" i="1"/>
  <c r="F675" i="1"/>
  <c r="F674" i="1" s="1"/>
  <c r="AA675" i="1"/>
  <c r="AA674" i="1" s="1"/>
  <c r="R675" i="1"/>
  <c r="R674" i="1" s="1"/>
  <c r="AA935" i="1"/>
  <c r="AA934" i="1" s="1"/>
  <c r="R935" i="1"/>
  <c r="R934" i="1" s="1"/>
  <c r="R1003" i="1"/>
  <c r="R1002" i="1" s="1"/>
  <c r="F1003" i="1"/>
  <c r="AA1003" i="1"/>
  <c r="AA1002" i="1" s="1"/>
  <c r="F788" i="1"/>
  <c r="F787" i="1" s="1"/>
  <c r="F786" i="1" s="1"/>
  <c r="AA788" i="1"/>
  <c r="AA787" i="1" s="1"/>
  <c r="AA786" i="1" s="1"/>
  <c r="R788" i="1"/>
  <c r="R787" i="1" s="1"/>
  <c r="R786" i="1" s="1"/>
  <c r="F598" i="1"/>
  <c r="F588" i="1" s="1"/>
  <c r="F279" i="1"/>
  <c r="AA875" i="1"/>
  <c r="F796" i="1"/>
  <c r="F795" i="1" s="1"/>
  <c r="F794" i="1" s="1"/>
  <c r="R875" i="1"/>
  <c r="R796" i="1"/>
  <c r="R795" i="1" s="1"/>
  <c r="R794" i="1" s="1"/>
  <c r="AA796" i="1"/>
  <c r="AA795" i="1" s="1"/>
  <c r="AA794" i="1" s="1"/>
  <c r="AA588" i="1"/>
  <c r="AA587" i="1" s="1"/>
  <c r="R588" i="1"/>
  <c r="R587" i="1" s="1"/>
  <c r="F554" i="1"/>
  <c r="F572" i="1"/>
  <c r="AA554" i="1"/>
  <c r="AA572" i="1"/>
  <c r="R554" i="1"/>
  <c r="R572" i="1"/>
  <c r="R766" i="1"/>
  <c r="R765" i="1" s="1"/>
  <c r="AA645" i="1"/>
  <c r="AA644" i="1" s="1"/>
  <c r="R1048" i="1"/>
  <c r="R1047" i="1" s="1"/>
  <c r="R1046" i="1" s="1"/>
  <c r="R1045" i="1" s="1"/>
  <c r="AA502" i="1"/>
  <c r="AA492" i="1" s="1"/>
  <c r="F502" i="1"/>
  <c r="F492" i="1" s="1"/>
  <c r="F459" i="1" s="1"/>
  <c r="F1081" i="1"/>
  <c r="F1080" i="1" s="1"/>
  <c r="F1079" i="1" s="1"/>
  <c r="F645" i="1"/>
  <c r="F644" i="1" s="1"/>
  <c r="AA911" i="1"/>
  <c r="AA910" i="1" s="1"/>
  <c r="R847" i="1"/>
  <c r="R846" i="1" s="1"/>
  <c r="R845" i="1" s="1"/>
  <c r="AA960" i="1"/>
  <c r="AA953" i="1" s="1"/>
  <c r="AA766" i="1"/>
  <c r="AA765" i="1" s="1"/>
  <c r="R502" i="1"/>
  <c r="R492" i="1" s="1"/>
  <c r="R459" i="1" s="1"/>
  <c r="R57" i="1" s="1"/>
  <c r="F1074" i="1"/>
  <c r="AA919" i="1"/>
  <c r="AA918" i="1" s="1"/>
  <c r="AA905" i="1"/>
  <c r="AA904" i="1" s="1"/>
  <c r="R882" i="1"/>
  <c r="R881" i="1" s="1"/>
  <c r="AA847" i="1"/>
  <c r="AA846" i="1" s="1"/>
  <c r="AA845" i="1" s="1"/>
  <c r="AA835" i="1"/>
  <c r="AA754" i="1"/>
  <c r="AA753" i="1" s="1"/>
  <c r="R777" i="1"/>
  <c r="R776" i="1" s="1"/>
  <c r="F766" i="1"/>
  <c r="F765" i="1" s="1"/>
  <c r="R754" i="1"/>
  <c r="R753" i="1" s="1"/>
  <c r="F754" i="1"/>
  <c r="F753" i="1" s="1"/>
  <c r="R919" i="1"/>
  <c r="R918" i="1" s="1"/>
  <c r="AA994" i="1"/>
  <c r="F905" i="1"/>
  <c r="F904" i="1" s="1"/>
  <c r="R994" i="1"/>
  <c r="F835" i="1"/>
  <c r="R645" i="1"/>
  <c r="R644" i="1" s="1"/>
  <c r="R1081" i="1"/>
  <c r="R1080" i="1" s="1"/>
  <c r="R1079" i="1" s="1"/>
  <c r="AA1081" i="1"/>
  <c r="AA1080" i="1" s="1"/>
  <c r="AA1079" i="1" s="1"/>
  <c r="R911" i="1"/>
  <c r="R910" i="1" s="1"/>
  <c r="F847" i="1"/>
  <c r="F846" i="1" s="1"/>
  <c r="F845" i="1" s="1"/>
  <c r="F1062" i="1"/>
  <c r="AA1074" i="1"/>
  <c r="F1058" i="1"/>
  <c r="F1018" i="1"/>
  <c r="F981" i="1"/>
  <c r="F911" i="1"/>
  <c r="F882" i="1"/>
  <c r="AA1062" i="1"/>
  <c r="F919" i="1"/>
  <c r="R1074" i="1"/>
  <c r="R1062" i="1"/>
  <c r="F1048" i="1"/>
  <c r="AA1048" i="1"/>
  <c r="AA1047" i="1" s="1"/>
  <c r="AA1046" i="1" s="1"/>
  <c r="AA1045" i="1" s="1"/>
  <c r="F1037" i="1"/>
  <c r="F974" i="1"/>
  <c r="R960" i="1"/>
  <c r="R953" i="1" s="1"/>
  <c r="R905" i="1"/>
  <c r="R904" i="1" s="1"/>
  <c r="AA882" i="1"/>
  <c r="AA881" i="1" s="1"/>
  <c r="R835" i="1"/>
  <c r="F777" i="1"/>
  <c r="F776" i="1" s="1"/>
  <c r="F960" i="1"/>
  <c r="AA777" i="1"/>
  <c r="AA776" i="1" s="1"/>
  <c r="AA857" i="1" l="1"/>
  <c r="AA856" i="1" s="1"/>
  <c r="R857" i="1"/>
  <c r="R856" i="1" s="1"/>
  <c r="F834" i="1"/>
  <c r="AA933" i="1"/>
  <c r="AA932" i="1" s="1"/>
  <c r="AA931" i="1" s="1"/>
  <c r="R933" i="1"/>
  <c r="R932" i="1" s="1"/>
  <c r="R931" i="1" s="1"/>
  <c r="R834" i="1"/>
  <c r="AA834" i="1"/>
  <c r="F587" i="1"/>
  <c r="F57" i="1"/>
  <c r="F785" i="1"/>
  <c r="F784" i="1" s="1"/>
  <c r="R785" i="1"/>
  <c r="R784" i="1" s="1"/>
  <c r="AA785" i="1"/>
  <c r="AA784" i="1" s="1"/>
  <c r="AA459" i="1"/>
  <c r="AA57" i="1" s="1"/>
  <c r="AA903" i="1"/>
  <c r="AA902" i="1" s="1"/>
  <c r="R993" i="1"/>
  <c r="AA752" i="1"/>
  <c r="AA751" i="1" s="1"/>
  <c r="AA1055" i="1"/>
  <c r="AA1043" i="1" s="1"/>
  <c r="R752" i="1"/>
  <c r="R751" i="1" s="1"/>
  <c r="R1055" i="1"/>
  <c r="R1043" i="1" s="1"/>
  <c r="AA993" i="1"/>
  <c r="AA984" i="1" s="1"/>
  <c r="AA945" i="1" s="1"/>
  <c r="F752" i="1"/>
  <c r="F751" i="1" s="1"/>
  <c r="R903" i="1"/>
  <c r="R902" i="1" s="1"/>
  <c r="F973" i="1"/>
  <c r="F1047" i="1"/>
  <c r="F918" i="1"/>
  <c r="F994" i="1"/>
  <c r="F910" i="1"/>
  <c r="F1057" i="1"/>
  <c r="F934" i="1"/>
  <c r="F933" i="1" s="1"/>
  <c r="F1024" i="1"/>
  <c r="F875" i="1"/>
  <c r="F1036" i="1"/>
  <c r="F881" i="1"/>
  <c r="F980" i="1"/>
  <c r="R984" i="1" l="1"/>
  <c r="R945" i="1" s="1"/>
  <c r="F857" i="1"/>
  <c r="F856" i="1" s="1"/>
  <c r="AA1044" i="1"/>
  <c r="R1044" i="1"/>
  <c r="R855" i="1"/>
  <c r="R817" i="1" s="1"/>
  <c r="AA855" i="1"/>
  <c r="AA817" i="1" s="1"/>
  <c r="F643" i="1"/>
  <c r="R643" i="1"/>
  <c r="R635" i="1" s="1"/>
  <c r="AA643" i="1"/>
  <c r="AA635" i="1" s="1"/>
  <c r="F903" i="1"/>
  <c r="F1056" i="1"/>
  <c r="F1046" i="1"/>
  <c r="F972" i="1"/>
  <c r="F1002" i="1"/>
  <c r="F979" i="1"/>
  <c r="F1035" i="1"/>
  <c r="F1023" i="1"/>
  <c r="F635" i="1" l="1"/>
  <c r="AA1090" i="1"/>
  <c r="AA1093" i="1" s="1"/>
  <c r="R1090" i="1"/>
  <c r="R1093" i="1" s="1"/>
  <c r="F971" i="1"/>
  <c r="F953" i="1" s="1"/>
  <c r="F1034" i="1"/>
  <c r="F993" i="1"/>
  <c r="F1022" i="1"/>
  <c r="F1045" i="1"/>
  <c r="F1055" i="1"/>
  <c r="F932" i="1"/>
  <c r="F931" i="1" s="1"/>
  <c r="F978" i="1"/>
  <c r="F977" i="1" s="1"/>
  <c r="F902" i="1"/>
  <c r="F1044" i="1" l="1"/>
  <c r="F984" i="1"/>
  <c r="F855" i="1"/>
  <c r="F817" i="1" s="1"/>
  <c r="F1043" i="1"/>
  <c r="F945" i="1" l="1"/>
  <c r="F1090" i="1" l="1"/>
  <c r="F1093" i="1" s="1"/>
</calcChain>
</file>

<file path=xl/sharedStrings.xml><?xml version="1.0" encoding="utf-8"?>
<sst xmlns="http://schemas.openxmlformats.org/spreadsheetml/2006/main" count="6265" uniqueCount="911">
  <si>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</si>
  <si>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</si>
  <si>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</si>
  <si>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</si>
  <si>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</si>
  <si>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</si>
  <si>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</si>
  <si>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</si>
  <si>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</si>
  <si>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</si>
  <si>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</si>
  <si>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</si>
  <si>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</si>
  <si>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</si>
  <si>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</si>
  <si>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</si>
  <si>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</si>
  <si>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</si>
  <si>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</si>
  <si>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</si>
  <si>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</si>
  <si>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</si>
  <si>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</si>
  <si>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</si>
  <si>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</si>
  <si>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</si>
  <si>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</si>
  <si>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</si>
  <si>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</si>
  <si>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</si>
  <si>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</si>
  <si>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</si>
  <si>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</si>
  <si>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</si>
  <si>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</si>
  <si>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</si>
  <si>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</si>
  <si>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</si>
  <si>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</si>
  <si>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</si>
  <si>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</si>
  <si>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</si>
  <si>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</si>
  <si>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</si>
  <si>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</si>
  <si>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</si>
  <si>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</si>
  <si>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</si>
  <si>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</si>
  <si>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</si>
  <si>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</si>
  <si>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</si>
  <si>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</si>
  <si>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</si>
  <si>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</si>
  <si>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</si>
  <si>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</si>
  <si>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</si>
  <si>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</si>
  <si>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</si>
  <si>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</si>
  <si>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</si>
  <si>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</si>
  <si>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</si>
  <si>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</si>
  <si>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</si>
  <si>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</si>
  <si>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</si>
  <si>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</si>
  <si>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</si>
  <si>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</si>
  <si>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</si>
  <si>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</si>
  <si>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</si>
  <si>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</si>
  <si>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</si>
  <si>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</si>
  <si>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</si>
  <si>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</si>
  <si>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</si>
  <si>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</si>
  <si>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</si>
  <si>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</si>
  <si>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</si>
  <si>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</si>
  <si>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</si>
  <si>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</si>
  <si>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</si>
  <si>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</si>
  <si>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</si>
  <si>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</si>
  <si>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</si>
  <si>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</si>
  <si>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</si>
  <si>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</si>
  <si>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</si>
  <si>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</si>
  <si>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</si>
  <si>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</si>
  <si>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</si>
  <si>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</si>
  <si>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</si>
  <si>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</si>
  <si>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</si>
  <si>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</si>
  <si>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</si>
  <si>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</si>
  <si>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</si>
  <si>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</si>
  <si>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</si>
  <si>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</si>
  <si>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</si>
  <si>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</si>
  <si>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</si>
  <si>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</si>
  <si>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</si>
  <si>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</si>
  <si>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</si>
  <si>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</si>
  <si>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</si>
  <si>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</si>
  <si>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</si>
  <si>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</si>
  <si>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</si>
  <si>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</si>
  <si>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</si>
  <si>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</si>
  <si>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</si>
  <si>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</si>
  <si>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</si>
  <si>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</si>
  <si>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</si>
  <si>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</si>
  <si>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</si>
  <si>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</si>
  <si>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</si>
  <si>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</si>
  <si>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</si>
  <si>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</si>
  <si>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</si>
  <si>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</si>
  <si>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</si>
  <si>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</si>
  <si>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</si>
  <si>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</si>
  <si>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</si>
  <si>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</si>
  <si>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</si>
  <si>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</si>
  <si>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</si>
  <si>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</si>
  <si>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</si>
  <si>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</si>
  <si>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</si>
  <si>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</si>
  <si>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</si>
  <si>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</si>
  <si>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</si>
  <si>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</si>
  <si>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</si>
  <si>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</si>
  <si>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</si>
  <si>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</si>
  <si>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</si>
  <si>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</si>
  <si>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</si>
  <si>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</si>
  <si>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</si>
  <si>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</si>
  <si>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</si>
  <si>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</si>
  <si>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</si>
  <si>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</si>
  <si>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</si>
  <si>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</si>
  <si>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</si>
  <si>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</si>
  <si>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</si>
  <si>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</si>
  <si>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</si>
  <si>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</si>
  <si>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</si>
  <si>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</si>
  <si>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</si>
  <si>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</si>
  <si>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</si>
  <si>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</si>
  <si>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</si>
  <si>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</si>
  <si>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</si>
  <si>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</si>
  <si>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</si>
  <si>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</si>
  <si>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</si>
  <si>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</si>
  <si>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</si>
  <si>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</si>
  <si>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</si>
  <si>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</si>
  <si>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</si>
  <si>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</si>
  <si>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</si>
  <si>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</si>
  <si>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</si>
  <si>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</si>
  <si>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</si>
  <si>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</si>
  <si>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</si>
  <si>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</si>
  <si>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</si>
  <si>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</si>
  <si>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</si>
  <si>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</si>
  <si>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</si>
  <si>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</si>
  <si>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</si>
  <si>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</si>
  <si>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</si>
  <si>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</si>
  <si>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</si>
  <si>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</si>
  <si>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</si>
  <si>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</si>
  <si>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</si>
  <si>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</si>
  <si>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</si>
  <si>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</si>
  <si>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</si>
  <si>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</si>
  <si>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</si>
  <si>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</si>
  <si>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</si>
  <si>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</si>
  <si>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</si>
  <si>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</si>
  <si>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</si>
  <si>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</si>
  <si>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</si>
  <si>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</si>
  <si>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</si>
  <si>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</si>
  <si>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</si>
  <si>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</si>
  <si>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</si>
  <si>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</si>
  <si>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</si>
  <si>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</si>
  <si>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</si>
  <si>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</si>
  <si>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</si>
  <si>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</si>
  <si>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</si>
  <si>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</si>
  <si>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</si>
  <si>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</si>
  <si>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</si>
  <si>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</si>
  <si>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</si>
  <si>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</si>
  <si>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</si>
  <si>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</si>
  <si>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</si>
  <si>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</si>
  <si>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</si>
  <si>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</si>
  <si>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</si>
  <si>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</si>
  <si>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</si>
  <si>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</si>
  <si>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</si>
  <si>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</si>
  <si>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</si>
  <si>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</si>
  <si>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</si>
  <si>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</si>
  <si>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</si>
  <si>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</si>
  <si>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</si>
  <si>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</si>
  <si>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</si>
  <si>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</si>
  <si>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</si>
  <si>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</si>
  <si>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</si>
  <si>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</si>
  <si>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</si>
  <si>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</si>
  <si>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</si>
  <si>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</si>
  <si>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</si>
  <si>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</si>
  <si>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</si>
  <si>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</si>
  <si>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</si>
  <si>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</si>
  <si>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</si>
  <si>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</si>
  <si>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</si>
  <si>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</si>
  <si>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</si>
  <si>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</si>
  <si>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</si>
  <si>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</si>
  <si>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</si>
  <si>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</si>
  <si>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</si>
  <si>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</si>
  <si>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</si>
  <si>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</si>
  <si>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</si>
  <si>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</si>
  <si>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</si>
  <si>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</si>
  <si>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</si>
  <si>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</si>
  <si>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</si>
  <si>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</si>
  <si>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</si>
  <si>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</si>
  <si>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</si>
  <si>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</si>
  <si>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</si>
  <si>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</si>
  <si>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</si>
  <si>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</si>
  <si>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</si>
  <si>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</si>
  <si>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</si>
  <si>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</si>
  <si>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</si>
  <si>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</si>
  <si>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</si>
  <si>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</si>
  <si>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</si>
  <si>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</si>
  <si>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</si>
  <si>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</si>
  <si>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</si>
  <si>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</si>
  <si>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</si>
  <si>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</si>
  <si>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</si>
  <si>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</si>
  <si>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</si>
  <si>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</si>
  <si>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</si>
  <si>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</si>
  <si>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</si>
  <si>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</si>
  <si>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</si>
  <si>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</si>
  <si>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</si>
  <si>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</si>
  <si>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</si>
  <si>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</si>
  <si>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</si>
  <si>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</si>
  <si>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</si>
  <si>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</si>
  <si>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</si>
  <si>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</si>
  <si>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</si>
  <si>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</si>
  <si>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</si>
  <si>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</si>
  <si>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</si>
  <si>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</si>
  <si>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</si>
  <si>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</si>
  <si>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</si>
  <si>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</si>
  <si>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</si>
  <si>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</si>
  <si>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</si>
  <si>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</si>
  <si>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</si>
  <si>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</si>
  <si>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</si>
  <si>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</si>
  <si>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</si>
  <si>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</si>
  <si>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</si>
  <si>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</si>
  <si>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</si>
  <si>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</si>
  <si>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</si>
  <si>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</si>
  <si>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</si>
  <si>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</si>
  <si>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</si>
  <si>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</si>
  <si>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</si>
  <si>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</si>
  <si>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</si>
  <si>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</si>
  <si>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</si>
  <si>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</si>
  <si>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</si>
  <si>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</si>
  <si>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</si>
  <si>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</si>
  <si>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</si>
  <si>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</si>
  <si>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</si>
  <si>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</si>
  <si>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</si>
  <si>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</si>
  <si>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</si>
  <si>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</si>
  <si>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</si>
  <si>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</si>
  <si>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</si>
  <si>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</si>
  <si>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</si>
  <si>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</si>
  <si>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</si>
  <si>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</si>
  <si>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</si>
  <si>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</si>
  <si>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</si>
  <si>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</si>
  <si>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</si>
  <si>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</si>
  <si>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</si>
  <si>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</si>
  <si>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</si>
  <si>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</si>
  <si>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</si>
  <si>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</si>
  <si>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</si>
  <si>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</si>
  <si>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</si>
  <si>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</si>
  <si>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</si>
  <si>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</si>
  <si>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</si>
  <si>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</si>
  <si>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</si>
  <si>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</si>
  <si>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</si>
  <si>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</si>
  <si>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</si>
  <si>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</si>
  <si>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</si>
  <si>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</si>
  <si>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</si>
  <si>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</si>
  <si>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</si>
  <si>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</si>
  <si>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</si>
  <si>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</si>
  <si>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</si>
  <si>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</si>
  <si>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</si>
  <si>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</si>
  <si>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</si>
  <si>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</si>
  <si>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</si>
  <si>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</si>
  <si>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</si>
  <si>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</si>
  <si>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</si>
  <si>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</si>
  <si>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</si>
  <si>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</si>
  <si>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</si>
  <si>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</si>
  <si>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</si>
  <si>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</si>
  <si>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</si>
  <si>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</si>
  <si>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</si>
  <si>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</si>
  <si>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</si>
  <si>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</si>
  <si>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</si>
  <si>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</si>
  <si>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</si>
  <si>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</si>
  <si>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</si>
  <si>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</si>
  <si>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</si>
  <si>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</si>
  <si>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</si>
  <si>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</si>
  <si>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</si>
  <si>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</si>
  <si>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</si>
  <si>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</si>
  <si>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</si>
  <si>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</si>
  <si>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</si>
  <si>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</si>
  <si>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</si>
  <si>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</si>
  <si>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</si>
  <si>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</si>
  <si>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</si>
  <si>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</si>
  <si>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</si>
  <si>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</si>
  <si>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</si>
  <si>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</si>
  <si>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</si>
  <si>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</si>
  <si>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</si>
  <si>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</si>
  <si>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</si>
  <si>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</si>
  <si>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</si>
  <si>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</si>
  <si>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</si>
  <si>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</si>
  <si>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</si>
  <si>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</si>
  <si>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</si>
  <si>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</si>
  <si>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</si>
  <si>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</si>
  <si>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</si>
  <si>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</si>
  <si>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</si>
  <si>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</si>
  <si>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</si>
  <si>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</si>
  <si>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</si>
  <si>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</si>
  <si>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Ведомственная структура расходов на 2022 год и плановый период 2023 и 2024 годов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</si>
  <si>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</si>
  <si>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</si>
  <si>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</si>
  <si>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</si>
  <si>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</si>
  <si>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</si>
  <si>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</si>
  <si>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</si>
  <si>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</si>
  <si>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</si>
  <si>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</si>
  <si>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</si>
  <si>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</si>
  <si>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</si>
  <si>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</si>
  <si>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</si>
  <si>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</si>
  <si>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</si>
  <si>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</si>
  <si>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</si>
  <si>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</si>
  <si>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</si>
  <si>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</si>
  <si>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</si>
  <si>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</si>
  <si>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</si>
  <si>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</si>
  <si>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</si>
  <si>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</si>
  <si>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</si>
  <si>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</si>
  <si>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</si>
  <si>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</si>
  <si>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</si>
  <si>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</si>
  <si>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</si>
  <si>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</si>
  <si>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</si>
  <si>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</si>
  <si>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</si>
  <si>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</si>
  <si>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</si>
  <si>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</si>
  <si>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</si>
  <si>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</si>
  <si>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</si>
  <si>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</si>
  <si>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</si>
  <si>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</si>
  <si>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</si>
  <si>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</si>
  <si>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</si>
  <si>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</si>
  <si>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</si>
  <si>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</si>
  <si>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</si>
  <si>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</si>
  <si>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</si>
  <si>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</si>
  <si>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</si>
  <si>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</si>
  <si>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</si>
  <si>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</si>
  <si>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</si>
  <si>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</si>
  <si>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</si>
  <si>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</si>
  <si>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</si>
  <si>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</si>
  <si>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</si>
  <si>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</si>
  <si>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</si>
  <si>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</si>
  <si>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</si>
  <si>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</si>
  <si>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</si>
  <si>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</si>
  <si>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Подпрограмма "Благоустройство Соликамского городского округа 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</si>
  <si>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</si>
  <si>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</si>
  <si>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</si>
  <si>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</si>
  <si>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</si>
  <si>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</si>
  <si>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</si>
  <si>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</si>
  <si>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</si>
  <si>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</si>
  <si>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</si>
  <si>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</si>
  <si>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</si>
  <si>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</si>
  <si>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</si>
  <si>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</si>
  <si>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</si>
  <si>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</si>
  <si>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</si>
  <si>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</si>
  <si>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</si>
  <si>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</si>
  <si>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</si>
  <si>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</si>
  <si>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</si>
  <si>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</si>
  <si>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</si>
  <si>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</si>
  <si>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</si>
  <si>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</si>
  <si>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</si>
  <si>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</si>
  <si>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</si>
  <si>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</si>
  <si>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</si>
  <si>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</si>
  <si>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</si>
  <si>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</si>
  <si>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</si>
  <si>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</si>
  <si>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</si>
  <si>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</si>
  <si>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</si>
  <si>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</si>
  <si>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</si>
  <si>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</si>
  <si>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</si>
  <si>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</si>
  <si>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</si>
  <si>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</si>
  <si>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</si>
  <si>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</si>
  <si>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</si>
  <si>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</si>
  <si>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</si>
  <si>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</si>
  <si>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</si>
  <si>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</si>
  <si>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</si>
  <si>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</si>
  <si>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</si>
  <si>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</si>
  <si>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</si>
  <si>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</si>
  <si>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</si>
  <si>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</si>
  <si>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</si>
  <si>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</si>
  <si>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</si>
  <si>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</si>
  <si>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</si>
  <si>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</si>
  <si>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t>0530204520</t>
  </si>
  <si>
    <t>05201SР181</t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</si>
  <si>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</si>
  <si>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</si>
  <si>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</si>
  <si>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</si>
  <si>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</si>
  <si>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</si>
  <si>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r>
      <t xml:space="preserve"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</t>
    </r>
    <r>
      <rPr>
        <b/>
        <sz val="12"/>
        <color rgb="FFFF0000"/>
        <rFont val="Times New Roman"/>
        <family val="1"/>
        <charset val="204"/>
      </rPr>
      <t>(Остатки 2021 года местного и краевого бюджета)</t>
    </r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</si>
  <si>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</si>
  <si>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</si>
  <si>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</si>
  <si>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</si>
  <si>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</si>
  <si>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</si>
  <si>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</si>
  <si>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</si>
  <si>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</si>
  <si>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</si>
  <si>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</si>
  <si>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</si>
  <si>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</si>
  <si>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</si>
  <si>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</si>
  <si>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</si>
  <si>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</si>
  <si>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</si>
  <si>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</si>
  <si>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</si>
  <si>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</si>
  <si>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</si>
  <si>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</si>
  <si>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</si>
  <si>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</si>
  <si>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</si>
  <si>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</si>
  <si>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</si>
  <si>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</si>
  <si>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</si>
  <si>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</si>
  <si>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</si>
  <si>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</si>
  <si>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</si>
  <si>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</si>
  <si>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</si>
  <si>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</si>
  <si>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</si>
  <si>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</si>
  <si>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</si>
  <si>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Капитальный ремонт, ремонт автомобильных дорог и искусственных сооружений на них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</si>
  <si>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</si>
  <si>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</si>
  <si>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</si>
  <si>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</si>
  <si>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</si>
  <si>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</si>
  <si>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</si>
  <si>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</si>
  <si>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</si>
  <si>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</si>
  <si>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</si>
  <si>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к пояснительной записке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</si>
  <si>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</si>
  <si>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</si>
  <si>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>Ведомст венная класси фикация</t>
  </si>
  <si>
    <t>910002Р110</t>
  </si>
  <si>
    <t>Конкурс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</si>
  <si>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92000SР180</t>
  </si>
  <si>
    <t>Реализация Программы по развитию Соликамского городского округа на 2019-2021 годы (долевое участие краевого бюджета)</t>
  </si>
  <si>
    <t>92000SP310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</si>
  <si>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краевого бюджета) 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</si>
  <si>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</si>
  <si>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0920251760</t>
  </si>
  <si>
    <t>019012Ф180</t>
  </si>
  <si>
    <t>Обеспечение условий для развития физической культуры и массового спорта (занятия в школах)</t>
  </si>
  <si>
    <t>Реализация мероприятия "Умею плавать" (долевое участие краевого бюджета)</t>
  </si>
  <si>
    <t>09202R0820</t>
  </si>
  <si>
    <t>05101SP310</t>
  </si>
  <si>
    <t>резерв ФУ</t>
  </si>
  <si>
    <t>остатки ПК 2021 ДШИ</t>
  </si>
  <si>
    <t>к решению Думы</t>
  </si>
  <si>
    <t>Соликамского городского округа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</si>
  <si>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</si>
  <si>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2022 год                     (1 чтение)</t>
  </si>
  <si>
    <t>2023 год                       (1 чтение)</t>
  </si>
  <si>
    <t>2024 год                  (1 чтение)</t>
  </si>
  <si>
    <t>5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</si>
  <si>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</si>
  <si>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>Основное мероприятие "Сохранение и популяризация объектов культурного наследия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</si>
  <si>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</si>
  <si>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</si>
  <si>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</si>
  <si>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</si>
  <si>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Капитальный ремонт, ремонт автомобильных дорог и искусственных сооружений на них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</si>
  <si>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</si>
  <si>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</si>
  <si>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09202L0820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</si>
  <si>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</si>
  <si>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</si>
  <si>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</si>
  <si>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</si>
  <si>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</si>
  <si>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 xml:space="preserve"> прочие изменения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</si>
  <si>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</si>
  <si>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>тыс. руб.</t>
  </si>
  <si>
    <t xml:space="preserve">Наименование </t>
  </si>
  <si>
    <t>2022 год</t>
  </si>
  <si>
    <t xml:space="preserve">2023 год               </t>
  </si>
  <si>
    <t>2023 год</t>
  </si>
  <si>
    <t xml:space="preserve">2024 год   </t>
  </si>
  <si>
    <t>доходы</t>
  </si>
  <si>
    <t>поправки</t>
  </si>
  <si>
    <t>Утвержденный бюджет №47 от 10.12.2021</t>
  </si>
  <si>
    <t xml:space="preserve">2023 год          (1 чтение)               </t>
  </si>
  <si>
    <t>Изменения_ проект ЗПК от .02.22, иные МПА</t>
  </si>
  <si>
    <t>расходы,                с учетом  переданных остатков</t>
  </si>
  <si>
    <t xml:space="preserve">Утвержденный бюджет №47 от 10.12.2021               </t>
  </si>
  <si>
    <t>2024 год           (1 чтение)</t>
  </si>
  <si>
    <t>Изменения_ проект ЗПК от .02.22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</si>
  <si>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</si>
  <si>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</si>
  <si>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</si>
  <si>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421 06,9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</si>
  <si>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</si>
  <si>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</si>
  <si>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Обеспечение жильем отдельных категорий граждан, установленных Федеральным законом от 24 ноября 1995 г. № 181-ФЗ "О социальной защите инвалидов в Российской Федерации"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</si>
  <si>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</si>
  <si>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</si>
  <si>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</si>
  <si>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</si>
  <si>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</si>
  <si>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Приобретение оборудования для профильных медицинских классов в образовательных организациях Пермского края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</si>
  <si>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</si>
  <si>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</si>
  <si>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</si>
  <si>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</si>
  <si>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мероприятия "Умею плавать!"</t>
  </si>
  <si>
    <t>Оснащение объектов спортивной инфраструктуры спортивно-технологическим оборудованием</t>
  </si>
  <si>
    <t>Обеспечение условий для развития физической культуры и массового спорта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</si>
  <si>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</si>
  <si>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</si>
  <si>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</si>
  <si>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</si>
  <si>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</si>
  <si>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</si>
  <si>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</si>
  <si>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</si>
  <si>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</si>
  <si>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</si>
  <si>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</si>
  <si>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</si>
  <si>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</si>
  <si>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</si>
  <si>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</si>
  <si>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Комплексный план развития территорий «Верхнекамье»</t>
  </si>
  <si>
    <t>Реализация программ развития преобразованных муниципальных образований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</si>
  <si>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</si>
  <si>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</si>
  <si>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</si>
  <si>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</si>
  <si>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МБТ без дотаций</t>
  </si>
  <si>
    <t>Приложение 4</t>
  </si>
  <si>
    <t>Источники внутреннего финансирования дефицита бюджета на 2022 год и плановый период 2023 и 2024 годов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</si>
  <si>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</si>
  <si>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</si>
  <si>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</si>
  <si>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</si>
  <si>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</si>
  <si>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</si>
  <si>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</si>
  <si>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</si>
  <si>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</si>
  <si>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</si>
  <si>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>Утвержденный бюджет на 2022 год (решение Думы СГО от 30.03.2022                     № 84)</t>
  </si>
  <si>
    <t>Утвержденный бюджет на 2023 год (решение Думы СГО от 21.02.2022                     № 66)</t>
  </si>
  <si>
    <t>Утвержденный бюджет на 2024 год (решение Думы СГО от 21.02.2022                     № 66)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</si>
  <si>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</si>
  <si>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</si>
  <si>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</si>
  <si>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</si>
  <si>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</si>
  <si>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</si>
  <si>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</si>
  <si>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</si>
  <si>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</si>
  <si>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</si>
  <si>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</si>
  <si>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</si>
  <si>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</si>
  <si>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</si>
  <si>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</si>
  <si>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 аренды за земли, находящиеся в собственности городских округов ( 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</si>
  <si>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</si>
  <si>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</si>
  <si>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</si>
  <si>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</si>
  <si>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1 14 00000 00 0000 000</t>
  </si>
  <si>
    <t>ДОХОДЫ ОТ ПРОДАЖИ МАТЕРИАЛЬНЫХ И НЕМАТЕРИАЛЬНЫХ АКТИВОВ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</si>
  <si>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</si>
  <si>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</si>
  <si>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</si>
  <si>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</si>
  <si>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</si>
  <si>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</si>
  <si>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</si>
  <si>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</si>
  <si>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</si>
  <si>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 бюджетам бюджетной системы Российской Федерации (межбюджетные субсидии)</t>
  </si>
  <si>
    <t>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</si>
  <si>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</si>
  <si>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</si>
  <si>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</si>
  <si>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</si>
  <si>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</si>
  <si>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</si>
  <si>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</si>
  <si>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ИТОГО ДОХОДОВ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</si>
  <si>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краевого бюджета)</t>
  </si>
  <si>
    <t>Приложение 3</t>
  </si>
  <si>
    <t>Приложение 5</t>
  </si>
  <si>
    <t>Приложение 1</t>
  </si>
  <si>
    <t xml:space="preserve"> 2024 год</t>
  </si>
  <si>
    <t xml:space="preserve">      тыс. руб.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</si>
  <si>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на 2022 год и плановый период 2023 и 2024 годов</t>
  </si>
  <si>
    <t>Обеспечение условий для развития физической культуры и массового спорта (Остатки МБТ 2021года)</t>
  </si>
  <si>
    <t>Приведение в нормативное состояние помещений, приобретение и установка модульных конструкций (Остатки МБТ 2021 года)</t>
  </si>
  <si>
    <t>Реализация Программы по развитию Соликамского городского округа на 2019-2021 годы (Остатки МБТ 2021 года)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</si>
  <si>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(Остатки МБТ 2021 года)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</si>
  <si>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</si>
  <si>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</si>
  <si>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(Остатки 2021 года местного и краевого бюджета)</t>
  </si>
  <si>
    <t xml:space="preserve">от 27.04.2022 № 96 </t>
  </si>
  <si>
    <t>от 27.04.2022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</si>
</sst>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#,##0.000"/>
    <numFmt numFmtId="169" formatCode="#,##0.00000"/>
    <numFmt numFmtId="170" formatCode="#,##0.0000"/>
    <numFmt numFmtId="171" formatCode="#,##0.000000"/>
    <numFmt numFmtId="172" formatCode="0.0"/>
    <numFmt numFmtId="173" formatCode="0.0%"/>
    <numFmt numFmtId="174" formatCode="#,##0.0_ ;\-#,##0.0\ "/>
  </numFmts>
  <fonts count="35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0"/>
      <color rgb="FF0000FF"/>
      <name val="Arial"/>
      <family val="2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0" fontId="6" fillId="0" borderId="0"/>
  </cellStyleXfs>
  <cellXfs count="273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7" fontId="10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2" fillId="0" borderId="0" xfId="2" applyFont="1" applyFill="1" applyAlignment="1">
      <alignment vertical="center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5" fillId="0" borderId="0" xfId="0" applyFont="1" applyFill="1"/>
    <xf numFmtId="0" fontId="9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 applyFill="1" applyAlignment="1">
      <alignment horizontal="justify"/>
    </xf>
    <xf numFmtId="49" fontId="4" fillId="0" borderId="1" xfId="3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69" fontId="10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18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19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170" fontId="0" fillId="0" borderId="0" xfId="0" applyNumberFormat="1" applyFill="1"/>
    <xf numFmtId="0" fontId="21" fillId="0" borderId="0" xfId="0" applyFont="1" applyFill="1"/>
    <xf numFmtId="0" fontId="22" fillId="0" borderId="7" xfId="0" applyFont="1" applyFill="1" applyBorder="1" applyAlignment="1" applyProtection="1">
      <alignment wrapText="1"/>
    </xf>
    <xf numFmtId="0" fontId="23" fillId="0" borderId="7" xfId="0" applyFont="1" applyFill="1" applyBorder="1" applyAlignment="1" applyProtection="1">
      <alignment wrapText="1"/>
    </xf>
    <xf numFmtId="0" fontId="24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Fill="1" applyBorder="1" applyAlignment="1" applyProtection="1">
      <alignment horizontal="justify" wrapText="1"/>
    </xf>
    <xf numFmtId="49" fontId="10" fillId="0" borderId="1" xfId="0" applyNumberFormat="1" applyFont="1" applyFill="1" applyBorder="1" applyAlignment="1" applyProtection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justify"/>
    </xf>
    <xf numFmtId="171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wrapText="1"/>
    </xf>
    <xf numFmtId="167" fontId="1" fillId="0" borderId="1" xfId="0" applyNumberFormat="1" applyFont="1" applyFill="1" applyBorder="1"/>
    <xf numFmtId="0" fontId="24" fillId="0" borderId="0" xfId="0" applyFont="1" applyFill="1" applyBorder="1" applyAlignment="1" applyProtection="1">
      <alignment wrapText="1"/>
    </xf>
    <xf numFmtId="0" fontId="2" fillId="0" borderId="0" xfId="0" applyFont="1" applyFill="1" applyAlignment="1"/>
    <xf numFmtId="167" fontId="2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2" fillId="0" borderId="0" xfId="2" applyFont="1" applyFill="1" applyAlignment="1"/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horizontal="center" wrapText="1"/>
    </xf>
    <xf numFmtId="167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167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167" fontId="1" fillId="0" borderId="1" xfId="0" applyNumberFormat="1" applyFont="1" applyFill="1" applyBorder="1" applyAlignment="1">
      <alignment horizontal="right" wrapText="1"/>
    </xf>
    <xf numFmtId="167" fontId="1" fillId="0" borderId="1" xfId="4" applyNumberFormat="1" applyFont="1" applyFill="1" applyBorder="1" applyAlignment="1">
      <alignment horizontal="right"/>
    </xf>
    <xf numFmtId="49" fontId="2" fillId="0" borderId="1" xfId="5" applyNumberFormat="1" applyFont="1" applyFill="1" applyBorder="1" applyAlignment="1">
      <alignment horizontal="left" wrapText="1"/>
    </xf>
    <xf numFmtId="167" fontId="2" fillId="0" borderId="1" xfId="5" applyNumberFormat="1" applyFont="1" applyFill="1" applyBorder="1" applyAlignment="1">
      <alignment horizontal="right" wrapText="1"/>
    </xf>
    <xf numFmtId="167" fontId="2" fillId="0" borderId="1" xfId="1" applyNumberFormat="1" applyFont="1" applyFill="1" applyBorder="1" applyAlignment="1">
      <alignment horizontal="right" wrapText="1"/>
    </xf>
    <xf numFmtId="167" fontId="2" fillId="0" borderId="1" xfId="4" applyNumberFormat="1" applyFont="1" applyFill="1" applyBorder="1" applyAlignment="1">
      <alignment horizontal="right"/>
    </xf>
    <xf numFmtId="0" fontId="13" fillId="0" borderId="1" xfId="0" applyFont="1" applyFill="1" applyBorder="1" applyAlignment="1"/>
    <xf numFmtId="167" fontId="1" fillId="0" borderId="1" xfId="4" applyNumberFormat="1" applyFont="1" applyFill="1" applyBorder="1" applyAlignment="1">
      <alignment horizontal="right" wrapText="1"/>
    </xf>
    <xf numFmtId="0" fontId="2" fillId="0" borderId="1" xfId="5" applyNumberFormat="1" applyFont="1" applyFill="1" applyBorder="1" applyAlignment="1">
      <alignment horizontal="left" wrapText="1"/>
    </xf>
    <xf numFmtId="167" fontId="2" fillId="0" borderId="1" xfId="0" applyNumberFormat="1" applyFont="1" applyFill="1" applyBorder="1" applyAlignment="1" applyProtection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0" fontId="2" fillId="3" borderId="1" xfId="5" applyNumberFormat="1" applyFont="1" applyFill="1" applyBorder="1" applyAlignment="1">
      <alignment horizontal="left" wrapText="1"/>
    </xf>
    <xf numFmtId="167" fontId="2" fillId="3" borderId="1" xfId="5" applyNumberFormat="1" applyFont="1" applyFill="1" applyBorder="1" applyAlignment="1">
      <alignment horizontal="right" wrapText="1"/>
    </xf>
    <xf numFmtId="167" fontId="2" fillId="3" borderId="1" xfId="4" applyNumberFormat="1" applyFont="1" applyFill="1" applyBorder="1" applyAlignment="1">
      <alignment horizontal="right" wrapText="1"/>
    </xf>
    <xf numFmtId="167" fontId="2" fillId="3" borderId="1" xfId="4" applyNumberFormat="1" applyFont="1" applyFill="1" applyBorder="1" applyAlignment="1">
      <alignment horizontal="right"/>
    </xf>
    <xf numFmtId="168" fontId="2" fillId="3" borderId="1" xfId="0" applyNumberFormat="1" applyFont="1" applyFill="1" applyBorder="1" applyAlignment="1" applyProtection="1">
      <alignment horizontal="right" wrapText="1"/>
    </xf>
    <xf numFmtId="167" fontId="2" fillId="3" borderId="1" xfId="0" applyNumberFormat="1" applyFont="1" applyFill="1" applyBorder="1" applyAlignment="1" applyProtection="1">
      <alignment horizontal="right" wrapText="1"/>
    </xf>
    <xf numFmtId="167" fontId="2" fillId="3" borderId="1" xfId="1" applyNumberFormat="1" applyFont="1" applyFill="1" applyBorder="1" applyAlignment="1">
      <alignment horizontal="right" wrapText="1"/>
    </xf>
    <xf numFmtId="167" fontId="2" fillId="0" borderId="1" xfId="4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 applyProtection="1">
      <alignment horizontal="right" wrapText="1"/>
    </xf>
    <xf numFmtId="49" fontId="2" fillId="3" borderId="1" xfId="5" applyNumberFormat="1" applyFont="1" applyFill="1" applyBorder="1" applyAlignment="1">
      <alignment horizontal="left" wrapText="1"/>
    </xf>
    <xf numFmtId="174" fontId="1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>
      <alignment horizontal="right"/>
    </xf>
    <xf numFmtId="167" fontId="27" fillId="0" borderId="1" xfId="0" applyNumberFormat="1" applyFont="1" applyFill="1" applyBorder="1" applyAlignment="1">
      <alignment horizontal="right"/>
    </xf>
    <xf numFmtId="174" fontId="28" fillId="0" borderId="1" xfId="0" applyNumberFormat="1" applyFont="1" applyFill="1" applyBorder="1" applyAlignment="1">
      <alignment horizontal="right"/>
    </xf>
    <xf numFmtId="174" fontId="28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7" fontId="13" fillId="0" borderId="0" xfId="0" applyNumberFormat="1" applyFont="1" applyFill="1" applyAlignment="1"/>
    <xf numFmtId="167" fontId="12" fillId="0" borderId="0" xfId="0" applyNumberFormat="1" applyFont="1" applyFill="1" applyAlignment="1"/>
    <xf numFmtId="174" fontId="13" fillId="0" borderId="0" xfId="0" applyNumberFormat="1" applyFont="1" applyFill="1" applyAlignment="1"/>
    <xf numFmtId="174" fontId="13" fillId="2" borderId="0" xfId="0" applyNumberFormat="1" applyFont="1" applyFill="1" applyAlignment="1"/>
    <xf numFmtId="49" fontId="2" fillId="0" borderId="0" xfId="0" applyNumberFormat="1" applyFont="1" applyFill="1" applyAlignment="1"/>
    <xf numFmtId="49" fontId="13" fillId="0" borderId="0" xfId="0" applyNumberFormat="1" applyFont="1" applyFill="1" applyAlignment="1"/>
    <xf numFmtId="0" fontId="6" fillId="0" borderId="0" xfId="9" applyFont="1" applyFill="1" applyAlignment="1">
      <alignment vertical="center"/>
    </xf>
    <xf numFmtId="0" fontId="29" fillId="0" borderId="0" xfId="9" applyFont="1" applyFill="1" applyAlignment="1">
      <alignment vertical="center"/>
    </xf>
    <xf numFmtId="0" fontId="30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2" fillId="0" borderId="0" xfId="9" applyFont="1" applyFill="1" applyAlignment="1">
      <alignment vertical="center"/>
    </xf>
    <xf numFmtId="0" fontId="25" fillId="0" borderId="0" xfId="9" applyFont="1" applyFill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31" fillId="0" borderId="1" xfId="9" applyFont="1" applyFill="1" applyBorder="1" applyAlignment="1">
      <alignment horizontal="center" vertical="center" wrapText="1"/>
    </xf>
    <xf numFmtId="0" fontId="31" fillId="0" borderId="1" xfId="9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49" fontId="25" fillId="0" borderId="13" xfId="9" applyNumberFormat="1" applyFont="1" applyFill="1" applyBorder="1" applyAlignment="1">
      <alignment horizontal="center" vertical="center"/>
    </xf>
    <xf numFmtId="0" fontId="25" fillId="0" borderId="14" xfId="9" applyFont="1" applyFill="1" applyBorder="1" applyAlignment="1">
      <alignment horizontal="left" vertical="center"/>
    </xf>
    <xf numFmtId="167" fontId="25" fillId="0" borderId="14" xfId="9" applyNumberFormat="1" applyFont="1" applyFill="1" applyBorder="1" applyAlignment="1">
      <alignment vertical="center"/>
    </xf>
    <xf numFmtId="0" fontId="25" fillId="0" borderId="14" xfId="9" applyFont="1" applyFill="1" applyBorder="1" applyAlignment="1">
      <alignment vertical="center" wrapText="1"/>
    </xf>
    <xf numFmtId="0" fontId="25" fillId="0" borderId="14" xfId="9" applyFont="1" applyFill="1" applyBorder="1" applyAlignment="1">
      <alignment wrapText="1"/>
    </xf>
    <xf numFmtId="167" fontId="25" fillId="0" borderId="14" xfId="9" applyNumberFormat="1" applyFont="1" applyFill="1" applyBorder="1" applyAlignment="1">
      <alignment horizontal="center" wrapText="1"/>
    </xf>
    <xf numFmtId="0" fontId="33" fillId="0" borderId="0" xfId="0" applyFont="1" applyFill="1"/>
    <xf numFmtId="0" fontId="25" fillId="0" borderId="9" xfId="9" applyFont="1" applyFill="1" applyBorder="1" applyAlignment="1">
      <alignment vertical="center" wrapText="1"/>
    </xf>
    <xf numFmtId="0" fontId="25" fillId="0" borderId="2" xfId="9" applyFont="1" applyFill="1" applyBorder="1" applyAlignment="1">
      <alignment wrapText="1"/>
    </xf>
    <xf numFmtId="167" fontId="25" fillId="0" borderId="10" xfId="9" applyNumberFormat="1" applyFont="1" applyFill="1" applyBorder="1" applyAlignment="1">
      <alignment horizontal="center" wrapText="1"/>
    </xf>
    <xf numFmtId="167" fontId="25" fillId="0" borderId="2" xfId="9" applyNumberFormat="1" applyFont="1" applyFill="1" applyBorder="1" applyAlignment="1">
      <alignment horizontal="center" wrapText="1"/>
    </xf>
    <xf numFmtId="167" fontId="25" fillId="0" borderId="8" xfId="9" applyNumberFormat="1" applyFont="1" applyFill="1" applyBorder="1" applyAlignment="1">
      <alignment horizontal="center" wrapText="1"/>
    </xf>
    <xf numFmtId="0" fontId="25" fillId="0" borderId="13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wrapText="1"/>
    </xf>
    <xf numFmtId="167" fontId="25" fillId="0" borderId="0" xfId="9" applyNumberFormat="1" applyFont="1" applyFill="1" applyBorder="1" applyAlignment="1">
      <alignment horizontal="center" wrapText="1"/>
    </xf>
    <xf numFmtId="0" fontId="6" fillId="0" borderId="0" xfId="9" applyFont="1" applyFill="1" applyAlignment="1">
      <alignment vertical="center" wrapText="1"/>
    </xf>
    <xf numFmtId="0" fontId="25" fillId="0" borderId="12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167" fontId="25" fillId="0" borderId="7" xfId="9" applyNumberFormat="1" applyFont="1" applyFill="1" applyBorder="1" applyAlignment="1">
      <alignment horizontal="center" wrapText="1"/>
    </xf>
    <xf numFmtId="167" fontId="25" fillId="0" borderId="6" xfId="9" applyNumberFormat="1" applyFont="1" applyFill="1" applyBorder="1" applyAlignment="1">
      <alignment horizontal="center" wrapText="1"/>
    </xf>
    <xf numFmtId="167" fontId="25" fillId="0" borderId="11" xfId="9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3" xfId="0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wrapText="1"/>
    </xf>
    <xf numFmtId="167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7" fontId="2" fillId="0" borderId="1" xfId="2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7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8" fillId="0" borderId="0" xfId="0" applyFont="1" applyAlignment="1"/>
    <xf numFmtId="0" fontId="2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167" fontId="2" fillId="0" borderId="1" xfId="0" applyNumberFormat="1" applyFon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9" fontId="3" fillId="0" borderId="0" xfId="8" applyFont="1" applyFill="1"/>
    <xf numFmtId="167" fontId="3" fillId="0" borderId="0" xfId="0" applyNumberFormat="1" applyFont="1" applyFill="1"/>
    <xf numFmtId="172" fontId="3" fillId="0" borderId="0" xfId="0" applyNumberFormat="1" applyFont="1" applyFill="1"/>
    <xf numFmtId="173" fontId="3" fillId="0" borderId="0" xfId="8" applyNumberFormat="1" applyFont="1" applyFill="1"/>
    <xf numFmtId="49" fontId="2" fillId="0" borderId="1" xfId="0" applyNumberFormat="1" applyFont="1" applyFill="1" applyBorder="1" applyAlignment="1" applyProtection="1">
      <alignment vertical="center" wrapText="1"/>
    </xf>
    <xf numFmtId="169" fontId="3" fillId="0" borderId="0" xfId="0" applyNumberFormat="1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49" fontId="3" fillId="0" borderId="0" xfId="0" applyNumberFormat="1" applyFont="1" applyFill="1" applyAlignment="1">
      <alignment horizontal="center" wrapText="1"/>
    </xf>
    <xf numFmtId="170" fontId="3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31" fillId="0" borderId="0" xfId="9" applyFont="1" applyFill="1" applyAlignment="1">
      <alignment horizontal="center" vertical="center" wrapText="1"/>
    </xf>
    <xf numFmtId="0" fontId="31" fillId="0" borderId="0" xfId="9" applyFont="1" applyFill="1" applyAlignment="1">
      <alignment horizontal="center" vertical="center"/>
    </xf>
    <xf numFmtId="0" fontId="34" fillId="0" borderId="2" xfId="9" applyFont="1" applyFill="1" applyBorder="1" applyAlignment="1">
      <alignment horizontal="center" wrapText="1"/>
    </xf>
    <xf numFmtId="0" fontId="34" fillId="0" borderId="6" xfId="9" applyFont="1" applyFill="1" applyBorder="1" applyAlignment="1">
      <alignment horizontal="center" wrapText="1"/>
    </xf>
    <xf numFmtId="0" fontId="31" fillId="0" borderId="1" xfId="9" applyFont="1" applyFill="1" applyBorder="1" applyAlignment="1">
      <alignment wrapText="1"/>
    </xf>
    <xf numFmtId="167" fontId="31" fillId="0" borderId="2" xfId="9" applyNumberFormat="1" applyFont="1" applyFill="1" applyBorder="1" applyAlignment="1">
      <alignment horizontal="center" wrapText="1"/>
    </xf>
    <xf numFmtId="167" fontId="31" fillId="0" borderId="6" xfId="9" applyNumberFormat="1" applyFont="1" applyFill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5" xr:uid="{00000000-0005-0000-0000-000003000000}"/>
    <cellStyle name="Обычный_к думе 2009-2011 г. 2" xfId="2" xr:uid="{00000000-0005-0000-0000-000004000000}"/>
    <cellStyle name="Обычный_прил.3,5,7  к реш.  Расходы 2009-2011" xfId="9" xr:uid="{00000000-0005-0000-0000-000005000000}"/>
    <cellStyle name="Обычный_прил.4,6,8-11 к реш.  Расходы 2009-2011" xfId="7" xr:uid="{00000000-0005-0000-0000-000006000000}"/>
    <cellStyle name="Процентный 2" xfId="8" xr:uid="{00000000-0005-0000-0000-000007000000}"/>
    <cellStyle name="Финансовый 2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colors>
    <mruColors>
      <color rgb="FF0000FF"/>
      <color rgb="FFFFCCFF"/>
      <color rgb="FFFFFFCC"/>
      <color rgb="FFFF99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AY153"/>
  <sheetViews>
    <sheetView zoomScaleNormal="100" workbookViewId="0">
      <selection activeCell="H4" sqref="H4:K4"/>
    </sheetView>
  </sheetViews>
  <sheetFormatPr defaultRowHeight="15.75" x14ac:dyDescent="0.25"/>
  <cols>
    <col min="1" max="1" width="24" style="198" customWidth="1"/>
    <col min="2" max="2" width="95" style="190" customWidth="1"/>
    <col min="3" max="3" width="21" style="190" hidden="1" customWidth="1"/>
    <col min="4" max="4" width="17.140625" style="190" hidden="1" customWidth="1"/>
    <col min="5" max="5" width="17.28515625" style="190" customWidth="1"/>
    <col min="6" max="6" width="21" style="190" hidden="1" customWidth="1"/>
    <col min="7" max="7" width="3.28515625" style="190" hidden="1" customWidth="1"/>
    <col min="8" max="8" width="17" style="190" customWidth="1"/>
    <col min="9" max="9" width="0.28515625" style="190" hidden="1" customWidth="1"/>
    <col min="10" max="10" width="7.5703125" style="190" hidden="1" customWidth="1"/>
    <col min="11" max="11" width="16.42578125" style="213" customWidth="1"/>
    <col min="12" max="51" width="9.140625" style="189"/>
    <col min="52" max="256" width="9.140625" style="190"/>
    <col min="257" max="257" width="28.140625" style="190" customWidth="1"/>
    <col min="258" max="258" width="85.28515625" style="190" customWidth="1"/>
    <col min="259" max="259" width="21" style="190" customWidth="1"/>
    <col min="260" max="260" width="15.7109375" style="190" customWidth="1"/>
    <col min="261" max="261" width="18" style="190" customWidth="1"/>
    <col min="262" max="262" width="21" style="190" customWidth="1"/>
    <col min="263" max="263" width="17.28515625" style="190" customWidth="1"/>
    <col min="264" max="264" width="19.5703125" style="190" customWidth="1"/>
    <col min="265" max="265" width="22.5703125" style="190" customWidth="1"/>
    <col min="266" max="266" width="17.140625" style="190" customWidth="1"/>
    <col min="267" max="267" width="22" style="190" customWidth="1"/>
    <col min="268" max="512" width="9.140625" style="190"/>
    <col min="513" max="513" width="28.140625" style="190" customWidth="1"/>
    <col min="514" max="514" width="85.28515625" style="190" customWidth="1"/>
    <col min="515" max="515" width="21" style="190" customWidth="1"/>
    <col min="516" max="516" width="15.7109375" style="190" customWidth="1"/>
    <col min="517" max="517" width="18" style="190" customWidth="1"/>
    <col min="518" max="518" width="21" style="190" customWidth="1"/>
    <col min="519" max="519" width="17.28515625" style="190" customWidth="1"/>
    <col min="520" max="520" width="19.5703125" style="190" customWidth="1"/>
    <col min="521" max="521" width="22.5703125" style="190" customWidth="1"/>
    <col min="522" max="522" width="17.140625" style="190" customWidth="1"/>
    <col min="523" max="523" width="22" style="190" customWidth="1"/>
    <col min="524" max="768" width="9.140625" style="190"/>
    <col min="769" max="769" width="28.140625" style="190" customWidth="1"/>
    <col min="770" max="770" width="85.28515625" style="190" customWidth="1"/>
    <col min="771" max="771" width="21" style="190" customWidth="1"/>
    <col min="772" max="772" width="15.7109375" style="190" customWidth="1"/>
    <col min="773" max="773" width="18" style="190" customWidth="1"/>
    <col min="774" max="774" width="21" style="190" customWidth="1"/>
    <col min="775" max="775" width="17.28515625" style="190" customWidth="1"/>
    <col min="776" max="776" width="19.5703125" style="190" customWidth="1"/>
    <col min="777" max="777" width="22.5703125" style="190" customWidth="1"/>
    <col min="778" max="778" width="17.140625" style="190" customWidth="1"/>
    <col min="779" max="779" width="22" style="190" customWidth="1"/>
    <col min="780" max="1024" width="9.140625" style="190"/>
    <col min="1025" max="1025" width="28.140625" style="190" customWidth="1"/>
    <col min="1026" max="1026" width="85.28515625" style="190" customWidth="1"/>
    <col min="1027" max="1027" width="21" style="190" customWidth="1"/>
    <col min="1028" max="1028" width="15.7109375" style="190" customWidth="1"/>
    <col min="1029" max="1029" width="18" style="190" customWidth="1"/>
    <col min="1030" max="1030" width="21" style="190" customWidth="1"/>
    <col min="1031" max="1031" width="17.28515625" style="190" customWidth="1"/>
    <col min="1032" max="1032" width="19.5703125" style="190" customWidth="1"/>
    <col min="1033" max="1033" width="22.5703125" style="190" customWidth="1"/>
    <col min="1034" max="1034" width="17.140625" style="190" customWidth="1"/>
    <col min="1035" max="1035" width="22" style="190" customWidth="1"/>
    <col min="1036" max="1280" width="9.140625" style="190"/>
    <col min="1281" max="1281" width="28.140625" style="190" customWidth="1"/>
    <col min="1282" max="1282" width="85.28515625" style="190" customWidth="1"/>
    <col min="1283" max="1283" width="21" style="190" customWidth="1"/>
    <col min="1284" max="1284" width="15.7109375" style="190" customWidth="1"/>
    <col min="1285" max="1285" width="18" style="190" customWidth="1"/>
    <col min="1286" max="1286" width="21" style="190" customWidth="1"/>
    <col min="1287" max="1287" width="17.28515625" style="190" customWidth="1"/>
    <col min="1288" max="1288" width="19.5703125" style="190" customWidth="1"/>
    <col min="1289" max="1289" width="22.5703125" style="190" customWidth="1"/>
    <col min="1290" max="1290" width="17.140625" style="190" customWidth="1"/>
    <col min="1291" max="1291" width="22" style="190" customWidth="1"/>
    <col min="1292" max="1536" width="9.140625" style="190"/>
    <col min="1537" max="1537" width="28.140625" style="190" customWidth="1"/>
    <col min="1538" max="1538" width="85.28515625" style="190" customWidth="1"/>
    <col min="1539" max="1539" width="21" style="190" customWidth="1"/>
    <col min="1540" max="1540" width="15.7109375" style="190" customWidth="1"/>
    <col min="1541" max="1541" width="18" style="190" customWidth="1"/>
    <col min="1542" max="1542" width="21" style="190" customWidth="1"/>
    <col min="1543" max="1543" width="17.28515625" style="190" customWidth="1"/>
    <col min="1544" max="1544" width="19.5703125" style="190" customWidth="1"/>
    <col min="1545" max="1545" width="22.5703125" style="190" customWidth="1"/>
    <col min="1546" max="1546" width="17.140625" style="190" customWidth="1"/>
    <col min="1547" max="1547" width="22" style="190" customWidth="1"/>
    <col min="1548" max="1792" width="9.140625" style="190"/>
    <col min="1793" max="1793" width="28.140625" style="190" customWidth="1"/>
    <col min="1794" max="1794" width="85.28515625" style="190" customWidth="1"/>
    <col min="1795" max="1795" width="21" style="190" customWidth="1"/>
    <col min="1796" max="1796" width="15.7109375" style="190" customWidth="1"/>
    <col min="1797" max="1797" width="18" style="190" customWidth="1"/>
    <col min="1798" max="1798" width="21" style="190" customWidth="1"/>
    <col min="1799" max="1799" width="17.28515625" style="190" customWidth="1"/>
    <col min="1800" max="1800" width="19.5703125" style="190" customWidth="1"/>
    <col min="1801" max="1801" width="22.5703125" style="190" customWidth="1"/>
    <col min="1802" max="1802" width="17.140625" style="190" customWidth="1"/>
    <col min="1803" max="1803" width="22" style="190" customWidth="1"/>
    <col min="1804" max="2048" width="9.140625" style="190"/>
    <col min="2049" max="2049" width="28.140625" style="190" customWidth="1"/>
    <col min="2050" max="2050" width="85.28515625" style="190" customWidth="1"/>
    <col min="2051" max="2051" width="21" style="190" customWidth="1"/>
    <col min="2052" max="2052" width="15.7109375" style="190" customWidth="1"/>
    <col min="2053" max="2053" width="18" style="190" customWidth="1"/>
    <col min="2054" max="2054" width="21" style="190" customWidth="1"/>
    <col min="2055" max="2055" width="17.28515625" style="190" customWidth="1"/>
    <col min="2056" max="2056" width="19.5703125" style="190" customWidth="1"/>
    <col min="2057" max="2057" width="22.5703125" style="190" customWidth="1"/>
    <col min="2058" max="2058" width="17.140625" style="190" customWidth="1"/>
    <col min="2059" max="2059" width="22" style="190" customWidth="1"/>
    <col min="2060" max="2304" width="9.140625" style="190"/>
    <col min="2305" max="2305" width="28.140625" style="190" customWidth="1"/>
    <col min="2306" max="2306" width="85.28515625" style="190" customWidth="1"/>
    <col min="2307" max="2307" width="21" style="190" customWidth="1"/>
    <col min="2308" max="2308" width="15.7109375" style="190" customWidth="1"/>
    <col min="2309" max="2309" width="18" style="190" customWidth="1"/>
    <col min="2310" max="2310" width="21" style="190" customWidth="1"/>
    <col min="2311" max="2311" width="17.28515625" style="190" customWidth="1"/>
    <col min="2312" max="2312" width="19.5703125" style="190" customWidth="1"/>
    <col min="2313" max="2313" width="22.5703125" style="190" customWidth="1"/>
    <col min="2314" max="2314" width="17.140625" style="190" customWidth="1"/>
    <col min="2315" max="2315" width="22" style="190" customWidth="1"/>
    <col min="2316" max="2560" width="9.140625" style="190"/>
    <col min="2561" max="2561" width="28.140625" style="190" customWidth="1"/>
    <col min="2562" max="2562" width="85.28515625" style="190" customWidth="1"/>
    <col min="2563" max="2563" width="21" style="190" customWidth="1"/>
    <col min="2564" max="2564" width="15.7109375" style="190" customWidth="1"/>
    <col min="2565" max="2565" width="18" style="190" customWidth="1"/>
    <col min="2566" max="2566" width="21" style="190" customWidth="1"/>
    <col min="2567" max="2567" width="17.28515625" style="190" customWidth="1"/>
    <col min="2568" max="2568" width="19.5703125" style="190" customWidth="1"/>
    <col min="2569" max="2569" width="22.5703125" style="190" customWidth="1"/>
    <col min="2570" max="2570" width="17.140625" style="190" customWidth="1"/>
    <col min="2571" max="2571" width="22" style="190" customWidth="1"/>
    <col min="2572" max="2816" width="9.140625" style="190"/>
    <col min="2817" max="2817" width="28.140625" style="190" customWidth="1"/>
    <col min="2818" max="2818" width="85.28515625" style="190" customWidth="1"/>
    <col min="2819" max="2819" width="21" style="190" customWidth="1"/>
    <col min="2820" max="2820" width="15.7109375" style="190" customWidth="1"/>
    <col min="2821" max="2821" width="18" style="190" customWidth="1"/>
    <col min="2822" max="2822" width="21" style="190" customWidth="1"/>
    <col min="2823" max="2823" width="17.28515625" style="190" customWidth="1"/>
    <col min="2824" max="2824" width="19.5703125" style="190" customWidth="1"/>
    <col min="2825" max="2825" width="22.5703125" style="190" customWidth="1"/>
    <col min="2826" max="2826" width="17.140625" style="190" customWidth="1"/>
    <col min="2827" max="2827" width="22" style="190" customWidth="1"/>
    <col min="2828" max="3072" width="9.140625" style="190"/>
    <col min="3073" max="3073" width="28.140625" style="190" customWidth="1"/>
    <col min="3074" max="3074" width="85.28515625" style="190" customWidth="1"/>
    <col min="3075" max="3075" width="21" style="190" customWidth="1"/>
    <col min="3076" max="3076" width="15.7109375" style="190" customWidth="1"/>
    <col min="3077" max="3077" width="18" style="190" customWidth="1"/>
    <col min="3078" max="3078" width="21" style="190" customWidth="1"/>
    <col min="3079" max="3079" width="17.28515625" style="190" customWidth="1"/>
    <col min="3080" max="3080" width="19.5703125" style="190" customWidth="1"/>
    <col min="3081" max="3081" width="22.5703125" style="190" customWidth="1"/>
    <col min="3082" max="3082" width="17.140625" style="190" customWidth="1"/>
    <col min="3083" max="3083" width="22" style="190" customWidth="1"/>
    <col min="3084" max="3328" width="9.140625" style="190"/>
    <col min="3329" max="3329" width="28.140625" style="190" customWidth="1"/>
    <col min="3330" max="3330" width="85.28515625" style="190" customWidth="1"/>
    <col min="3331" max="3331" width="21" style="190" customWidth="1"/>
    <col min="3332" max="3332" width="15.7109375" style="190" customWidth="1"/>
    <col min="3333" max="3333" width="18" style="190" customWidth="1"/>
    <col min="3334" max="3334" width="21" style="190" customWidth="1"/>
    <col min="3335" max="3335" width="17.28515625" style="190" customWidth="1"/>
    <col min="3336" max="3336" width="19.5703125" style="190" customWidth="1"/>
    <col min="3337" max="3337" width="22.5703125" style="190" customWidth="1"/>
    <col min="3338" max="3338" width="17.140625" style="190" customWidth="1"/>
    <col min="3339" max="3339" width="22" style="190" customWidth="1"/>
    <col min="3340" max="3584" width="9.140625" style="190"/>
    <col min="3585" max="3585" width="28.140625" style="190" customWidth="1"/>
    <col min="3586" max="3586" width="85.28515625" style="190" customWidth="1"/>
    <col min="3587" max="3587" width="21" style="190" customWidth="1"/>
    <col min="3588" max="3588" width="15.7109375" style="190" customWidth="1"/>
    <col min="3589" max="3589" width="18" style="190" customWidth="1"/>
    <col min="3590" max="3590" width="21" style="190" customWidth="1"/>
    <col min="3591" max="3591" width="17.28515625" style="190" customWidth="1"/>
    <col min="3592" max="3592" width="19.5703125" style="190" customWidth="1"/>
    <col min="3593" max="3593" width="22.5703125" style="190" customWidth="1"/>
    <col min="3594" max="3594" width="17.140625" style="190" customWidth="1"/>
    <col min="3595" max="3595" width="22" style="190" customWidth="1"/>
    <col min="3596" max="3840" width="9.140625" style="190"/>
    <col min="3841" max="3841" width="28.140625" style="190" customWidth="1"/>
    <col min="3842" max="3842" width="85.28515625" style="190" customWidth="1"/>
    <col min="3843" max="3843" width="21" style="190" customWidth="1"/>
    <col min="3844" max="3844" width="15.7109375" style="190" customWidth="1"/>
    <col min="3845" max="3845" width="18" style="190" customWidth="1"/>
    <col min="3846" max="3846" width="21" style="190" customWidth="1"/>
    <col min="3847" max="3847" width="17.28515625" style="190" customWidth="1"/>
    <col min="3848" max="3848" width="19.5703125" style="190" customWidth="1"/>
    <col min="3849" max="3849" width="22.5703125" style="190" customWidth="1"/>
    <col min="3850" max="3850" width="17.140625" style="190" customWidth="1"/>
    <col min="3851" max="3851" width="22" style="190" customWidth="1"/>
    <col min="3852" max="4096" width="9.140625" style="190"/>
    <col min="4097" max="4097" width="28.140625" style="190" customWidth="1"/>
    <col min="4098" max="4098" width="85.28515625" style="190" customWidth="1"/>
    <col min="4099" max="4099" width="21" style="190" customWidth="1"/>
    <col min="4100" max="4100" width="15.7109375" style="190" customWidth="1"/>
    <col min="4101" max="4101" width="18" style="190" customWidth="1"/>
    <col min="4102" max="4102" width="21" style="190" customWidth="1"/>
    <col min="4103" max="4103" width="17.28515625" style="190" customWidth="1"/>
    <col min="4104" max="4104" width="19.5703125" style="190" customWidth="1"/>
    <col min="4105" max="4105" width="22.5703125" style="190" customWidth="1"/>
    <col min="4106" max="4106" width="17.140625" style="190" customWidth="1"/>
    <col min="4107" max="4107" width="22" style="190" customWidth="1"/>
    <col min="4108" max="4352" width="9.140625" style="190"/>
    <col min="4353" max="4353" width="28.140625" style="190" customWidth="1"/>
    <col min="4354" max="4354" width="85.28515625" style="190" customWidth="1"/>
    <col min="4355" max="4355" width="21" style="190" customWidth="1"/>
    <col min="4356" max="4356" width="15.7109375" style="190" customWidth="1"/>
    <col min="4357" max="4357" width="18" style="190" customWidth="1"/>
    <col min="4358" max="4358" width="21" style="190" customWidth="1"/>
    <col min="4359" max="4359" width="17.28515625" style="190" customWidth="1"/>
    <col min="4360" max="4360" width="19.5703125" style="190" customWidth="1"/>
    <col min="4361" max="4361" width="22.5703125" style="190" customWidth="1"/>
    <col min="4362" max="4362" width="17.140625" style="190" customWidth="1"/>
    <col min="4363" max="4363" width="22" style="190" customWidth="1"/>
    <col min="4364" max="4608" width="9.140625" style="190"/>
    <col min="4609" max="4609" width="28.140625" style="190" customWidth="1"/>
    <col min="4610" max="4610" width="85.28515625" style="190" customWidth="1"/>
    <col min="4611" max="4611" width="21" style="190" customWidth="1"/>
    <col min="4612" max="4612" width="15.7109375" style="190" customWidth="1"/>
    <col min="4613" max="4613" width="18" style="190" customWidth="1"/>
    <col min="4614" max="4614" width="21" style="190" customWidth="1"/>
    <col min="4615" max="4615" width="17.28515625" style="190" customWidth="1"/>
    <col min="4616" max="4616" width="19.5703125" style="190" customWidth="1"/>
    <col min="4617" max="4617" width="22.5703125" style="190" customWidth="1"/>
    <col min="4618" max="4618" width="17.140625" style="190" customWidth="1"/>
    <col min="4619" max="4619" width="22" style="190" customWidth="1"/>
    <col min="4620" max="4864" width="9.140625" style="190"/>
    <col min="4865" max="4865" width="28.140625" style="190" customWidth="1"/>
    <col min="4866" max="4866" width="85.28515625" style="190" customWidth="1"/>
    <col min="4867" max="4867" width="21" style="190" customWidth="1"/>
    <col min="4868" max="4868" width="15.7109375" style="190" customWidth="1"/>
    <col min="4869" max="4869" width="18" style="190" customWidth="1"/>
    <col min="4870" max="4870" width="21" style="190" customWidth="1"/>
    <col min="4871" max="4871" width="17.28515625" style="190" customWidth="1"/>
    <col min="4872" max="4872" width="19.5703125" style="190" customWidth="1"/>
    <col min="4873" max="4873" width="22.5703125" style="190" customWidth="1"/>
    <col min="4874" max="4874" width="17.140625" style="190" customWidth="1"/>
    <col min="4875" max="4875" width="22" style="190" customWidth="1"/>
    <col min="4876" max="5120" width="9.140625" style="190"/>
    <col min="5121" max="5121" width="28.140625" style="190" customWidth="1"/>
    <col min="5122" max="5122" width="85.28515625" style="190" customWidth="1"/>
    <col min="5123" max="5123" width="21" style="190" customWidth="1"/>
    <col min="5124" max="5124" width="15.7109375" style="190" customWidth="1"/>
    <col min="5125" max="5125" width="18" style="190" customWidth="1"/>
    <col min="5126" max="5126" width="21" style="190" customWidth="1"/>
    <col min="5127" max="5127" width="17.28515625" style="190" customWidth="1"/>
    <col min="5128" max="5128" width="19.5703125" style="190" customWidth="1"/>
    <col min="5129" max="5129" width="22.5703125" style="190" customWidth="1"/>
    <col min="5130" max="5130" width="17.140625" style="190" customWidth="1"/>
    <col min="5131" max="5131" width="22" style="190" customWidth="1"/>
    <col min="5132" max="5376" width="9.140625" style="190"/>
    <col min="5377" max="5377" width="28.140625" style="190" customWidth="1"/>
    <col min="5378" max="5378" width="85.28515625" style="190" customWidth="1"/>
    <col min="5379" max="5379" width="21" style="190" customWidth="1"/>
    <col min="5380" max="5380" width="15.7109375" style="190" customWidth="1"/>
    <col min="5381" max="5381" width="18" style="190" customWidth="1"/>
    <col min="5382" max="5382" width="21" style="190" customWidth="1"/>
    <col min="5383" max="5383" width="17.28515625" style="190" customWidth="1"/>
    <col min="5384" max="5384" width="19.5703125" style="190" customWidth="1"/>
    <col min="5385" max="5385" width="22.5703125" style="190" customWidth="1"/>
    <col min="5386" max="5386" width="17.140625" style="190" customWidth="1"/>
    <col min="5387" max="5387" width="22" style="190" customWidth="1"/>
    <col min="5388" max="5632" width="9.140625" style="190"/>
    <col min="5633" max="5633" width="28.140625" style="190" customWidth="1"/>
    <col min="5634" max="5634" width="85.28515625" style="190" customWidth="1"/>
    <col min="5635" max="5635" width="21" style="190" customWidth="1"/>
    <col min="5636" max="5636" width="15.7109375" style="190" customWidth="1"/>
    <col min="5637" max="5637" width="18" style="190" customWidth="1"/>
    <col min="5638" max="5638" width="21" style="190" customWidth="1"/>
    <col min="5639" max="5639" width="17.28515625" style="190" customWidth="1"/>
    <col min="5640" max="5640" width="19.5703125" style="190" customWidth="1"/>
    <col min="5641" max="5641" width="22.5703125" style="190" customWidth="1"/>
    <col min="5642" max="5642" width="17.140625" style="190" customWidth="1"/>
    <col min="5643" max="5643" width="22" style="190" customWidth="1"/>
    <col min="5644" max="5888" width="9.140625" style="190"/>
    <col min="5889" max="5889" width="28.140625" style="190" customWidth="1"/>
    <col min="5890" max="5890" width="85.28515625" style="190" customWidth="1"/>
    <col min="5891" max="5891" width="21" style="190" customWidth="1"/>
    <col min="5892" max="5892" width="15.7109375" style="190" customWidth="1"/>
    <col min="5893" max="5893" width="18" style="190" customWidth="1"/>
    <col min="5894" max="5894" width="21" style="190" customWidth="1"/>
    <col min="5895" max="5895" width="17.28515625" style="190" customWidth="1"/>
    <col min="5896" max="5896" width="19.5703125" style="190" customWidth="1"/>
    <col min="5897" max="5897" width="22.5703125" style="190" customWidth="1"/>
    <col min="5898" max="5898" width="17.140625" style="190" customWidth="1"/>
    <col min="5899" max="5899" width="22" style="190" customWidth="1"/>
    <col min="5900" max="6144" width="9.140625" style="190"/>
    <col min="6145" max="6145" width="28.140625" style="190" customWidth="1"/>
    <col min="6146" max="6146" width="85.28515625" style="190" customWidth="1"/>
    <col min="6147" max="6147" width="21" style="190" customWidth="1"/>
    <col min="6148" max="6148" width="15.7109375" style="190" customWidth="1"/>
    <col min="6149" max="6149" width="18" style="190" customWidth="1"/>
    <col min="6150" max="6150" width="21" style="190" customWidth="1"/>
    <col min="6151" max="6151" width="17.28515625" style="190" customWidth="1"/>
    <col min="6152" max="6152" width="19.5703125" style="190" customWidth="1"/>
    <col min="6153" max="6153" width="22.5703125" style="190" customWidth="1"/>
    <col min="6154" max="6154" width="17.140625" style="190" customWidth="1"/>
    <col min="6155" max="6155" width="22" style="190" customWidth="1"/>
    <col min="6156" max="6400" width="9.140625" style="190"/>
    <col min="6401" max="6401" width="28.140625" style="190" customWidth="1"/>
    <col min="6402" max="6402" width="85.28515625" style="190" customWidth="1"/>
    <col min="6403" max="6403" width="21" style="190" customWidth="1"/>
    <col min="6404" max="6404" width="15.7109375" style="190" customWidth="1"/>
    <col min="6405" max="6405" width="18" style="190" customWidth="1"/>
    <col min="6406" max="6406" width="21" style="190" customWidth="1"/>
    <col min="6407" max="6407" width="17.28515625" style="190" customWidth="1"/>
    <col min="6408" max="6408" width="19.5703125" style="190" customWidth="1"/>
    <col min="6409" max="6409" width="22.5703125" style="190" customWidth="1"/>
    <col min="6410" max="6410" width="17.140625" style="190" customWidth="1"/>
    <col min="6411" max="6411" width="22" style="190" customWidth="1"/>
    <col min="6412" max="6656" width="9.140625" style="190"/>
    <col min="6657" max="6657" width="28.140625" style="190" customWidth="1"/>
    <col min="6658" max="6658" width="85.28515625" style="190" customWidth="1"/>
    <col min="6659" max="6659" width="21" style="190" customWidth="1"/>
    <col min="6660" max="6660" width="15.7109375" style="190" customWidth="1"/>
    <col min="6661" max="6661" width="18" style="190" customWidth="1"/>
    <col min="6662" max="6662" width="21" style="190" customWidth="1"/>
    <col min="6663" max="6663" width="17.28515625" style="190" customWidth="1"/>
    <col min="6664" max="6664" width="19.5703125" style="190" customWidth="1"/>
    <col min="6665" max="6665" width="22.5703125" style="190" customWidth="1"/>
    <col min="6666" max="6666" width="17.140625" style="190" customWidth="1"/>
    <col min="6667" max="6667" width="22" style="190" customWidth="1"/>
    <col min="6668" max="6912" width="9.140625" style="190"/>
    <col min="6913" max="6913" width="28.140625" style="190" customWidth="1"/>
    <col min="6914" max="6914" width="85.28515625" style="190" customWidth="1"/>
    <col min="6915" max="6915" width="21" style="190" customWidth="1"/>
    <col min="6916" max="6916" width="15.7109375" style="190" customWidth="1"/>
    <col min="6917" max="6917" width="18" style="190" customWidth="1"/>
    <col min="6918" max="6918" width="21" style="190" customWidth="1"/>
    <col min="6919" max="6919" width="17.28515625" style="190" customWidth="1"/>
    <col min="6920" max="6920" width="19.5703125" style="190" customWidth="1"/>
    <col min="6921" max="6921" width="22.5703125" style="190" customWidth="1"/>
    <col min="6922" max="6922" width="17.140625" style="190" customWidth="1"/>
    <col min="6923" max="6923" width="22" style="190" customWidth="1"/>
    <col min="6924" max="7168" width="9.140625" style="190"/>
    <col min="7169" max="7169" width="28.140625" style="190" customWidth="1"/>
    <col min="7170" max="7170" width="85.28515625" style="190" customWidth="1"/>
    <col min="7171" max="7171" width="21" style="190" customWidth="1"/>
    <col min="7172" max="7172" width="15.7109375" style="190" customWidth="1"/>
    <col min="7173" max="7173" width="18" style="190" customWidth="1"/>
    <col min="7174" max="7174" width="21" style="190" customWidth="1"/>
    <col min="7175" max="7175" width="17.28515625" style="190" customWidth="1"/>
    <col min="7176" max="7176" width="19.5703125" style="190" customWidth="1"/>
    <col min="7177" max="7177" width="22.5703125" style="190" customWidth="1"/>
    <col min="7178" max="7178" width="17.140625" style="190" customWidth="1"/>
    <col min="7179" max="7179" width="22" style="190" customWidth="1"/>
    <col min="7180" max="7424" width="9.140625" style="190"/>
    <col min="7425" max="7425" width="28.140625" style="190" customWidth="1"/>
    <col min="7426" max="7426" width="85.28515625" style="190" customWidth="1"/>
    <col min="7427" max="7427" width="21" style="190" customWidth="1"/>
    <col min="7428" max="7428" width="15.7109375" style="190" customWidth="1"/>
    <col min="7429" max="7429" width="18" style="190" customWidth="1"/>
    <col min="7430" max="7430" width="21" style="190" customWidth="1"/>
    <col min="7431" max="7431" width="17.28515625" style="190" customWidth="1"/>
    <col min="7432" max="7432" width="19.5703125" style="190" customWidth="1"/>
    <col min="7433" max="7433" width="22.5703125" style="190" customWidth="1"/>
    <col min="7434" max="7434" width="17.140625" style="190" customWidth="1"/>
    <col min="7435" max="7435" width="22" style="190" customWidth="1"/>
    <col min="7436" max="7680" width="9.140625" style="190"/>
    <col min="7681" max="7681" width="28.140625" style="190" customWidth="1"/>
    <col min="7682" max="7682" width="85.28515625" style="190" customWidth="1"/>
    <col min="7683" max="7683" width="21" style="190" customWidth="1"/>
    <col min="7684" max="7684" width="15.7109375" style="190" customWidth="1"/>
    <col min="7685" max="7685" width="18" style="190" customWidth="1"/>
    <col min="7686" max="7686" width="21" style="190" customWidth="1"/>
    <col min="7687" max="7687" width="17.28515625" style="190" customWidth="1"/>
    <col min="7688" max="7688" width="19.5703125" style="190" customWidth="1"/>
    <col min="7689" max="7689" width="22.5703125" style="190" customWidth="1"/>
    <col min="7690" max="7690" width="17.140625" style="190" customWidth="1"/>
    <col min="7691" max="7691" width="22" style="190" customWidth="1"/>
    <col min="7692" max="7936" width="9.140625" style="190"/>
    <col min="7937" max="7937" width="28.140625" style="190" customWidth="1"/>
    <col min="7938" max="7938" width="85.28515625" style="190" customWidth="1"/>
    <col min="7939" max="7939" width="21" style="190" customWidth="1"/>
    <col min="7940" max="7940" width="15.7109375" style="190" customWidth="1"/>
    <col min="7941" max="7941" width="18" style="190" customWidth="1"/>
    <col min="7942" max="7942" width="21" style="190" customWidth="1"/>
    <col min="7943" max="7943" width="17.28515625" style="190" customWidth="1"/>
    <col min="7944" max="7944" width="19.5703125" style="190" customWidth="1"/>
    <col min="7945" max="7945" width="22.5703125" style="190" customWidth="1"/>
    <col min="7946" max="7946" width="17.140625" style="190" customWidth="1"/>
    <col min="7947" max="7947" width="22" style="190" customWidth="1"/>
    <col min="7948" max="8192" width="9.140625" style="190"/>
    <col min="8193" max="8193" width="28.140625" style="190" customWidth="1"/>
    <col min="8194" max="8194" width="85.28515625" style="190" customWidth="1"/>
    <col min="8195" max="8195" width="21" style="190" customWidth="1"/>
    <col min="8196" max="8196" width="15.7109375" style="190" customWidth="1"/>
    <col min="8197" max="8197" width="18" style="190" customWidth="1"/>
    <col min="8198" max="8198" width="21" style="190" customWidth="1"/>
    <col min="8199" max="8199" width="17.28515625" style="190" customWidth="1"/>
    <col min="8200" max="8200" width="19.5703125" style="190" customWidth="1"/>
    <col min="8201" max="8201" width="22.5703125" style="190" customWidth="1"/>
    <col min="8202" max="8202" width="17.140625" style="190" customWidth="1"/>
    <col min="8203" max="8203" width="22" style="190" customWidth="1"/>
    <col min="8204" max="8448" width="9.140625" style="190"/>
    <col min="8449" max="8449" width="28.140625" style="190" customWidth="1"/>
    <col min="8450" max="8450" width="85.28515625" style="190" customWidth="1"/>
    <col min="8451" max="8451" width="21" style="190" customWidth="1"/>
    <col min="8452" max="8452" width="15.7109375" style="190" customWidth="1"/>
    <col min="8453" max="8453" width="18" style="190" customWidth="1"/>
    <col min="8454" max="8454" width="21" style="190" customWidth="1"/>
    <col min="8455" max="8455" width="17.28515625" style="190" customWidth="1"/>
    <col min="8456" max="8456" width="19.5703125" style="190" customWidth="1"/>
    <col min="8457" max="8457" width="22.5703125" style="190" customWidth="1"/>
    <col min="8458" max="8458" width="17.140625" style="190" customWidth="1"/>
    <col min="8459" max="8459" width="22" style="190" customWidth="1"/>
    <col min="8460" max="8704" width="9.140625" style="190"/>
    <col min="8705" max="8705" width="28.140625" style="190" customWidth="1"/>
    <col min="8706" max="8706" width="85.28515625" style="190" customWidth="1"/>
    <col min="8707" max="8707" width="21" style="190" customWidth="1"/>
    <col min="8708" max="8708" width="15.7109375" style="190" customWidth="1"/>
    <col min="8709" max="8709" width="18" style="190" customWidth="1"/>
    <col min="8710" max="8710" width="21" style="190" customWidth="1"/>
    <col min="8711" max="8711" width="17.28515625" style="190" customWidth="1"/>
    <col min="8712" max="8712" width="19.5703125" style="190" customWidth="1"/>
    <col min="8713" max="8713" width="22.5703125" style="190" customWidth="1"/>
    <col min="8714" max="8714" width="17.140625" style="190" customWidth="1"/>
    <col min="8715" max="8715" width="22" style="190" customWidth="1"/>
    <col min="8716" max="8960" width="9.140625" style="190"/>
    <col min="8961" max="8961" width="28.140625" style="190" customWidth="1"/>
    <col min="8962" max="8962" width="85.28515625" style="190" customWidth="1"/>
    <col min="8963" max="8963" width="21" style="190" customWidth="1"/>
    <col min="8964" max="8964" width="15.7109375" style="190" customWidth="1"/>
    <col min="8965" max="8965" width="18" style="190" customWidth="1"/>
    <col min="8966" max="8966" width="21" style="190" customWidth="1"/>
    <col min="8967" max="8967" width="17.28515625" style="190" customWidth="1"/>
    <col min="8968" max="8968" width="19.5703125" style="190" customWidth="1"/>
    <col min="8969" max="8969" width="22.5703125" style="190" customWidth="1"/>
    <col min="8970" max="8970" width="17.140625" style="190" customWidth="1"/>
    <col min="8971" max="8971" width="22" style="190" customWidth="1"/>
    <col min="8972" max="9216" width="9.140625" style="190"/>
    <col min="9217" max="9217" width="28.140625" style="190" customWidth="1"/>
    <col min="9218" max="9218" width="85.28515625" style="190" customWidth="1"/>
    <col min="9219" max="9219" width="21" style="190" customWidth="1"/>
    <col min="9220" max="9220" width="15.7109375" style="190" customWidth="1"/>
    <col min="9221" max="9221" width="18" style="190" customWidth="1"/>
    <col min="9222" max="9222" width="21" style="190" customWidth="1"/>
    <col min="9223" max="9223" width="17.28515625" style="190" customWidth="1"/>
    <col min="9224" max="9224" width="19.5703125" style="190" customWidth="1"/>
    <col min="9225" max="9225" width="22.5703125" style="190" customWidth="1"/>
    <col min="9226" max="9226" width="17.140625" style="190" customWidth="1"/>
    <col min="9227" max="9227" width="22" style="190" customWidth="1"/>
    <col min="9228" max="9472" width="9.140625" style="190"/>
    <col min="9473" max="9473" width="28.140625" style="190" customWidth="1"/>
    <col min="9474" max="9474" width="85.28515625" style="190" customWidth="1"/>
    <col min="9475" max="9475" width="21" style="190" customWidth="1"/>
    <col min="9476" max="9476" width="15.7109375" style="190" customWidth="1"/>
    <col min="9477" max="9477" width="18" style="190" customWidth="1"/>
    <col min="9478" max="9478" width="21" style="190" customWidth="1"/>
    <col min="9479" max="9479" width="17.28515625" style="190" customWidth="1"/>
    <col min="9480" max="9480" width="19.5703125" style="190" customWidth="1"/>
    <col min="9481" max="9481" width="22.5703125" style="190" customWidth="1"/>
    <col min="9482" max="9482" width="17.140625" style="190" customWidth="1"/>
    <col min="9483" max="9483" width="22" style="190" customWidth="1"/>
    <col min="9484" max="9728" width="9.140625" style="190"/>
    <col min="9729" max="9729" width="28.140625" style="190" customWidth="1"/>
    <col min="9730" max="9730" width="85.28515625" style="190" customWidth="1"/>
    <col min="9731" max="9731" width="21" style="190" customWidth="1"/>
    <col min="9732" max="9732" width="15.7109375" style="190" customWidth="1"/>
    <col min="9733" max="9733" width="18" style="190" customWidth="1"/>
    <col min="9734" max="9734" width="21" style="190" customWidth="1"/>
    <col min="9735" max="9735" width="17.28515625" style="190" customWidth="1"/>
    <col min="9736" max="9736" width="19.5703125" style="190" customWidth="1"/>
    <col min="9737" max="9737" width="22.5703125" style="190" customWidth="1"/>
    <col min="9738" max="9738" width="17.140625" style="190" customWidth="1"/>
    <col min="9739" max="9739" width="22" style="190" customWidth="1"/>
    <col min="9740" max="9984" width="9.140625" style="190"/>
    <col min="9985" max="9985" width="28.140625" style="190" customWidth="1"/>
    <col min="9986" max="9986" width="85.28515625" style="190" customWidth="1"/>
    <col min="9987" max="9987" width="21" style="190" customWidth="1"/>
    <col min="9988" max="9988" width="15.7109375" style="190" customWidth="1"/>
    <col min="9989" max="9989" width="18" style="190" customWidth="1"/>
    <col min="9990" max="9990" width="21" style="190" customWidth="1"/>
    <col min="9991" max="9991" width="17.28515625" style="190" customWidth="1"/>
    <col min="9992" max="9992" width="19.5703125" style="190" customWidth="1"/>
    <col min="9993" max="9993" width="22.5703125" style="190" customWidth="1"/>
    <col min="9994" max="9994" width="17.140625" style="190" customWidth="1"/>
    <col min="9995" max="9995" width="22" style="190" customWidth="1"/>
    <col min="9996" max="10240" width="9.140625" style="190"/>
    <col min="10241" max="10241" width="28.140625" style="190" customWidth="1"/>
    <col min="10242" max="10242" width="85.28515625" style="190" customWidth="1"/>
    <col min="10243" max="10243" width="21" style="190" customWidth="1"/>
    <col min="10244" max="10244" width="15.7109375" style="190" customWidth="1"/>
    <col min="10245" max="10245" width="18" style="190" customWidth="1"/>
    <col min="10246" max="10246" width="21" style="190" customWidth="1"/>
    <col min="10247" max="10247" width="17.28515625" style="190" customWidth="1"/>
    <col min="10248" max="10248" width="19.5703125" style="190" customWidth="1"/>
    <col min="10249" max="10249" width="22.5703125" style="190" customWidth="1"/>
    <col min="10250" max="10250" width="17.140625" style="190" customWidth="1"/>
    <col min="10251" max="10251" width="22" style="190" customWidth="1"/>
    <col min="10252" max="10496" width="9.140625" style="190"/>
    <col min="10497" max="10497" width="28.140625" style="190" customWidth="1"/>
    <col min="10498" max="10498" width="85.28515625" style="190" customWidth="1"/>
    <col min="10499" max="10499" width="21" style="190" customWidth="1"/>
    <col min="10500" max="10500" width="15.7109375" style="190" customWidth="1"/>
    <col min="10501" max="10501" width="18" style="190" customWidth="1"/>
    <col min="10502" max="10502" width="21" style="190" customWidth="1"/>
    <col min="10503" max="10503" width="17.28515625" style="190" customWidth="1"/>
    <col min="10504" max="10504" width="19.5703125" style="190" customWidth="1"/>
    <col min="10505" max="10505" width="22.5703125" style="190" customWidth="1"/>
    <col min="10506" max="10506" width="17.140625" style="190" customWidth="1"/>
    <col min="10507" max="10507" width="22" style="190" customWidth="1"/>
    <col min="10508" max="10752" width="9.140625" style="190"/>
    <col min="10753" max="10753" width="28.140625" style="190" customWidth="1"/>
    <col min="10754" max="10754" width="85.28515625" style="190" customWidth="1"/>
    <col min="10755" max="10755" width="21" style="190" customWidth="1"/>
    <col min="10756" max="10756" width="15.7109375" style="190" customWidth="1"/>
    <col min="10757" max="10757" width="18" style="190" customWidth="1"/>
    <col min="10758" max="10758" width="21" style="190" customWidth="1"/>
    <col min="10759" max="10759" width="17.28515625" style="190" customWidth="1"/>
    <col min="10760" max="10760" width="19.5703125" style="190" customWidth="1"/>
    <col min="10761" max="10761" width="22.5703125" style="190" customWidth="1"/>
    <col min="10762" max="10762" width="17.140625" style="190" customWidth="1"/>
    <col min="10763" max="10763" width="22" style="190" customWidth="1"/>
    <col min="10764" max="11008" width="9.140625" style="190"/>
    <col min="11009" max="11009" width="28.140625" style="190" customWidth="1"/>
    <col min="11010" max="11010" width="85.28515625" style="190" customWidth="1"/>
    <col min="11011" max="11011" width="21" style="190" customWidth="1"/>
    <col min="11012" max="11012" width="15.7109375" style="190" customWidth="1"/>
    <col min="11013" max="11013" width="18" style="190" customWidth="1"/>
    <col min="11014" max="11014" width="21" style="190" customWidth="1"/>
    <col min="11015" max="11015" width="17.28515625" style="190" customWidth="1"/>
    <col min="11016" max="11016" width="19.5703125" style="190" customWidth="1"/>
    <col min="11017" max="11017" width="22.5703125" style="190" customWidth="1"/>
    <col min="11018" max="11018" width="17.140625" style="190" customWidth="1"/>
    <col min="11019" max="11019" width="22" style="190" customWidth="1"/>
    <col min="11020" max="11264" width="9.140625" style="190"/>
    <col min="11265" max="11265" width="28.140625" style="190" customWidth="1"/>
    <col min="11266" max="11266" width="85.28515625" style="190" customWidth="1"/>
    <col min="11267" max="11267" width="21" style="190" customWidth="1"/>
    <col min="11268" max="11268" width="15.7109375" style="190" customWidth="1"/>
    <col min="11269" max="11269" width="18" style="190" customWidth="1"/>
    <col min="11270" max="11270" width="21" style="190" customWidth="1"/>
    <col min="11271" max="11271" width="17.28515625" style="190" customWidth="1"/>
    <col min="11272" max="11272" width="19.5703125" style="190" customWidth="1"/>
    <col min="11273" max="11273" width="22.5703125" style="190" customWidth="1"/>
    <col min="11274" max="11274" width="17.140625" style="190" customWidth="1"/>
    <col min="11275" max="11275" width="22" style="190" customWidth="1"/>
    <col min="11276" max="11520" width="9.140625" style="190"/>
    <col min="11521" max="11521" width="28.140625" style="190" customWidth="1"/>
    <col min="11522" max="11522" width="85.28515625" style="190" customWidth="1"/>
    <col min="11523" max="11523" width="21" style="190" customWidth="1"/>
    <col min="11524" max="11524" width="15.7109375" style="190" customWidth="1"/>
    <col min="11525" max="11525" width="18" style="190" customWidth="1"/>
    <col min="11526" max="11526" width="21" style="190" customWidth="1"/>
    <col min="11527" max="11527" width="17.28515625" style="190" customWidth="1"/>
    <col min="11528" max="11528" width="19.5703125" style="190" customWidth="1"/>
    <col min="11529" max="11529" width="22.5703125" style="190" customWidth="1"/>
    <col min="11530" max="11530" width="17.140625" style="190" customWidth="1"/>
    <col min="11531" max="11531" width="22" style="190" customWidth="1"/>
    <col min="11532" max="11776" width="9.140625" style="190"/>
    <col min="11777" max="11777" width="28.140625" style="190" customWidth="1"/>
    <col min="11778" max="11778" width="85.28515625" style="190" customWidth="1"/>
    <col min="11779" max="11779" width="21" style="190" customWidth="1"/>
    <col min="11780" max="11780" width="15.7109375" style="190" customWidth="1"/>
    <col min="11781" max="11781" width="18" style="190" customWidth="1"/>
    <col min="11782" max="11782" width="21" style="190" customWidth="1"/>
    <col min="11783" max="11783" width="17.28515625" style="190" customWidth="1"/>
    <col min="11784" max="11784" width="19.5703125" style="190" customWidth="1"/>
    <col min="11785" max="11785" width="22.5703125" style="190" customWidth="1"/>
    <col min="11786" max="11786" width="17.140625" style="190" customWidth="1"/>
    <col min="11787" max="11787" width="22" style="190" customWidth="1"/>
    <col min="11788" max="12032" width="9.140625" style="190"/>
    <col min="12033" max="12033" width="28.140625" style="190" customWidth="1"/>
    <col min="12034" max="12034" width="85.28515625" style="190" customWidth="1"/>
    <col min="12035" max="12035" width="21" style="190" customWidth="1"/>
    <col min="12036" max="12036" width="15.7109375" style="190" customWidth="1"/>
    <col min="12037" max="12037" width="18" style="190" customWidth="1"/>
    <col min="12038" max="12038" width="21" style="190" customWidth="1"/>
    <col min="12039" max="12039" width="17.28515625" style="190" customWidth="1"/>
    <col min="12040" max="12040" width="19.5703125" style="190" customWidth="1"/>
    <col min="12041" max="12041" width="22.5703125" style="190" customWidth="1"/>
    <col min="12042" max="12042" width="17.140625" style="190" customWidth="1"/>
    <col min="12043" max="12043" width="22" style="190" customWidth="1"/>
    <col min="12044" max="12288" width="9.140625" style="190"/>
    <col min="12289" max="12289" width="28.140625" style="190" customWidth="1"/>
    <col min="12290" max="12290" width="85.28515625" style="190" customWidth="1"/>
    <col min="12291" max="12291" width="21" style="190" customWidth="1"/>
    <col min="12292" max="12292" width="15.7109375" style="190" customWidth="1"/>
    <col min="12293" max="12293" width="18" style="190" customWidth="1"/>
    <col min="12294" max="12294" width="21" style="190" customWidth="1"/>
    <col min="12295" max="12295" width="17.28515625" style="190" customWidth="1"/>
    <col min="12296" max="12296" width="19.5703125" style="190" customWidth="1"/>
    <col min="12297" max="12297" width="22.5703125" style="190" customWidth="1"/>
    <col min="12298" max="12298" width="17.140625" style="190" customWidth="1"/>
    <col min="12299" max="12299" width="22" style="190" customWidth="1"/>
    <col min="12300" max="12544" width="9.140625" style="190"/>
    <col min="12545" max="12545" width="28.140625" style="190" customWidth="1"/>
    <col min="12546" max="12546" width="85.28515625" style="190" customWidth="1"/>
    <col min="12547" max="12547" width="21" style="190" customWidth="1"/>
    <col min="12548" max="12548" width="15.7109375" style="190" customWidth="1"/>
    <col min="12549" max="12549" width="18" style="190" customWidth="1"/>
    <col min="12550" max="12550" width="21" style="190" customWidth="1"/>
    <col min="12551" max="12551" width="17.28515625" style="190" customWidth="1"/>
    <col min="12552" max="12552" width="19.5703125" style="190" customWidth="1"/>
    <col min="12553" max="12553" width="22.5703125" style="190" customWidth="1"/>
    <col min="12554" max="12554" width="17.140625" style="190" customWidth="1"/>
    <col min="12555" max="12555" width="22" style="190" customWidth="1"/>
    <col min="12556" max="12800" width="9.140625" style="190"/>
    <col min="12801" max="12801" width="28.140625" style="190" customWidth="1"/>
    <col min="12802" max="12802" width="85.28515625" style="190" customWidth="1"/>
    <col min="12803" max="12803" width="21" style="190" customWidth="1"/>
    <col min="12804" max="12804" width="15.7109375" style="190" customWidth="1"/>
    <col min="12805" max="12805" width="18" style="190" customWidth="1"/>
    <col min="12806" max="12806" width="21" style="190" customWidth="1"/>
    <col min="12807" max="12807" width="17.28515625" style="190" customWidth="1"/>
    <col min="12808" max="12808" width="19.5703125" style="190" customWidth="1"/>
    <col min="12809" max="12809" width="22.5703125" style="190" customWidth="1"/>
    <col min="12810" max="12810" width="17.140625" style="190" customWidth="1"/>
    <col min="12811" max="12811" width="22" style="190" customWidth="1"/>
    <col min="12812" max="13056" width="9.140625" style="190"/>
    <col min="13057" max="13057" width="28.140625" style="190" customWidth="1"/>
    <col min="13058" max="13058" width="85.28515625" style="190" customWidth="1"/>
    <col min="13059" max="13059" width="21" style="190" customWidth="1"/>
    <col min="13060" max="13060" width="15.7109375" style="190" customWidth="1"/>
    <col min="13061" max="13061" width="18" style="190" customWidth="1"/>
    <col min="13062" max="13062" width="21" style="190" customWidth="1"/>
    <col min="13063" max="13063" width="17.28515625" style="190" customWidth="1"/>
    <col min="13064" max="13064" width="19.5703125" style="190" customWidth="1"/>
    <col min="13065" max="13065" width="22.5703125" style="190" customWidth="1"/>
    <col min="13066" max="13066" width="17.140625" style="190" customWidth="1"/>
    <col min="13067" max="13067" width="22" style="190" customWidth="1"/>
    <col min="13068" max="13312" width="9.140625" style="190"/>
    <col min="13313" max="13313" width="28.140625" style="190" customWidth="1"/>
    <col min="13314" max="13314" width="85.28515625" style="190" customWidth="1"/>
    <col min="13315" max="13315" width="21" style="190" customWidth="1"/>
    <col min="13316" max="13316" width="15.7109375" style="190" customWidth="1"/>
    <col min="13317" max="13317" width="18" style="190" customWidth="1"/>
    <col min="13318" max="13318" width="21" style="190" customWidth="1"/>
    <col min="13319" max="13319" width="17.28515625" style="190" customWidth="1"/>
    <col min="13320" max="13320" width="19.5703125" style="190" customWidth="1"/>
    <col min="13321" max="13321" width="22.5703125" style="190" customWidth="1"/>
    <col min="13322" max="13322" width="17.140625" style="190" customWidth="1"/>
    <col min="13323" max="13323" width="22" style="190" customWidth="1"/>
    <col min="13324" max="13568" width="9.140625" style="190"/>
    <col min="13569" max="13569" width="28.140625" style="190" customWidth="1"/>
    <col min="13570" max="13570" width="85.28515625" style="190" customWidth="1"/>
    <col min="13571" max="13571" width="21" style="190" customWidth="1"/>
    <col min="13572" max="13572" width="15.7109375" style="190" customWidth="1"/>
    <col min="13573" max="13573" width="18" style="190" customWidth="1"/>
    <col min="13574" max="13574" width="21" style="190" customWidth="1"/>
    <col min="13575" max="13575" width="17.28515625" style="190" customWidth="1"/>
    <col min="13576" max="13576" width="19.5703125" style="190" customWidth="1"/>
    <col min="13577" max="13577" width="22.5703125" style="190" customWidth="1"/>
    <col min="13578" max="13578" width="17.140625" style="190" customWidth="1"/>
    <col min="13579" max="13579" width="22" style="190" customWidth="1"/>
    <col min="13580" max="13824" width="9.140625" style="190"/>
    <col min="13825" max="13825" width="28.140625" style="190" customWidth="1"/>
    <col min="13826" max="13826" width="85.28515625" style="190" customWidth="1"/>
    <col min="13827" max="13827" width="21" style="190" customWidth="1"/>
    <col min="13828" max="13828" width="15.7109375" style="190" customWidth="1"/>
    <col min="13829" max="13829" width="18" style="190" customWidth="1"/>
    <col min="13830" max="13830" width="21" style="190" customWidth="1"/>
    <col min="13831" max="13831" width="17.28515625" style="190" customWidth="1"/>
    <col min="13832" max="13832" width="19.5703125" style="190" customWidth="1"/>
    <col min="13833" max="13833" width="22.5703125" style="190" customWidth="1"/>
    <col min="13834" max="13834" width="17.140625" style="190" customWidth="1"/>
    <col min="13835" max="13835" width="22" style="190" customWidth="1"/>
    <col min="13836" max="14080" width="9.140625" style="190"/>
    <col min="14081" max="14081" width="28.140625" style="190" customWidth="1"/>
    <col min="14082" max="14082" width="85.28515625" style="190" customWidth="1"/>
    <col min="14083" max="14083" width="21" style="190" customWidth="1"/>
    <col min="14084" max="14084" width="15.7109375" style="190" customWidth="1"/>
    <col min="14085" max="14085" width="18" style="190" customWidth="1"/>
    <col min="14086" max="14086" width="21" style="190" customWidth="1"/>
    <col min="14087" max="14087" width="17.28515625" style="190" customWidth="1"/>
    <col min="14088" max="14088" width="19.5703125" style="190" customWidth="1"/>
    <col min="14089" max="14089" width="22.5703125" style="190" customWidth="1"/>
    <col min="14090" max="14090" width="17.140625" style="190" customWidth="1"/>
    <col min="14091" max="14091" width="22" style="190" customWidth="1"/>
    <col min="14092" max="14336" width="9.140625" style="190"/>
    <col min="14337" max="14337" width="28.140625" style="190" customWidth="1"/>
    <col min="14338" max="14338" width="85.28515625" style="190" customWidth="1"/>
    <col min="14339" max="14339" width="21" style="190" customWidth="1"/>
    <col min="14340" max="14340" width="15.7109375" style="190" customWidth="1"/>
    <col min="14341" max="14341" width="18" style="190" customWidth="1"/>
    <col min="14342" max="14342" width="21" style="190" customWidth="1"/>
    <col min="14343" max="14343" width="17.28515625" style="190" customWidth="1"/>
    <col min="14344" max="14344" width="19.5703125" style="190" customWidth="1"/>
    <col min="14345" max="14345" width="22.5703125" style="190" customWidth="1"/>
    <col min="14346" max="14346" width="17.140625" style="190" customWidth="1"/>
    <col min="14347" max="14347" width="22" style="190" customWidth="1"/>
    <col min="14348" max="14592" width="9.140625" style="190"/>
    <col min="14593" max="14593" width="28.140625" style="190" customWidth="1"/>
    <col min="14594" max="14594" width="85.28515625" style="190" customWidth="1"/>
    <col min="14595" max="14595" width="21" style="190" customWidth="1"/>
    <col min="14596" max="14596" width="15.7109375" style="190" customWidth="1"/>
    <col min="14597" max="14597" width="18" style="190" customWidth="1"/>
    <col min="14598" max="14598" width="21" style="190" customWidth="1"/>
    <col min="14599" max="14599" width="17.28515625" style="190" customWidth="1"/>
    <col min="14600" max="14600" width="19.5703125" style="190" customWidth="1"/>
    <col min="14601" max="14601" width="22.5703125" style="190" customWidth="1"/>
    <col min="14602" max="14602" width="17.140625" style="190" customWidth="1"/>
    <col min="14603" max="14603" width="22" style="190" customWidth="1"/>
    <col min="14604" max="14848" width="9.140625" style="190"/>
    <col min="14849" max="14849" width="28.140625" style="190" customWidth="1"/>
    <col min="14850" max="14850" width="85.28515625" style="190" customWidth="1"/>
    <col min="14851" max="14851" width="21" style="190" customWidth="1"/>
    <col min="14852" max="14852" width="15.7109375" style="190" customWidth="1"/>
    <col min="14853" max="14853" width="18" style="190" customWidth="1"/>
    <col min="14854" max="14854" width="21" style="190" customWidth="1"/>
    <col min="14855" max="14855" width="17.28515625" style="190" customWidth="1"/>
    <col min="14856" max="14856" width="19.5703125" style="190" customWidth="1"/>
    <col min="14857" max="14857" width="22.5703125" style="190" customWidth="1"/>
    <col min="14858" max="14858" width="17.140625" style="190" customWidth="1"/>
    <col min="14859" max="14859" width="22" style="190" customWidth="1"/>
    <col min="14860" max="15104" width="9.140625" style="190"/>
    <col min="15105" max="15105" width="28.140625" style="190" customWidth="1"/>
    <col min="15106" max="15106" width="85.28515625" style="190" customWidth="1"/>
    <col min="15107" max="15107" width="21" style="190" customWidth="1"/>
    <col min="15108" max="15108" width="15.7109375" style="190" customWidth="1"/>
    <col min="15109" max="15109" width="18" style="190" customWidth="1"/>
    <col min="15110" max="15110" width="21" style="190" customWidth="1"/>
    <col min="15111" max="15111" width="17.28515625" style="190" customWidth="1"/>
    <col min="15112" max="15112" width="19.5703125" style="190" customWidth="1"/>
    <col min="15113" max="15113" width="22.5703125" style="190" customWidth="1"/>
    <col min="15114" max="15114" width="17.140625" style="190" customWidth="1"/>
    <col min="15115" max="15115" width="22" style="190" customWidth="1"/>
    <col min="15116" max="15360" width="9.140625" style="190"/>
    <col min="15361" max="15361" width="28.140625" style="190" customWidth="1"/>
    <col min="15362" max="15362" width="85.28515625" style="190" customWidth="1"/>
    <col min="15363" max="15363" width="21" style="190" customWidth="1"/>
    <col min="15364" max="15364" width="15.7109375" style="190" customWidth="1"/>
    <col min="15365" max="15365" width="18" style="190" customWidth="1"/>
    <col min="15366" max="15366" width="21" style="190" customWidth="1"/>
    <col min="15367" max="15367" width="17.28515625" style="190" customWidth="1"/>
    <col min="15368" max="15368" width="19.5703125" style="190" customWidth="1"/>
    <col min="15369" max="15369" width="22.5703125" style="190" customWidth="1"/>
    <col min="15370" max="15370" width="17.140625" style="190" customWidth="1"/>
    <col min="15371" max="15371" width="22" style="190" customWidth="1"/>
    <col min="15372" max="15616" width="9.140625" style="190"/>
    <col min="15617" max="15617" width="28.140625" style="190" customWidth="1"/>
    <col min="15618" max="15618" width="85.28515625" style="190" customWidth="1"/>
    <col min="15619" max="15619" width="21" style="190" customWidth="1"/>
    <col min="15620" max="15620" width="15.7109375" style="190" customWidth="1"/>
    <col min="15621" max="15621" width="18" style="190" customWidth="1"/>
    <col min="15622" max="15622" width="21" style="190" customWidth="1"/>
    <col min="15623" max="15623" width="17.28515625" style="190" customWidth="1"/>
    <col min="15624" max="15624" width="19.5703125" style="190" customWidth="1"/>
    <col min="15625" max="15625" width="22.5703125" style="190" customWidth="1"/>
    <col min="15626" max="15626" width="17.140625" style="190" customWidth="1"/>
    <col min="15627" max="15627" width="22" style="190" customWidth="1"/>
    <col min="15628" max="15872" width="9.140625" style="190"/>
    <col min="15873" max="15873" width="28.140625" style="190" customWidth="1"/>
    <col min="15874" max="15874" width="85.28515625" style="190" customWidth="1"/>
    <col min="15875" max="15875" width="21" style="190" customWidth="1"/>
    <col min="15876" max="15876" width="15.7109375" style="190" customWidth="1"/>
    <col min="15877" max="15877" width="18" style="190" customWidth="1"/>
    <col min="15878" max="15878" width="21" style="190" customWidth="1"/>
    <col min="15879" max="15879" width="17.28515625" style="190" customWidth="1"/>
    <col min="15880" max="15880" width="19.5703125" style="190" customWidth="1"/>
    <col min="15881" max="15881" width="22.5703125" style="190" customWidth="1"/>
    <col min="15882" max="15882" width="17.140625" style="190" customWidth="1"/>
    <col min="15883" max="15883" width="22" style="190" customWidth="1"/>
    <col min="15884" max="16128" width="9.140625" style="190"/>
    <col min="16129" max="16129" width="28.140625" style="190" customWidth="1"/>
    <col min="16130" max="16130" width="85.28515625" style="190" customWidth="1"/>
    <col min="16131" max="16131" width="21" style="190" customWidth="1"/>
    <col min="16132" max="16132" width="15.7109375" style="190" customWidth="1"/>
    <col min="16133" max="16133" width="18" style="190" customWidth="1"/>
    <col min="16134" max="16134" width="21" style="190" customWidth="1"/>
    <col min="16135" max="16135" width="17.28515625" style="190" customWidth="1"/>
    <col min="16136" max="16136" width="19.5703125" style="190" customWidth="1"/>
    <col min="16137" max="16137" width="22.5703125" style="190" customWidth="1"/>
    <col min="16138" max="16138" width="17.140625" style="190" customWidth="1"/>
    <col min="16139" max="16139" width="22" style="190" customWidth="1"/>
    <col min="16140" max="16384" width="9.140625" style="190"/>
  </cols>
  <sheetData>
    <row r="1" spans="1:51" x14ac:dyDescent="0.25">
      <c r="A1" s="219"/>
      <c r="B1" s="220"/>
      <c r="C1" s="220"/>
      <c r="D1" s="220"/>
      <c r="E1" s="220"/>
      <c r="F1" s="220"/>
      <c r="G1" s="220"/>
      <c r="H1" s="239" t="s">
        <v>898</v>
      </c>
      <c r="I1" s="239"/>
      <c r="J1" s="239"/>
      <c r="K1" s="239"/>
    </row>
    <row r="2" spans="1:51" s="191" customFormat="1" x14ac:dyDescent="0.25">
      <c r="A2" s="220"/>
      <c r="B2" s="220"/>
      <c r="C2" s="220"/>
      <c r="D2" s="220"/>
      <c r="E2" s="220"/>
      <c r="F2" s="220"/>
      <c r="G2" s="220"/>
      <c r="H2" s="239" t="s">
        <v>758</v>
      </c>
      <c r="I2" s="239"/>
      <c r="J2" s="239"/>
      <c r="K2" s="23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</row>
    <row r="3" spans="1:51" s="218" customFormat="1" x14ac:dyDescent="0.2">
      <c r="A3" s="217"/>
      <c r="H3" s="240" t="s">
        <v>759</v>
      </c>
      <c r="I3" s="240"/>
      <c r="J3" s="240"/>
      <c r="K3" s="240"/>
    </row>
    <row r="4" spans="1:51" s="218" customFormat="1" x14ac:dyDescent="0.2">
      <c r="H4" s="240" t="s">
        <v>909</v>
      </c>
      <c r="I4" s="240"/>
      <c r="J4" s="240"/>
      <c r="K4" s="240"/>
    </row>
    <row r="5" spans="1:51" s="218" customFormat="1" ht="18.75" customHeight="1" x14ac:dyDescent="0.2">
      <c r="H5" s="221"/>
      <c r="K5" s="221"/>
    </row>
    <row r="6" spans="1:51" s="218" customFormat="1" ht="33.75" customHeight="1" x14ac:dyDescent="0.25">
      <c r="A6" s="238" t="s">
        <v>901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51" s="218" customFormat="1" ht="20.25" customHeight="1" x14ac:dyDescent="0.25">
      <c r="A7" s="237" t="s">
        <v>659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51" s="218" customFormat="1" ht="15" customHeight="1" x14ac:dyDescent="0.25">
      <c r="A8" s="222"/>
      <c r="B8" s="222"/>
      <c r="C8" s="222"/>
      <c r="D8" s="222"/>
      <c r="E8" s="222"/>
      <c r="F8" s="222"/>
      <c r="G8" s="222"/>
      <c r="H8" s="222"/>
      <c r="I8" s="222"/>
      <c r="J8" s="222"/>
      <c r="K8" s="222"/>
    </row>
    <row r="9" spans="1:51" s="193" customFormat="1" ht="15" customHeight="1" x14ac:dyDescent="0.25">
      <c r="A9" s="192"/>
      <c r="K9" s="193" t="s">
        <v>900</v>
      </c>
    </row>
    <row r="10" spans="1:51" s="195" customFormat="1" ht="35.25" customHeight="1" x14ac:dyDescent="0.2">
      <c r="A10" s="75" t="s">
        <v>849</v>
      </c>
      <c r="B10" s="75" t="s">
        <v>850</v>
      </c>
      <c r="C10" s="75" t="s">
        <v>851</v>
      </c>
      <c r="D10" s="75" t="s">
        <v>627</v>
      </c>
      <c r="E10" s="75" t="s">
        <v>784</v>
      </c>
      <c r="F10" s="75" t="s">
        <v>852</v>
      </c>
      <c r="G10" s="75" t="s">
        <v>627</v>
      </c>
      <c r="H10" s="75" t="s">
        <v>786</v>
      </c>
      <c r="I10" s="75" t="s">
        <v>853</v>
      </c>
      <c r="J10" s="75" t="s">
        <v>627</v>
      </c>
      <c r="K10" s="75" t="s">
        <v>899</v>
      </c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</row>
    <row r="11" spans="1:51" s="195" customFormat="1" ht="19.5" customHeight="1" x14ac:dyDescent="0.25">
      <c r="A11" s="64" t="s">
        <v>528</v>
      </c>
      <c r="B11" s="60" t="s">
        <v>529</v>
      </c>
      <c r="C11" s="60" t="s">
        <v>530</v>
      </c>
      <c r="D11" s="60" t="s">
        <v>531</v>
      </c>
      <c r="E11" s="60" t="s">
        <v>530</v>
      </c>
      <c r="F11" s="60" t="s">
        <v>532</v>
      </c>
      <c r="G11" s="60" t="s">
        <v>533</v>
      </c>
      <c r="H11" s="60" t="s">
        <v>531</v>
      </c>
      <c r="I11" s="60" t="s">
        <v>630</v>
      </c>
      <c r="J11" s="60" t="s">
        <v>631</v>
      </c>
      <c r="K11" s="99">
        <v>5</v>
      </c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</row>
    <row r="12" spans="1:51" s="195" customFormat="1" ht="19.5" customHeight="1" x14ac:dyDescent="0.25">
      <c r="A12" s="123" t="s">
        <v>854</v>
      </c>
      <c r="B12" s="196" t="s">
        <v>855</v>
      </c>
      <c r="C12" s="197">
        <v>1326510.8999999999</v>
      </c>
      <c r="D12" s="197">
        <f>D13+D15+D17+D22</f>
        <v>53000</v>
      </c>
      <c r="E12" s="197">
        <f>C12+D12</f>
        <v>1379510.9</v>
      </c>
      <c r="F12" s="197">
        <v>1340199</v>
      </c>
      <c r="G12" s="197">
        <v>0</v>
      </c>
      <c r="H12" s="197">
        <v>1340199</v>
      </c>
      <c r="I12" s="197">
        <v>1371366</v>
      </c>
      <c r="J12" s="197">
        <v>0</v>
      </c>
      <c r="K12" s="197">
        <v>1371366</v>
      </c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</row>
    <row r="13" spans="1:51" s="195" customFormat="1" ht="19.5" customHeight="1" x14ac:dyDescent="0.25">
      <c r="A13" s="123" t="s">
        <v>856</v>
      </c>
      <c r="B13" s="65" t="s">
        <v>857</v>
      </c>
      <c r="C13" s="197">
        <v>821698</v>
      </c>
      <c r="D13" s="197">
        <v>30000</v>
      </c>
      <c r="E13" s="197">
        <f t="shared" ref="E13:E24" si="0">C13+D13</f>
        <v>851698</v>
      </c>
      <c r="F13" s="197">
        <v>851199</v>
      </c>
      <c r="G13" s="197">
        <f>H13-F13</f>
        <v>0</v>
      </c>
      <c r="H13" s="197">
        <v>851199</v>
      </c>
      <c r="I13" s="197">
        <v>884823</v>
      </c>
      <c r="J13" s="197">
        <f>K13-I13</f>
        <v>0</v>
      </c>
      <c r="K13" s="197">
        <v>884823</v>
      </c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</row>
    <row r="14" spans="1:51" s="195" customFormat="1" ht="19.5" customHeight="1" x14ac:dyDescent="0.25">
      <c r="A14" s="198" t="s">
        <v>858</v>
      </c>
      <c r="B14" s="199" t="s">
        <v>859</v>
      </c>
      <c r="C14" s="200">
        <v>821698</v>
      </c>
      <c r="D14" s="200">
        <v>30000</v>
      </c>
      <c r="E14" s="200">
        <f t="shared" si="0"/>
        <v>851698</v>
      </c>
      <c r="F14" s="200">
        <v>851199</v>
      </c>
      <c r="G14" s="200">
        <f t="shared" ref="G14:G24" si="1">H14-F14</f>
        <v>0</v>
      </c>
      <c r="H14" s="200">
        <v>851199</v>
      </c>
      <c r="I14" s="200">
        <v>884823</v>
      </c>
      <c r="J14" s="200">
        <f t="shared" ref="J14:J19" si="2">K14-I14</f>
        <v>0</v>
      </c>
      <c r="K14" s="200">
        <v>884823</v>
      </c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</row>
    <row r="15" spans="1:51" s="195" customFormat="1" ht="36.75" customHeight="1" x14ac:dyDescent="0.25">
      <c r="A15" s="123" t="s">
        <v>860</v>
      </c>
      <c r="B15" s="65" t="s">
        <v>861</v>
      </c>
      <c r="C15" s="197">
        <v>15428</v>
      </c>
      <c r="D15" s="197">
        <v>3000</v>
      </c>
      <c r="E15" s="197">
        <f t="shared" si="0"/>
        <v>18428</v>
      </c>
      <c r="F15" s="197">
        <v>16028</v>
      </c>
      <c r="G15" s="197">
        <f t="shared" si="1"/>
        <v>0</v>
      </c>
      <c r="H15" s="197">
        <v>16028</v>
      </c>
      <c r="I15" s="197">
        <v>17045</v>
      </c>
      <c r="J15" s="197">
        <f t="shared" si="2"/>
        <v>0</v>
      </c>
      <c r="K15" s="197">
        <v>17045</v>
      </c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</row>
    <row r="16" spans="1:51" s="195" customFormat="1" ht="37.5" customHeight="1" x14ac:dyDescent="0.25">
      <c r="A16" s="198" t="s">
        <v>862</v>
      </c>
      <c r="B16" s="199" t="s">
        <v>863</v>
      </c>
      <c r="C16" s="200">
        <v>15428</v>
      </c>
      <c r="D16" s="200">
        <v>3000</v>
      </c>
      <c r="E16" s="200">
        <f t="shared" si="0"/>
        <v>18428</v>
      </c>
      <c r="F16" s="200">
        <v>16028</v>
      </c>
      <c r="G16" s="200">
        <f t="shared" si="1"/>
        <v>0</v>
      </c>
      <c r="H16" s="200">
        <v>16028</v>
      </c>
      <c r="I16" s="200">
        <v>17045</v>
      </c>
      <c r="J16" s="200">
        <f t="shared" si="2"/>
        <v>0</v>
      </c>
      <c r="K16" s="200">
        <v>17045</v>
      </c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</row>
    <row r="17" spans="1:51" s="195" customFormat="1" ht="38.25" customHeight="1" x14ac:dyDescent="0.25">
      <c r="A17" s="123" t="s">
        <v>864</v>
      </c>
      <c r="B17" s="65" t="s">
        <v>865</v>
      </c>
      <c r="C17" s="197">
        <v>156734</v>
      </c>
      <c r="D17" s="197">
        <f>D18+D19+D20+D21</f>
        <v>14800</v>
      </c>
      <c r="E17" s="197">
        <f t="shared" si="0"/>
        <v>171534</v>
      </c>
      <c r="F17" s="197">
        <v>148783</v>
      </c>
      <c r="G17" s="197">
        <f t="shared" si="1"/>
        <v>0</v>
      </c>
      <c r="H17" s="197">
        <v>148783</v>
      </c>
      <c r="I17" s="197">
        <v>144820</v>
      </c>
      <c r="J17" s="197">
        <f t="shared" si="2"/>
        <v>0</v>
      </c>
      <c r="K17" s="197">
        <v>144820</v>
      </c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</row>
    <row r="18" spans="1:51" s="195" customFormat="1" ht="48.75" customHeight="1" x14ac:dyDescent="0.25">
      <c r="A18" s="198" t="s">
        <v>866</v>
      </c>
      <c r="B18" s="199" t="s">
        <v>867</v>
      </c>
      <c r="C18" s="200">
        <v>118000</v>
      </c>
      <c r="D18" s="200">
        <v>3000</v>
      </c>
      <c r="E18" s="200">
        <f t="shared" si="0"/>
        <v>121000</v>
      </c>
      <c r="F18" s="200">
        <v>118000</v>
      </c>
      <c r="G18" s="200">
        <f t="shared" si="1"/>
        <v>0</v>
      </c>
      <c r="H18" s="200">
        <v>118000</v>
      </c>
      <c r="I18" s="200">
        <v>118000</v>
      </c>
      <c r="J18" s="200">
        <f t="shared" si="2"/>
        <v>0</v>
      </c>
      <c r="K18" s="200">
        <v>118000</v>
      </c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</row>
    <row r="19" spans="1:51" s="195" customFormat="1" ht="54.75" customHeight="1" x14ac:dyDescent="0.25">
      <c r="A19" s="198" t="s">
        <v>868</v>
      </c>
      <c r="B19" s="199" t="s">
        <v>869</v>
      </c>
      <c r="C19" s="200">
        <v>7300</v>
      </c>
      <c r="D19" s="200">
        <v>3400</v>
      </c>
      <c r="E19" s="200">
        <f t="shared" si="0"/>
        <v>10700</v>
      </c>
      <c r="F19" s="200">
        <v>7300</v>
      </c>
      <c r="G19" s="200">
        <f t="shared" si="1"/>
        <v>0</v>
      </c>
      <c r="H19" s="200">
        <v>7300</v>
      </c>
      <c r="I19" s="200">
        <v>7300</v>
      </c>
      <c r="J19" s="200">
        <f t="shared" si="2"/>
        <v>0</v>
      </c>
      <c r="K19" s="200">
        <v>7300</v>
      </c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</row>
    <row r="20" spans="1:51" s="195" customFormat="1" ht="39" customHeight="1" x14ac:dyDescent="0.25">
      <c r="A20" s="201" t="s">
        <v>870</v>
      </c>
      <c r="B20" s="202" t="s">
        <v>871</v>
      </c>
      <c r="C20" s="200">
        <v>7000</v>
      </c>
      <c r="D20" s="200">
        <v>2600</v>
      </c>
      <c r="E20" s="200">
        <f t="shared" si="0"/>
        <v>9600</v>
      </c>
      <c r="F20" s="200">
        <v>4700</v>
      </c>
      <c r="G20" s="200">
        <v>0</v>
      </c>
      <c r="H20" s="200">
        <v>4700</v>
      </c>
      <c r="I20" s="200">
        <v>3800</v>
      </c>
      <c r="J20" s="200">
        <v>0</v>
      </c>
      <c r="K20" s="200">
        <v>3800</v>
      </c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</row>
    <row r="21" spans="1:51" s="195" customFormat="1" ht="84.75" customHeight="1" x14ac:dyDescent="0.25">
      <c r="A21" s="198" t="s">
        <v>872</v>
      </c>
      <c r="B21" s="203" t="s">
        <v>873</v>
      </c>
      <c r="C21" s="200">
        <v>14200</v>
      </c>
      <c r="D21" s="200">
        <v>5800</v>
      </c>
      <c r="E21" s="200">
        <f>C21+D21</f>
        <v>20000</v>
      </c>
      <c r="F21" s="200">
        <v>8700</v>
      </c>
      <c r="G21" s="200">
        <f>H21-F21</f>
        <v>0</v>
      </c>
      <c r="H21" s="200">
        <v>8700</v>
      </c>
      <c r="I21" s="200">
        <v>5500</v>
      </c>
      <c r="J21" s="200">
        <f>K21-I21</f>
        <v>0</v>
      </c>
      <c r="K21" s="200">
        <v>5500</v>
      </c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</row>
    <row r="22" spans="1:51" s="195" customFormat="1" ht="30" customHeight="1" x14ac:dyDescent="0.25">
      <c r="A22" s="123" t="s">
        <v>874</v>
      </c>
      <c r="B22" s="196" t="s">
        <v>875</v>
      </c>
      <c r="C22" s="197">
        <v>12565</v>
      </c>
      <c r="D22" s="197">
        <f>D23+D24</f>
        <v>5200</v>
      </c>
      <c r="E22" s="197">
        <f>C22+D22</f>
        <v>17765</v>
      </c>
      <c r="F22" s="197">
        <v>5400</v>
      </c>
      <c r="G22" s="197">
        <v>0</v>
      </c>
      <c r="H22" s="197">
        <v>5400</v>
      </c>
      <c r="I22" s="197">
        <v>6000</v>
      </c>
      <c r="J22" s="197">
        <v>0</v>
      </c>
      <c r="K22" s="197">
        <v>6000</v>
      </c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</row>
    <row r="23" spans="1:51" s="195" customFormat="1" ht="42" customHeight="1" x14ac:dyDescent="0.25">
      <c r="A23" s="201" t="s">
        <v>876</v>
      </c>
      <c r="B23" s="202" t="s">
        <v>877</v>
      </c>
      <c r="C23" s="200">
        <v>0</v>
      </c>
      <c r="D23" s="200">
        <v>3000</v>
      </c>
      <c r="E23" s="200">
        <f>C23+D23</f>
        <v>3000</v>
      </c>
      <c r="F23" s="200">
        <v>0</v>
      </c>
      <c r="G23" s="200">
        <v>0</v>
      </c>
      <c r="H23" s="200">
        <v>0</v>
      </c>
      <c r="I23" s="200">
        <v>0</v>
      </c>
      <c r="J23" s="200">
        <v>0</v>
      </c>
      <c r="K23" s="200">
        <v>0</v>
      </c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</row>
    <row r="24" spans="1:51" s="195" customFormat="1" ht="68.25" customHeight="1" x14ac:dyDescent="0.25">
      <c r="A24" s="201" t="s">
        <v>878</v>
      </c>
      <c r="B24" s="204" t="s">
        <v>879</v>
      </c>
      <c r="C24" s="200">
        <v>1600</v>
      </c>
      <c r="D24" s="200">
        <v>2200</v>
      </c>
      <c r="E24" s="200">
        <f t="shared" si="0"/>
        <v>3800</v>
      </c>
      <c r="F24" s="200">
        <v>600</v>
      </c>
      <c r="G24" s="200">
        <f t="shared" si="1"/>
        <v>0</v>
      </c>
      <c r="H24" s="200">
        <v>600</v>
      </c>
      <c r="I24" s="200">
        <v>500</v>
      </c>
      <c r="J24" s="200">
        <v>0</v>
      </c>
      <c r="K24" s="200">
        <v>500</v>
      </c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</row>
    <row r="25" spans="1:51" s="195" customFormat="1" ht="24" customHeight="1" x14ac:dyDescent="0.25">
      <c r="A25" s="66" t="s">
        <v>880</v>
      </c>
      <c r="B25" s="65" t="s">
        <v>881</v>
      </c>
      <c r="C25" s="197">
        <v>2150825.5</v>
      </c>
      <c r="D25" s="197">
        <f>D26+D30</f>
        <v>158465.09999999989</v>
      </c>
      <c r="E25" s="197">
        <v>2309290.6</v>
      </c>
      <c r="F25" s="197">
        <v>1884679.2</v>
      </c>
      <c r="G25" s="205">
        <f>G26</f>
        <v>140543.69999999995</v>
      </c>
      <c r="H25" s="205">
        <f>F25+G25</f>
        <v>2025222.9</v>
      </c>
      <c r="I25" s="205">
        <v>1690833.8</v>
      </c>
      <c r="J25" s="205">
        <f>J26</f>
        <v>56525.70000000007</v>
      </c>
      <c r="K25" s="122">
        <f>I25+J25</f>
        <v>1747359.5</v>
      </c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</row>
    <row r="26" spans="1:51" ht="39" customHeight="1" x14ac:dyDescent="0.25">
      <c r="A26" s="66" t="s">
        <v>882</v>
      </c>
      <c r="B26" s="79" t="s">
        <v>883</v>
      </c>
      <c r="C26" s="205">
        <v>1960230.1</v>
      </c>
      <c r="D26" s="205">
        <f>D27+D28+D29</f>
        <v>158445.59999999989</v>
      </c>
      <c r="E26" s="205">
        <v>2118675.7000000002</v>
      </c>
      <c r="F26" s="205">
        <v>1884679.2</v>
      </c>
      <c r="G26" s="205">
        <f>G27+G28+G29</f>
        <v>140543.69999999995</v>
      </c>
      <c r="H26" s="205">
        <f>F26+G26</f>
        <v>2025222.9</v>
      </c>
      <c r="I26" s="205">
        <v>1690833.8</v>
      </c>
      <c r="J26" s="205">
        <f>J27+J28+J29</f>
        <v>56525.70000000007</v>
      </c>
      <c r="K26" s="122">
        <f>I26+J26</f>
        <v>1747359.5</v>
      </c>
    </row>
    <row r="27" spans="1:51" ht="30" customHeight="1" x14ac:dyDescent="0.25">
      <c r="A27" s="206" t="s">
        <v>884</v>
      </c>
      <c r="B27" s="207" t="s">
        <v>885</v>
      </c>
      <c r="C27" s="208">
        <v>372360.7</v>
      </c>
      <c r="D27" s="208">
        <f>E27-C27</f>
        <v>144352.89999999997</v>
      </c>
      <c r="E27" s="208">
        <v>516713.6</v>
      </c>
      <c r="F27" s="208">
        <v>225692</v>
      </c>
      <c r="G27" s="208">
        <f>H27-F27</f>
        <v>112000</v>
      </c>
      <c r="H27" s="208">
        <v>337692</v>
      </c>
      <c r="I27" s="208">
        <v>228945.9</v>
      </c>
      <c r="J27" s="208">
        <f>K27-I27</f>
        <v>42000.000000000029</v>
      </c>
      <c r="K27" s="208">
        <v>270945.90000000002</v>
      </c>
    </row>
    <row r="28" spans="1:51" ht="23.25" customHeight="1" x14ac:dyDescent="0.25">
      <c r="A28" s="206" t="s">
        <v>886</v>
      </c>
      <c r="B28" s="199" t="s">
        <v>887</v>
      </c>
      <c r="C28" s="208">
        <v>1149181.3</v>
      </c>
      <c r="D28" s="208">
        <f>E28-C28</f>
        <v>5603.3999999999069</v>
      </c>
      <c r="E28" s="208">
        <v>1154784.7</v>
      </c>
      <c r="F28" s="208">
        <v>1152844.7</v>
      </c>
      <c r="G28" s="208">
        <f>H28-F28</f>
        <v>850.19999999995343</v>
      </c>
      <c r="H28" s="208">
        <v>1153694.8999999999</v>
      </c>
      <c r="I28" s="208">
        <v>1154858.3</v>
      </c>
      <c r="J28" s="208">
        <f>K28-I28</f>
        <v>5741.3000000000466</v>
      </c>
      <c r="K28" s="208">
        <v>1160599.6000000001</v>
      </c>
    </row>
    <row r="29" spans="1:51" ht="23.25" customHeight="1" x14ac:dyDescent="0.25">
      <c r="A29" s="206" t="s">
        <v>888</v>
      </c>
      <c r="B29" s="199" t="s">
        <v>889</v>
      </c>
      <c r="C29" s="208">
        <v>241808.9</v>
      </c>
      <c r="D29" s="208">
        <f>E29-C29</f>
        <v>8489.3000000000175</v>
      </c>
      <c r="E29" s="208">
        <v>250298.2</v>
      </c>
      <c r="F29" s="208">
        <v>371433.2</v>
      </c>
      <c r="G29" s="208">
        <f>H29-F29</f>
        <v>27693.5</v>
      </c>
      <c r="H29" s="208">
        <v>399126.7</v>
      </c>
      <c r="I29" s="208">
        <v>162318.39999999999</v>
      </c>
      <c r="J29" s="208">
        <f>K29-I29</f>
        <v>8784.3999999999942</v>
      </c>
      <c r="K29" s="208">
        <v>171102.8</v>
      </c>
    </row>
    <row r="30" spans="1:51" ht="57.75" customHeight="1" x14ac:dyDescent="0.25">
      <c r="A30" s="123" t="s">
        <v>890</v>
      </c>
      <c r="B30" s="65" t="s">
        <v>891</v>
      </c>
      <c r="C30" s="205">
        <v>190211.5</v>
      </c>
      <c r="D30" s="205">
        <f>D31</f>
        <v>19.5</v>
      </c>
      <c r="E30" s="205">
        <v>190231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122">
        <v>0</v>
      </c>
    </row>
    <row r="31" spans="1:51" ht="34.5" customHeight="1" x14ac:dyDescent="0.25">
      <c r="A31" s="198" t="s">
        <v>892</v>
      </c>
      <c r="B31" s="199" t="s">
        <v>893</v>
      </c>
      <c r="C31" s="208">
        <v>189795.3</v>
      </c>
      <c r="D31" s="208">
        <f>E31-C31</f>
        <v>19.5</v>
      </c>
      <c r="E31" s="208">
        <v>189814.8</v>
      </c>
      <c r="F31" s="208">
        <v>0</v>
      </c>
      <c r="G31" s="208">
        <v>0</v>
      </c>
      <c r="H31" s="208">
        <v>0</v>
      </c>
      <c r="I31" s="208">
        <v>0</v>
      </c>
      <c r="J31" s="208">
        <v>0</v>
      </c>
      <c r="K31" s="209">
        <v>0</v>
      </c>
    </row>
    <row r="32" spans="1:51" ht="30" customHeight="1" x14ac:dyDescent="0.25">
      <c r="A32" s="70"/>
      <c r="B32" s="65" t="s">
        <v>894</v>
      </c>
      <c r="C32" s="205">
        <f>C12+C25</f>
        <v>3477336.4</v>
      </c>
      <c r="D32" s="205">
        <f>D25+D12</f>
        <v>211465.09999999989</v>
      </c>
      <c r="E32" s="205">
        <f>C32+D32</f>
        <v>3688801.5</v>
      </c>
      <c r="F32" s="205">
        <f>F12+F25</f>
        <v>3224878.2</v>
      </c>
      <c r="G32" s="205">
        <f>G25</f>
        <v>140543.69999999995</v>
      </c>
      <c r="H32" s="205">
        <f>H12+H25</f>
        <v>3365421.9</v>
      </c>
      <c r="I32" s="205">
        <f>I12+I25</f>
        <v>3062199.8</v>
      </c>
      <c r="J32" s="205">
        <f>J25</f>
        <v>56525.70000000007</v>
      </c>
      <c r="K32" s="205">
        <f>K12+K25</f>
        <v>3118725.5</v>
      </c>
    </row>
    <row r="33" spans="1:11" x14ac:dyDescent="0.25">
      <c r="A33" s="210"/>
      <c r="B33" s="189"/>
      <c r="C33" s="211"/>
      <c r="D33" s="189"/>
      <c r="E33" s="189"/>
      <c r="F33" s="189"/>
      <c r="G33" s="189"/>
      <c r="H33" s="189"/>
      <c r="I33" s="189"/>
      <c r="J33" s="189"/>
      <c r="K33" s="189"/>
    </row>
    <row r="34" spans="1:11" x14ac:dyDescent="0.25">
      <c r="A34" s="210"/>
      <c r="B34" s="189"/>
      <c r="C34" s="189"/>
      <c r="D34" s="211"/>
      <c r="E34" s="189"/>
      <c r="F34" s="189"/>
      <c r="G34" s="211"/>
      <c r="H34" s="189"/>
      <c r="I34" s="189"/>
      <c r="J34" s="189"/>
      <c r="K34" s="189"/>
    </row>
    <row r="35" spans="1:11" x14ac:dyDescent="0.25">
      <c r="A35" s="210"/>
      <c r="B35" s="189"/>
      <c r="C35" s="212"/>
      <c r="D35" s="212"/>
      <c r="E35" s="212"/>
      <c r="F35" s="189"/>
      <c r="G35" s="189"/>
      <c r="H35" s="189"/>
      <c r="I35" s="189"/>
      <c r="J35" s="189"/>
      <c r="K35" s="189"/>
    </row>
    <row r="36" spans="1:11" x14ac:dyDescent="0.25">
      <c r="A36" s="210"/>
      <c r="B36" s="189"/>
      <c r="C36" s="189"/>
      <c r="D36" s="189"/>
      <c r="E36" s="189"/>
      <c r="F36" s="189"/>
      <c r="G36" s="189"/>
      <c r="H36" s="189"/>
      <c r="I36" s="189"/>
      <c r="J36" s="189"/>
      <c r="K36" s="189"/>
    </row>
    <row r="37" spans="1:11" x14ac:dyDescent="0.25">
      <c r="A37" s="210"/>
      <c r="B37" s="189"/>
      <c r="C37" s="189"/>
      <c r="D37" s="189"/>
      <c r="E37" s="189"/>
      <c r="F37" s="189"/>
      <c r="G37" s="189"/>
      <c r="H37" s="189"/>
      <c r="I37" s="189"/>
      <c r="J37" s="189"/>
      <c r="K37" s="189"/>
    </row>
    <row r="38" spans="1:11" x14ac:dyDescent="0.25">
      <c r="A38" s="210"/>
      <c r="B38" s="189"/>
      <c r="C38" s="189"/>
      <c r="D38" s="189"/>
      <c r="E38" s="189"/>
      <c r="F38" s="189"/>
      <c r="G38" s="189"/>
      <c r="H38" s="189"/>
      <c r="I38" s="189"/>
      <c r="J38" s="189"/>
      <c r="K38" s="189"/>
    </row>
    <row r="39" spans="1:11" x14ac:dyDescent="0.25">
      <c r="A39" s="210"/>
      <c r="B39" s="189"/>
      <c r="C39" s="189"/>
      <c r="D39" s="189"/>
      <c r="E39" s="189"/>
      <c r="F39" s="189"/>
      <c r="G39" s="189"/>
      <c r="H39" s="189"/>
      <c r="I39" s="189"/>
      <c r="J39" s="189"/>
      <c r="K39" s="189"/>
    </row>
    <row r="40" spans="1:11" x14ac:dyDescent="0.25">
      <c r="A40" s="210"/>
      <c r="B40" s="189"/>
      <c r="C40" s="189"/>
      <c r="D40" s="189"/>
      <c r="E40" s="189"/>
      <c r="F40" s="189"/>
      <c r="G40" s="189"/>
      <c r="H40" s="189"/>
      <c r="I40" s="189"/>
      <c r="J40" s="189"/>
      <c r="K40" s="189"/>
    </row>
    <row r="41" spans="1:11" x14ac:dyDescent="0.25">
      <c r="A41" s="210"/>
      <c r="B41" s="189"/>
      <c r="C41" s="189"/>
      <c r="D41" s="189"/>
      <c r="E41" s="189"/>
      <c r="F41" s="189"/>
      <c r="G41" s="189"/>
      <c r="H41" s="189"/>
      <c r="I41" s="189"/>
      <c r="J41" s="189"/>
      <c r="K41" s="189"/>
    </row>
    <row r="42" spans="1:11" x14ac:dyDescent="0.25">
      <c r="A42" s="210"/>
      <c r="B42" s="189"/>
      <c r="C42" s="189"/>
      <c r="D42" s="189"/>
      <c r="E42" s="189"/>
      <c r="F42" s="189"/>
      <c r="G42" s="189"/>
      <c r="H42" s="189"/>
      <c r="I42" s="189"/>
      <c r="J42" s="189"/>
      <c r="K42" s="189"/>
    </row>
    <row r="43" spans="1:11" x14ac:dyDescent="0.25">
      <c r="A43" s="210"/>
      <c r="B43" s="189"/>
      <c r="C43" s="189"/>
      <c r="D43" s="189"/>
      <c r="E43" s="189"/>
      <c r="F43" s="189"/>
      <c r="G43" s="189"/>
      <c r="H43" s="189"/>
      <c r="I43" s="189"/>
      <c r="J43" s="189"/>
      <c r="K43" s="189"/>
    </row>
    <row r="44" spans="1:11" x14ac:dyDescent="0.25">
      <c r="A44" s="210"/>
      <c r="B44" s="189"/>
      <c r="C44" s="189"/>
      <c r="D44" s="189"/>
      <c r="E44" s="189"/>
      <c r="F44" s="189"/>
      <c r="G44" s="189"/>
      <c r="H44" s="189"/>
      <c r="I44" s="189"/>
      <c r="J44" s="189"/>
      <c r="K44" s="189"/>
    </row>
    <row r="45" spans="1:11" x14ac:dyDescent="0.25">
      <c r="A45" s="210"/>
      <c r="B45" s="189"/>
      <c r="C45" s="189"/>
      <c r="D45" s="189"/>
      <c r="E45" s="189"/>
      <c r="F45" s="189"/>
      <c r="G45" s="189"/>
      <c r="H45" s="189"/>
      <c r="I45" s="189"/>
      <c r="J45" s="189"/>
      <c r="K45" s="189"/>
    </row>
    <row r="46" spans="1:11" x14ac:dyDescent="0.25">
      <c r="A46" s="210"/>
      <c r="B46" s="189"/>
      <c r="C46" s="189"/>
      <c r="D46" s="189"/>
      <c r="E46" s="189"/>
      <c r="F46" s="189"/>
      <c r="G46" s="189"/>
      <c r="H46" s="189"/>
      <c r="I46" s="189"/>
      <c r="J46" s="189"/>
      <c r="K46" s="189"/>
    </row>
    <row r="47" spans="1:11" x14ac:dyDescent="0.25">
      <c r="A47" s="210"/>
      <c r="B47" s="189"/>
      <c r="C47" s="189"/>
      <c r="D47" s="189"/>
      <c r="E47" s="189"/>
      <c r="F47" s="189"/>
      <c r="G47" s="189"/>
      <c r="H47" s="189"/>
      <c r="I47" s="189"/>
      <c r="J47" s="189"/>
      <c r="K47" s="189"/>
    </row>
    <row r="48" spans="1:11" x14ac:dyDescent="0.25">
      <c r="A48" s="210"/>
      <c r="B48" s="189"/>
      <c r="C48" s="189"/>
      <c r="D48" s="189"/>
      <c r="E48" s="189"/>
      <c r="F48" s="189"/>
      <c r="G48" s="189"/>
      <c r="H48" s="189"/>
      <c r="I48" s="189"/>
      <c r="J48" s="189"/>
      <c r="K48" s="189"/>
    </row>
    <row r="49" spans="1:11" x14ac:dyDescent="0.25">
      <c r="A49" s="210"/>
      <c r="B49" s="189"/>
      <c r="C49" s="189"/>
      <c r="D49" s="189"/>
      <c r="E49" s="189"/>
      <c r="F49" s="189"/>
      <c r="G49" s="189"/>
      <c r="H49" s="189"/>
      <c r="I49" s="189"/>
      <c r="J49" s="189"/>
      <c r="K49" s="189"/>
    </row>
    <row r="50" spans="1:11" x14ac:dyDescent="0.25">
      <c r="A50" s="210"/>
      <c r="B50" s="189"/>
      <c r="C50" s="189"/>
      <c r="D50" s="189"/>
      <c r="E50" s="189"/>
      <c r="F50" s="189"/>
      <c r="G50" s="189"/>
      <c r="H50" s="189"/>
      <c r="I50" s="189"/>
      <c r="J50" s="189"/>
      <c r="K50" s="189"/>
    </row>
    <row r="51" spans="1:11" x14ac:dyDescent="0.25">
      <c r="A51" s="210"/>
      <c r="B51" s="189"/>
      <c r="C51" s="189"/>
      <c r="D51" s="189"/>
      <c r="E51" s="189"/>
      <c r="F51" s="189"/>
      <c r="G51" s="189"/>
      <c r="H51" s="189"/>
      <c r="I51" s="189"/>
      <c r="J51" s="189"/>
      <c r="K51" s="189"/>
    </row>
    <row r="52" spans="1:11" x14ac:dyDescent="0.25">
      <c r="A52" s="210"/>
      <c r="B52" s="189"/>
      <c r="C52" s="189"/>
      <c r="D52" s="189"/>
      <c r="E52" s="189"/>
      <c r="F52" s="189"/>
      <c r="G52" s="189"/>
      <c r="H52" s="189"/>
      <c r="I52" s="189"/>
      <c r="J52" s="189"/>
      <c r="K52" s="189"/>
    </row>
    <row r="53" spans="1:11" x14ac:dyDescent="0.25">
      <c r="A53" s="210"/>
      <c r="B53" s="189"/>
      <c r="C53" s="189"/>
      <c r="D53" s="189"/>
      <c r="E53" s="189"/>
      <c r="F53" s="189"/>
      <c r="G53" s="189"/>
      <c r="H53" s="189"/>
      <c r="I53" s="189"/>
      <c r="J53" s="189"/>
      <c r="K53" s="189"/>
    </row>
    <row r="54" spans="1:11" x14ac:dyDescent="0.25">
      <c r="A54" s="210"/>
      <c r="B54" s="189"/>
      <c r="C54" s="189"/>
      <c r="D54" s="189"/>
      <c r="E54" s="189"/>
      <c r="F54" s="189"/>
      <c r="G54" s="189"/>
      <c r="H54" s="189"/>
      <c r="I54" s="189"/>
      <c r="J54" s="189"/>
      <c r="K54" s="189"/>
    </row>
    <row r="55" spans="1:11" x14ac:dyDescent="0.25">
      <c r="A55" s="210"/>
      <c r="B55" s="189"/>
      <c r="C55" s="189"/>
      <c r="D55" s="189"/>
      <c r="E55" s="189"/>
      <c r="F55" s="189"/>
      <c r="G55" s="189"/>
      <c r="H55" s="189"/>
      <c r="I55" s="189"/>
      <c r="J55" s="189"/>
      <c r="K55" s="189"/>
    </row>
    <row r="56" spans="1:11" x14ac:dyDescent="0.25">
      <c r="A56" s="210"/>
      <c r="B56" s="189"/>
      <c r="C56" s="189"/>
      <c r="D56" s="189"/>
      <c r="E56" s="189"/>
      <c r="F56" s="189"/>
      <c r="G56" s="189"/>
      <c r="H56" s="189"/>
      <c r="I56" s="189"/>
      <c r="J56" s="189"/>
      <c r="K56" s="189"/>
    </row>
    <row r="57" spans="1:11" x14ac:dyDescent="0.25">
      <c r="A57" s="210"/>
      <c r="B57" s="189"/>
      <c r="C57" s="189"/>
      <c r="D57" s="189"/>
      <c r="E57" s="189"/>
      <c r="F57" s="189"/>
      <c r="G57" s="189"/>
      <c r="H57" s="189"/>
      <c r="I57" s="189"/>
      <c r="J57" s="189"/>
      <c r="K57" s="189"/>
    </row>
    <row r="58" spans="1:11" x14ac:dyDescent="0.25">
      <c r="A58" s="210"/>
      <c r="B58" s="189"/>
      <c r="C58" s="189"/>
      <c r="D58" s="189"/>
      <c r="E58" s="189"/>
      <c r="F58" s="189"/>
      <c r="G58" s="189"/>
      <c r="H58" s="189"/>
      <c r="I58" s="189"/>
      <c r="J58" s="189"/>
      <c r="K58" s="189"/>
    </row>
    <row r="59" spans="1:11" x14ac:dyDescent="0.25">
      <c r="A59" s="210"/>
      <c r="B59" s="189"/>
      <c r="C59" s="189"/>
      <c r="D59" s="189"/>
      <c r="E59" s="189"/>
      <c r="F59" s="189"/>
      <c r="G59" s="189"/>
      <c r="H59" s="189"/>
      <c r="I59" s="189"/>
      <c r="J59" s="189"/>
      <c r="K59" s="189"/>
    </row>
    <row r="60" spans="1:11" x14ac:dyDescent="0.25">
      <c r="A60" s="210"/>
      <c r="B60" s="189"/>
      <c r="C60" s="189"/>
      <c r="D60" s="189"/>
      <c r="E60" s="189"/>
      <c r="F60" s="189"/>
      <c r="G60" s="189"/>
      <c r="H60" s="189"/>
      <c r="I60" s="189"/>
      <c r="J60" s="189"/>
      <c r="K60" s="189"/>
    </row>
    <row r="61" spans="1:11" x14ac:dyDescent="0.25">
      <c r="A61" s="210"/>
      <c r="B61" s="189"/>
      <c r="C61" s="189"/>
      <c r="D61" s="189"/>
      <c r="E61" s="189"/>
      <c r="F61" s="189"/>
      <c r="G61" s="189"/>
      <c r="H61" s="189"/>
      <c r="I61" s="189"/>
      <c r="J61" s="189"/>
      <c r="K61" s="189"/>
    </row>
    <row r="62" spans="1:11" x14ac:dyDescent="0.25">
      <c r="A62" s="210"/>
      <c r="B62" s="189"/>
      <c r="C62" s="189"/>
      <c r="D62" s="189"/>
      <c r="E62" s="189"/>
      <c r="F62" s="189"/>
      <c r="G62" s="189"/>
      <c r="H62" s="189"/>
      <c r="I62" s="189"/>
      <c r="J62" s="189"/>
      <c r="K62" s="189"/>
    </row>
    <row r="63" spans="1:11" x14ac:dyDescent="0.25">
      <c r="A63" s="210"/>
      <c r="B63" s="189"/>
      <c r="C63" s="189"/>
      <c r="D63" s="189"/>
      <c r="E63" s="189"/>
      <c r="F63" s="189"/>
      <c r="G63" s="189"/>
      <c r="H63" s="189"/>
      <c r="I63" s="189"/>
      <c r="J63" s="189"/>
      <c r="K63" s="189"/>
    </row>
    <row r="64" spans="1:11" x14ac:dyDescent="0.25">
      <c r="A64" s="210"/>
      <c r="B64" s="189"/>
      <c r="C64" s="189"/>
      <c r="D64" s="189"/>
      <c r="E64" s="189"/>
      <c r="F64" s="189"/>
      <c r="G64" s="189"/>
      <c r="H64" s="189"/>
      <c r="I64" s="189"/>
      <c r="J64" s="189"/>
      <c r="K64" s="189"/>
    </row>
    <row r="65" spans="1:11" x14ac:dyDescent="0.25">
      <c r="A65" s="210"/>
      <c r="B65" s="189"/>
      <c r="C65" s="189"/>
      <c r="D65" s="189"/>
      <c r="E65" s="189"/>
      <c r="F65" s="189"/>
      <c r="G65" s="189"/>
      <c r="H65" s="189"/>
      <c r="I65" s="189"/>
      <c r="J65" s="189"/>
      <c r="K65" s="189"/>
    </row>
    <row r="66" spans="1:11" x14ac:dyDescent="0.25">
      <c r="A66" s="210"/>
      <c r="B66" s="189"/>
      <c r="C66" s="189"/>
      <c r="D66" s="189"/>
      <c r="E66" s="189"/>
      <c r="F66" s="189"/>
      <c r="G66" s="189"/>
      <c r="H66" s="189"/>
      <c r="I66" s="189"/>
      <c r="J66" s="189"/>
      <c r="K66" s="189"/>
    </row>
    <row r="67" spans="1:11" x14ac:dyDescent="0.25">
      <c r="A67" s="210"/>
      <c r="B67" s="189"/>
      <c r="C67" s="189"/>
      <c r="D67" s="189"/>
      <c r="E67" s="189"/>
      <c r="F67" s="189"/>
      <c r="G67" s="189"/>
      <c r="H67" s="189"/>
      <c r="I67" s="189"/>
      <c r="J67" s="189"/>
      <c r="K67" s="189"/>
    </row>
    <row r="68" spans="1:11" x14ac:dyDescent="0.25">
      <c r="A68" s="210"/>
      <c r="B68" s="189"/>
      <c r="C68" s="189"/>
      <c r="D68" s="189"/>
      <c r="E68" s="189"/>
      <c r="F68" s="189"/>
      <c r="G68" s="189"/>
      <c r="H68" s="189"/>
      <c r="I68" s="189"/>
      <c r="J68" s="189"/>
      <c r="K68" s="189"/>
    </row>
    <row r="69" spans="1:11" x14ac:dyDescent="0.25">
      <c r="A69" s="210"/>
      <c r="B69" s="189"/>
      <c r="C69" s="189"/>
      <c r="D69" s="189"/>
      <c r="E69" s="189"/>
      <c r="F69" s="189"/>
      <c r="G69" s="189"/>
      <c r="H69" s="189"/>
      <c r="I69" s="189"/>
      <c r="J69" s="189"/>
      <c r="K69" s="189"/>
    </row>
    <row r="70" spans="1:11" x14ac:dyDescent="0.25">
      <c r="A70" s="210"/>
      <c r="B70" s="189"/>
      <c r="C70" s="189"/>
      <c r="D70" s="189"/>
      <c r="E70" s="189"/>
      <c r="F70" s="189"/>
      <c r="G70" s="189"/>
      <c r="H70" s="189"/>
      <c r="I70" s="189"/>
      <c r="J70" s="189"/>
      <c r="K70" s="189"/>
    </row>
    <row r="71" spans="1:11" x14ac:dyDescent="0.25">
      <c r="A71" s="210"/>
      <c r="B71" s="189"/>
      <c r="C71" s="189"/>
      <c r="D71" s="189"/>
      <c r="E71" s="189"/>
      <c r="F71" s="189"/>
      <c r="G71" s="189"/>
      <c r="H71" s="189"/>
      <c r="I71" s="189"/>
      <c r="J71" s="189"/>
      <c r="K71" s="189"/>
    </row>
    <row r="72" spans="1:11" x14ac:dyDescent="0.25">
      <c r="A72" s="210"/>
      <c r="B72" s="189"/>
      <c r="C72" s="189"/>
      <c r="D72" s="189"/>
      <c r="E72" s="189"/>
      <c r="F72" s="189"/>
      <c r="G72" s="189"/>
      <c r="H72" s="189"/>
      <c r="I72" s="189"/>
      <c r="J72" s="189"/>
      <c r="K72" s="189"/>
    </row>
    <row r="73" spans="1:11" x14ac:dyDescent="0.25">
      <c r="A73" s="210"/>
      <c r="B73" s="189"/>
      <c r="C73" s="189"/>
      <c r="D73" s="189"/>
      <c r="E73" s="189"/>
      <c r="F73" s="189"/>
      <c r="G73" s="189"/>
      <c r="H73" s="189"/>
      <c r="I73" s="189"/>
      <c r="J73" s="189"/>
      <c r="K73" s="189"/>
    </row>
    <row r="74" spans="1:11" x14ac:dyDescent="0.25">
      <c r="A74" s="210"/>
      <c r="B74" s="189"/>
      <c r="C74" s="189"/>
      <c r="D74" s="189"/>
      <c r="E74" s="189"/>
      <c r="F74" s="189"/>
      <c r="G74" s="189"/>
      <c r="H74" s="189"/>
      <c r="I74" s="189"/>
      <c r="J74" s="189"/>
      <c r="K74" s="189"/>
    </row>
    <row r="75" spans="1:11" x14ac:dyDescent="0.25">
      <c r="A75" s="210"/>
      <c r="B75" s="189"/>
      <c r="C75" s="189"/>
      <c r="D75" s="189"/>
      <c r="E75" s="189"/>
      <c r="F75" s="189"/>
      <c r="G75" s="189"/>
      <c r="H75" s="189"/>
      <c r="I75" s="189"/>
      <c r="J75" s="189"/>
      <c r="K75" s="189"/>
    </row>
    <row r="76" spans="1:11" x14ac:dyDescent="0.25">
      <c r="A76" s="210"/>
      <c r="B76" s="189"/>
      <c r="C76" s="189"/>
      <c r="D76" s="189"/>
      <c r="E76" s="189"/>
      <c r="F76" s="189"/>
      <c r="G76" s="189"/>
      <c r="H76" s="189"/>
      <c r="I76" s="189"/>
      <c r="J76" s="189"/>
      <c r="K76" s="189"/>
    </row>
    <row r="77" spans="1:11" x14ac:dyDescent="0.25">
      <c r="A77" s="210"/>
      <c r="B77" s="189"/>
      <c r="C77" s="189"/>
      <c r="D77" s="189"/>
      <c r="E77" s="189"/>
      <c r="F77" s="189"/>
      <c r="G77" s="189"/>
      <c r="H77" s="189"/>
      <c r="I77" s="189"/>
      <c r="J77" s="189"/>
      <c r="K77" s="189"/>
    </row>
    <row r="78" spans="1:11" x14ac:dyDescent="0.25">
      <c r="A78" s="210"/>
      <c r="B78" s="189"/>
      <c r="C78" s="189"/>
      <c r="D78" s="189"/>
      <c r="E78" s="189"/>
      <c r="F78" s="189"/>
      <c r="G78" s="189"/>
      <c r="H78" s="189"/>
      <c r="I78" s="189"/>
      <c r="J78" s="189"/>
      <c r="K78" s="189"/>
    </row>
    <row r="79" spans="1:11" x14ac:dyDescent="0.25">
      <c r="A79" s="210"/>
      <c r="B79" s="189"/>
      <c r="C79" s="189"/>
      <c r="D79" s="189"/>
      <c r="E79" s="189"/>
      <c r="F79" s="189"/>
      <c r="G79" s="189"/>
      <c r="H79" s="189"/>
      <c r="I79" s="189"/>
      <c r="J79" s="189"/>
      <c r="K79" s="189"/>
    </row>
    <row r="80" spans="1:11" x14ac:dyDescent="0.25">
      <c r="A80" s="210"/>
      <c r="B80" s="189"/>
      <c r="C80" s="189"/>
      <c r="D80" s="189"/>
      <c r="E80" s="189"/>
      <c r="F80" s="189"/>
      <c r="G80" s="189"/>
      <c r="H80" s="189"/>
      <c r="I80" s="189"/>
      <c r="J80" s="189"/>
      <c r="K80" s="189"/>
    </row>
    <row r="81" spans="1:11" x14ac:dyDescent="0.25">
      <c r="A81" s="210"/>
      <c r="B81" s="189"/>
      <c r="C81" s="189"/>
      <c r="D81" s="189"/>
      <c r="E81" s="189"/>
      <c r="F81" s="189"/>
      <c r="G81" s="189"/>
      <c r="H81" s="189"/>
      <c r="I81" s="189"/>
      <c r="J81" s="189"/>
      <c r="K81" s="189"/>
    </row>
    <row r="82" spans="1:11" x14ac:dyDescent="0.25">
      <c r="A82" s="210"/>
      <c r="B82" s="189"/>
      <c r="C82" s="189"/>
      <c r="D82" s="189"/>
      <c r="E82" s="189"/>
      <c r="F82" s="189"/>
      <c r="G82" s="189"/>
      <c r="H82" s="189"/>
      <c r="I82" s="189"/>
      <c r="J82" s="189"/>
      <c r="K82" s="189"/>
    </row>
    <row r="83" spans="1:11" x14ac:dyDescent="0.25">
      <c r="A83" s="210"/>
      <c r="B83" s="189"/>
      <c r="C83" s="189"/>
      <c r="D83" s="189"/>
      <c r="E83" s="189"/>
      <c r="F83" s="189"/>
      <c r="G83" s="189"/>
      <c r="H83" s="189"/>
      <c r="I83" s="189"/>
      <c r="J83" s="189"/>
      <c r="K83" s="189"/>
    </row>
    <row r="84" spans="1:11" x14ac:dyDescent="0.25">
      <c r="A84" s="210"/>
      <c r="B84" s="189"/>
      <c r="C84" s="189"/>
      <c r="D84" s="189"/>
      <c r="E84" s="189"/>
      <c r="F84" s="189"/>
      <c r="G84" s="189"/>
      <c r="H84" s="189"/>
      <c r="I84" s="189"/>
      <c r="J84" s="189"/>
      <c r="K84" s="189"/>
    </row>
    <row r="85" spans="1:11" x14ac:dyDescent="0.25">
      <c r="A85" s="210"/>
      <c r="B85" s="189"/>
      <c r="C85" s="189"/>
      <c r="D85" s="189"/>
      <c r="E85" s="189"/>
      <c r="F85" s="189"/>
      <c r="G85" s="189"/>
      <c r="H85" s="189"/>
      <c r="I85" s="189"/>
      <c r="J85" s="189"/>
      <c r="K85" s="189"/>
    </row>
    <row r="86" spans="1:11" x14ac:dyDescent="0.25">
      <c r="A86" s="210"/>
      <c r="B86" s="189"/>
      <c r="C86" s="189"/>
      <c r="D86" s="189"/>
      <c r="E86" s="189"/>
      <c r="F86" s="189"/>
      <c r="G86" s="189"/>
      <c r="H86" s="189"/>
      <c r="I86" s="189"/>
      <c r="J86" s="189"/>
      <c r="K86" s="189"/>
    </row>
    <row r="87" spans="1:11" x14ac:dyDescent="0.25">
      <c r="A87" s="210"/>
      <c r="B87" s="189"/>
      <c r="C87" s="189"/>
      <c r="D87" s="189"/>
      <c r="E87" s="189"/>
      <c r="F87" s="189"/>
      <c r="G87" s="189"/>
      <c r="H87" s="189"/>
      <c r="I87" s="189"/>
      <c r="J87" s="189"/>
      <c r="K87" s="189"/>
    </row>
    <row r="88" spans="1:11" x14ac:dyDescent="0.25">
      <c r="A88" s="210"/>
      <c r="B88" s="189"/>
      <c r="C88" s="189"/>
      <c r="D88" s="189"/>
      <c r="E88" s="189"/>
      <c r="F88" s="189"/>
      <c r="G88" s="189"/>
      <c r="H88" s="189"/>
      <c r="I88" s="189"/>
      <c r="J88" s="189"/>
      <c r="K88" s="189"/>
    </row>
    <row r="89" spans="1:11" x14ac:dyDescent="0.25">
      <c r="A89" s="210"/>
      <c r="B89" s="189"/>
      <c r="C89" s="189"/>
      <c r="D89" s="189"/>
      <c r="E89" s="189"/>
      <c r="F89" s="189"/>
      <c r="G89" s="189"/>
      <c r="H89" s="189"/>
      <c r="I89" s="189"/>
      <c r="J89" s="189"/>
      <c r="K89" s="189"/>
    </row>
    <row r="90" spans="1:11" x14ac:dyDescent="0.25">
      <c r="A90" s="210"/>
      <c r="B90" s="189"/>
      <c r="C90" s="189"/>
      <c r="D90" s="189"/>
      <c r="E90" s="189"/>
      <c r="F90" s="189"/>
      <c r="G90" s="189"/>
      <c r="H90" s="189"/>
      <c r="I90" s="189"/>
      <c r="J90" s="189"/>
      <c r="K90" s="189"/>
    </row>
    <row r="91" spans="1:11" x14ac:dyDescent="0.25">
      <c r="A91" s="210"/>
      <c r="B91" s="189"/>
      <c r="C91" s="189"/>
      <c r="D91" s="189"/>
      <c r="E91" s="189"/>
      <c r="F91" s="189"/>
      <c r="G91" s="189"/>
      <c r="H91" s="189"/>
      <c r="I91" s="189"/>
      <c r="J91" s="189"/>
      <c r="K91" s="189"/>
    </row>
    <row r="92" spans="1:11" x14ac:dyDescent="0.25">
      <c r="A92" s="210"/>
      <c r="B92" s="189"/>
      <c r="C92" s="189"/>
      <c r="D92" s="189"/>
      <c r="E92" s="189"/>
      <c r="F92" s="189"/>
      <c r="G92" s="189"/>
      <c r="H92" s="189"/>
      <c r="I92" s="189"/>
      <c r="J92" s="189"/>
      <c r="K92" s="189"/>
    </row>
    <row r="93" spans="1:11" x14ac:dyDescent="0.25">
      <c r="A93" s="210"/>
      <c r="B93" s="189"/>
      <c r="C93" s="189"/>
      <c r="D93" s="189"/>
      <c r="E93" s="189"/>
      <c r="F93" s="189"/>
      <c r="G93" s="189"/>
      <c r="H93" s="189"/>
      <c r="I93" s="189"/>
      <c r="J93" s="189"/>
      <c r="K93" s="189"/>
    </row>
    <row r="94" spans="1:11" x14ac:dyDescent="0.25">
      <c r="A94" s="210"/>
      <c r="B94" s="189"/>
      <c r="C94" s="189"/>
      <c r="D94" s="189"/>
      <c r="E94" s="189"/>
      <c r="F94" s="189"/>
      <c r="G94" s="189"/>
      <c r="H94" s="189"/>
      <c r="I94" s="189"/>
      <c r="J94" s="189"/>
      <c r="K94" s="189"/>
    </row>
    <row r="95" spans="1:11" x14ac:dyDescent="0.25">
      <c r="A95" s="210"/>
      <c r="B95" s="189"/>
      <c r="C95" s="189"/>
      <c r="D95" s="189"/>
      <c r="E95" s="189"/>
      <c r="F95" s="189"/>
      <c r="G95" s="189"/>
      <c r="H95" s="189"/>
      <c r="I95" s="189"/>
      <c r="J95" s="189"/>
      <c r="K95" s="189"/>
    </row>
    <row r="96" spans="1:11" x14ac:dyDescent="0.25">
      <c r="A96" s="210"/>
      <c r="B96" s="189"/>
      <c r="C96" s="189"/>
      <c r="D96" s="189"/>
      <c r="E96" s="189"/>
      <c r="F96" s="189"/>
      <c r="G96" s="189"/>
      <c r="H96" s="189"/>
      <c r="I96" s="189"/>
      <c r="J96" s="189"/>
      <c r="K96" s="189"/>
    </row>
    <row r="97" spans="1:11" x14ac:dyDescent="0.25">
      <c r="A97" s="210"/>
      <c r="B97" s="189"/>
      <c r="C97" s="189"/>
      <c r="D97" s="189"/>
      <c r="E97" s="189"/>
      <c r="F97" s="189"/>
      <c r="G97" s="189"/>
      <c r="H97" s="189"/>
      <c r="I97" s="189"/>
      <c r="J97" s="189"/>
      <c r="K97" s="189"/>
    </row>
    <row r="98" spans="1:11" x14ac:dyDescent="0.25">
      <c r="A98" s="210"/>
      <c r="B98" s="189"/>
      <c r="C98" s="189"/>
      <c r="D98" s="189"/>
      <c r="E98" s="189"/>
      <c r="F98" s="189"/>
      <c r="G98" s="189"/>
      <c r="H98" s="189"/>
      <c r="I98" s="189"/>
      <c r="J98" s="189"/>
      <c r="K98" s="189"/>
    </row>
    <row r="99" spans="1:11" x14ac:dyDescent="0.25">
      <c r="A99" s="210"/>
      <c r="B99" s="189"/>
      <c r="C99" s="189"/>
      <c r="D99" s="189"/>
      <c r="E99" s="189"/>
      <c r="F99" s="189"/>
      <c r="G99" s="189"/>
      <c r="H99" s="189"/>
      <c r="I99" s="189"/>
      <c r="J99" s="189"/>
      <c r="K99" s="189"/>
    </row>
    <row r="100" spans="1:11" x14ac:dyDescent="0.25">
      <c r="A100" s="210"/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</row>
    <row r="101" spans="1:11" x14ac:dyDescent="0.25">
      <c r="A101" s="210"/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</row>
    <row r="102" spans="1:11" x14ac:dyDescent="0.25">
      <c r="A102" s="210"/>
      <c r="B102" s="189"/>
      <c r="C102" s="189"/>
      <c r="D102" s="189"/>
      <c r="E102" s="189"/>
      <c r="F102" s="189"/>
      <c r="G102" s="189"/>
      <c r="H102" s="189"/>
      <c r="I102" s="189"/>
      <c r="J102" s="189"/>
      <c r="K102" s="189"/>
    </row>
    <row r="103" spans="1:11" x14ac:dyDescent="0.25">
      <c r="A103" s="210"/>
      <c r="B103" s="189"/>
      <c r="C103" s="189"/>
      <c r="D103" s="189"/>
      <c r="E103" s="189"/>
      <c r="F103" s="189"/>
      <c r="G103" s="189"/>
      <c r="H103" s="189"/>
      <c r="I103" s="189"/>
      <c r="J103" s="189"/>
      <c r="K103" s="189"/>
    </row>
    <row r="104" spans="1:11" x14ac:dyDescent="0.25">
      <c r="A104" s="210"/>
      <c r="B104" s="189"/>
      <c r="C104" s="189"/>
      <c r="D104" s="189"/>
      <c r="E104" s="189"/>
      <c r="F104" s="189"/>
      <c r="G104" s="189"/>
      <c r="H104" s="189"/>
      <c r="I104" s="189"/>
      <c r="J104" s="189"/>
      <c r="K104" s="189"/>
    </row>
    <row r="105" spans="1:11" x14ac:dyDescent="0.25">
      <c r="A105" s="210"/>
      <c r="B105" s="189"/>
      <c r="C105" s="189"/>
      <c r="D105" s="189"/>
      <c r="E105" s="189"/>
      <c r="F105" s="189"/>
      <c r="G105" s="189"/>
      <c r="H105" s="189"/>
      <c r="I105" s="189"/>
      <c r="J105" s="189"/>
      <c r="K105" s="189"/>
    </row>
    <row r="106" spans="1:11" x14ac:dyDescent="0.25">
      <c r="A106" s="210"/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</row>
    <row r="107" spans="1:11" x14ac:dyDescent="0.25">
      <c r="A107" s="210"/>
      <c r="B107" s="189"/>
      <c r="C107" s="189"/>
      <c r="D107" s="189"/>
      <c r="E107" s="189"/>
      <c r="F107" s="189"/>
      <c r="G107" s="189"/>
      <c r="H107" s="189"/>
      <c r="I107" s="189"/>
      <c r="J107" s="189"/>
      <c r="K107" s="189"/>
    </row>
    <row r="108" spans="1:11" x14ac:dyDescent="0.25">
      <c r="A108" s="210"/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</row>
    <row r="109" spans="1:11" x14ac:dyDescent="0.25">
      <c r="A109" s="210"/>
      <c r="B109" s="189"/>
      <c r="C109" s="189"/>
      <c r="D109" s="189"/>
      <c r="E109" s="189"/>
      <c r="F109" s="189"/>
      <c r="G109" s="189"/>
      <c r="H109" s="189"/>
      <c r="I109" s="189"/>
      <c r="J109" s="189"/>
      <c r="K109" s="189"/>
    </row>
    <row r="110" spans="1:11" x14ac:dyDescent="0.25">
      <c r="A110" s="210"/>
      <c r="B110" s="189"/>
      <c r="C110" s="189"/>
      <c r="D110" s="189"/>
      <c r="E110" s="189"/>
      <c r="F110" s="189"/>
      <c r="G110" s="189"/>
      <c r="H110" s="189"/>
      <c r="I110" s="189"/>
      <c r="J110" s="189"/>
      <c r="K110" s="189"/>
    </row>
    <row r="111" spans="1:11" x14ac:dyDescent="0.25">
      <c r="A111" s="210"/>
      <c r="B111" s="189"/>
      <c r="C111" s="189"/>
      <c r="D111" s="189"/>
      <c r="E111" s="189"/>
      <c r="F111" s="189"/>
      <c r="G111" s="189"/>
      <c r="H111" s="189"/>
      <c r="I111" s="189"/>
      <c r="J111" s="189"/>
      <c r="K111" s="189"/>
    </row>
    <row r="112" spans="1:11" x14ac:dyDescent="0.25">
      <c r="A112" s="210"/>
      <c r="B112" s="189"/>
      <c r="C112" s="189"/>
      <c r="D112" s="189"/>
      <c r="E112" s="189"/>
      <c r="F112" s="189"/>
      <c r="G112" s="189"/>
      <c r="H112" s="189"/>
      <c r="I112" s="189"/>
      <c r="J112" s="189"/>
      <c r="K112" s="189"/>
    </row>
    <row r="113" spans="1:11" x14ac:dyDescent="0.25">
      <c r="A113" s="210"/>
      <c r="B113" s="189"/>
      <c r="C113" s="189"/>
      <c r="D113" s="189"/>
      <c r="E113" s="189"/>
      <c r="F113" s="189"/>
      <c r="G113" s="189"/>
      <c r="H113" s="189"/>
      <c r="I113" s="189"/>
      <c r="J113" s="189"/>
      <c r="K113" s="189"/>
    </row>
    <row r="114" spans="1:11" x14ac:dyDescent="0.25">
      <c r="A114" s="210"/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</row>
    <row r="115" spans="1:11" x14ac:dyDescent="0.25">
      <c r="A115" s="210"/>
      <c r="B115" s="189"/>
      <c r="C115" s="189"/>
      <c r="D115" s="189"/>
      <c r="E115" s="189"/>
      <c r="F115" s="189"/>
      <c r="G115" s="189"/>
      <c r="H115" s="189"/>
      <c r="I115" s="189"/>
      <c r="J115" s="189"/>
      <c r="K115" s="189"/>
    </row>
    <row r="116" spans="1:11" x14ac:dyDescent="0.25">
      <c r="A116" s="210"/>
      <c r="B116" s="189"/>
      <c r="C116" s="189"/>
      <c r="D116" s="189"/>
      <c r="E116" s="189"/>
      <c r="F116" s="189"/>
      <c r="G116" s="189"/>
      <c r="H116" s="189"/>
      <c r="I116" s="189"/>
      <c r="J116" s="189"/>
      <c r="K116" s="189"/>
    </row>
    <row r="117" spans="1:11" x14ac:dyDescent="0.25">
      <c r="A117" s="210"/>
      <c r="B117" s="189"/>
      <c r="C117" s="189"/>
      <c r="D117" s="189"/>
      <c r="E117" s="189"/>
      <c r="F117" s="189"/>
      <c r="G117" s="189"/>
      <c r="H117" s="189"/>
      <c r="I117" s="189"/>
      <c r="J117" s="189"/>
      <c r="K117" s="189"/>
    </row>
    <row r="118" spans="1:11" x14ac:dyDescent="0.25">
      <c r="A118" s="210"/>
      <c r="B118" s="189"/>
      <c r="C118" s="189"/>
      <c r="D118" s="189"/>
      <c r="E118" s="189"/>
      <c r="F118" s="189"/>
      <c r="G118" s="189"/>
      <c r="H118" s="189"/>
      <c r="I118" s="189"/>
      <c r="J118" s="189"/>
      <c r="K118" s="189"/>
    </row>
    <row r="119" spans="1:11" x14ac:dyDescent="0.25">
      <c r="A119" s="210"/>
      <c r="B119" s="189"/>
      <c r="C119" s="189"/>
      <c r="D119" s="189"/>
      <c r="E119" s="189"/>
      <c r="F119" s="189"/>
      <c r="G119" s="189"/>
      <c r="H119" s="189"/>
      <c r="I119" s="189"/>
      <c r="J119" s="189"/>
      <c r="K119" s="189"/>
    </row>
    <row r="120" spans="1:11" x14ac:dyDescent="0.25">
      <c r="A120" s="210"/>
      <c r="B120" s="189"/>
      <c r="C120" s="189"/>
      <c r="D120" s="189"/>
      <c r="E120" s="189"/>
      <c r="F120" s="189"/>
      <c r="G120" s="189"/>
      <c r="H120" s="189"/>
      <c r="I120" s="189"/>
      <c r="J120" s="189"/>
      <c r="K120" s="189"/>
    </row>
    <row r="121" spans="1:11" x14ac:dyDescent="0.25">
      <c r="A121" s="210"/>
      <c r="B121" s="189"/>
      <c r="C121" s="189"/>
      <c r="D121" s="189"/>
      <c r="E121" s="189"/>
      <c r="F121" s="189"/>
      <c r="G121" s="189"/>
      <c r="H121" s="189"/>
      <c r="I121" s="189"/>
      <c r="J121" s="189"/>
      <c r="K121" s="189"/>
    </row>
    <row r="122" spans="1:11" x14ac:dyDescent="0.25">
      <c r="A122" s="210"/>
      <c r="B122" s="189"/>
      <c r="C122" s="189"/>
      <c r="D122" s="189"/>
      <c r="E122" s="189"/>
      <c r="F122" s="189"/>
      <c r="G122" s="189"/>
      <c r="H122" s="189"/>
      <c r="I122" s="189"/>
      <c r="J122" s="189"/>
      <c r="K122" s="189"/>
    </row>
    <row r="123" spans="1:11" x14ac:dyDescent="0.25">
      <c r="A123" s="210"/>
      <c r="B123" s="189"/>
      <c r="C123" s="189"/>
      <c r="D123" s="189"/>
      <c r="E123" s="189"/>
      <c r="F123" s="189"/>
      <c r="G123" s="189"/>
      <c r="H123" s="189"/>
      <c r="I123" s="189"/>
      <c r="J123" s="189"/>
      <c r="K123" s="189"/>
    </row>
    <row r="124" spans="1:11" x14ac:dyDescent="0.25">
      <c r="A124" s="210"/>
      <c r="B124" s="189"/>
      <c r="C124" s="189"/>
      <c r="D124" s="189"/>
      <c r="E124" s="189"/>
      <c r="F124" s="189"/>
      <c r="G124" s="189"/>
      <c r="H124" s="189"/>
      <c r="I124" s="189"/>
      <c r="J124" s="189"/>
      <c r="K124" s="189"/>
    </row>
    <row r="125" spans="1:11" x14ac:dyDescent="0.25">
      <c r="A125" s="210"/>
      <c r="B125" s="189"/>
      <c r="C125" s="189"/>
      <c r="D125" s="189"/>
      <c r="E125" s="189"/>
      <c r="F125" s="189"/>
      <c r="G125" s="189"/>
      <c r="H125" s="189"/>
      <c r="I125" s="189"/>
      <c r="J125" s="189"/>
      <c r="K125" s="189"/>
    </row>
    <row r="126" spans="1:11" x14ac:dyDescent="0.25">
      <c r="A126" s="210"/>
      <c r="B126" s="189"/>
      <c r="C126" s="189"/>
      <c r="D126" s="189"/>
      <c r="E126" s="189"/>
      <c r="F126" s="189"/>
      <c r="G126" s="189"/>
      <c r="H126" s="189"/>
      <c r="I126" s="189"/>
      <c r="J126" s="189"/>
      <c r="K126" s="189"/>
    </row>
    <row r="127" spans="1:11" x14ac:dyDescent="0.25">
      <c r="A127" s="210"/>
      <c r="B127" s="189"/>
      <c r="C127" s="189"/>
      <c r="D127" s="189"/>
      <c r="E127" s="189"/>
      <c r="F127" s="189"/>
      <c r="G127" s="189"/>
      <c r="H127" s="189"/>
      <c r="I127" s="189"/>
      <c r="J127" s="189"/>
      <c r="K127" s="189"/>
    </row>
    <row r="128" spans="1:11" x14ac:dyDescent="0.25">
      <c r="A128" s="210"/>
      <c r="B128" s="189"/>
      <c r="C128" s="189"/>
      <c r="D128" s="189"/>
      <c r="E128" s="189"/>
      <c r="F128" s="189"/>
      <c r="G128" s="189"/>
      <c r="H128" s="189"/>
      <c r="I128" s="189"/>
      <c r="J128" s="189"/>
      <c r="K128" s="189"/>
    </row>
    <row r="129" spans="1:11" x14ac:dyDescent="0.25">
      <c r="A129" s="210"/>
      <c r="B129" s="189"/>
      <c r="C129" s="189"/>
      <c r="D129" s="189"/>
      <c r="E129" s="189"/>
      <c r="F129" s="189"/>
      <c r="G129" s="189"/>
      <c r="H129" s="189"/>
      <c r="I129" s="189"/>
      <c r="J129" s="189"/>
      <c r="K129" s="189"/>
    </row>
    <row r="130" spans="1:11" x14ac:dyDescent="0.25">
      <c r="A130" s="210"/>
      <c r="B130" s="189"/>
      <c r="C130" s="189"/>
      <c r="D130" s="189"/>
      <c r="E130" s="189"/>
      <c r="F130" s="189"/>
      <c r="G130" s="189"/>
      <c r="H130" s="189"/>
      <c r="I130" s="189"/>
      <c r="J130" s="189"/>
      <c r="K130" s="189"/>
    </row>
    <row r="131" spans="1:11" x14ac:dyDescent="0.25">
      <c r="A131" s="210"/>
      <c r="B131" s="189"/>
      <c r="C131" s="189"/>
      <c r="D131" s="189"/>
      <c r="E131" s="189"/>
      <c r="F131" s="189"/>
      <c r="G131" s="189"/>
      <c r="H131" s="189"/>
      <c r="I131" s="189"/>
      <c r="J131" s="189"/>
      <c r="K131" s="189"/>
    </row>
    <row r="132" spans="1:11" x14ac:dyDescent="0.25">
      <c r="A132" s="210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</row>
    <row r="133" spans="1:11" x14ac:dyDescent="0.25">
      <c r="A133" s="210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</row>
    <row r="134" spans="1:11" x14ac:dyDescent="0.25">
      <c r="A134" s="210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</row>
    <row r="135" spans="1:11" x14ac:dyDescent="0.25">
      <c r="A135" s="210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</row>
    <row r="136" spans="1:11" x14ac:dyDescent="0.25">
      <c r="A136" s="210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</row>
    <row r="137" spans="1:11" x14ac:dyDescent="0.25">
      <c r="A137" s="210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</row>
    <row r="138" spans="1:11" x14ac:dyDescent="0.25">
      <c r="A138" s="210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</row>
    <row r="139" spans="1:11" x14ac:dyDescent="0.25">
      <c r="A139" s="210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</row>
    <row r="140" spans="1:11" x14ac:dyDescent="0.25">
      <c r="A140" s="210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</row>
    <row r="141" spans="1:11" x14ac:dyDescent="0.25">
      <c r="A141" s="210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</row>
    <row r="142" spans="1:11" x14ac:dyDescent="0.25">
      <c r="A142" s="210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</row>
    <row r="143" spans="1:11" x14ac:dyDescent="0.25">
      <c r="A143" s="210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</row>
    <row r="144" spans="1:11" x14ac:dyDescent="0.25">
      <c r="A144" s="210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</row>
    <row r="145" spans="1:11" x14ac:dyDescent="0.25">
      <c r="A145" s="210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</row>
    <row r="146" spans="1:11" x14ac:dyDescent="0.25">
      <c r="A146" s="210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</row>
    <row r="147" spans="1:11" x14ac:dyDescent="0.25">
      <c r="A147" s="210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</row>
    <row r="148" spans="1:11" x14ac:dyDescent="0.25">
      <c r="A148" s="210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</row>
    <row r="149" spans="1:11" x14ac:dyDescent="0.25">
      <c r="A149" s="210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</row>
    <row r="150" spans="1:11" x14ac:dyDescent="0.25">
      <c r="A150" s="210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</row>
    <row r="151" spans="1:11" x14ac:dyDescent="0.25">
      <c r="A151" s="210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</row>
    <row r="152" spans="1:11" x14ac:dyDescent="0.25">
      <c r="A152" s="210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</row>
    <row r="153" spans="1:11" x14ac:dyDescent="0.25">
      <c r="A153" s="210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</row>
  </sheetData>
  <mergeCells count="6">
    <mergeCell ref="A7:K7"/>
    <mergeCell ref="A6:K6"/>
    <mergeCell ref="H1:K1"/>
    <mergeCell ref="H2:K2"/>
    <mergeCell ref="H3:K3"/>
    <mergeCell ref="H4:K4"/>
  </mergeCells>
  <pageMargins left="0.39370078740157483" right="0.39370078740157483" top="0.98425196850393704" bottom="0.39370078740157483" header="0.51181102362204722" footer="0.51181102362204722"/>
  <pageSetup paperSize="9" scale="8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AB633"/>
  <sheetViews>
    <sheetView zoomScale="90" zoomScaleNormal="90" workbookViewId="0">
      <selection activeCell="U4" sqref="U4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81.42578125" style="45" customWidth="1"/>
    <col min="4" max="11" width="17.28515625" style="6" hidden="1" customWidth="1"/>
    <col min="12" max="12" width="17.28515625" style="6" customWidth="1"/>
    <col min="13" max="15" width="17.85546875" style="6" hidden="1" customWidth="1"/>
    <col min="16" max="20" width="17.28515625" style="6" hidden="1" customWidth="1"/>
    <col min="21" max="21" width="17.28515625" style="6" customWidth="1"/>
    <col min="22" max="22" width="17.7109375" style="6" hidden="1" customWidth="1"/>
    <col min="23" max="23" width="15.28515625" style="6" hidden="1" customWidth="1"/>
    <col min="24" max="24" width="17.42578125" style="6" hidden="1" customWidth="1"/>
    <col min="25" max="27" width="17.28515625" style="6" hidden="1" customWidth="1"/>
    <col min="28" max="28" width="17.28515625" style="6" customWidth="1"/>
    <col min="29" max="16384" width="9.140625" style="6"/>
  </cols>
  <sheetData>
    <row r="1" spans="1:28" s="36" customFormat="1" ht="15.75" x14ac:dyDescent="0.25">
      <c r="A1" s="241"/>
      <c r="B1" s="241"/>
      <c r="C1" s="34"/>
      <c r="D1" s="35"/>
      <c r="E1" s="35"/>
      <c r="F1" s="35"/>
      <c r="G1" s="35"/>
      <c r="H1" s="35"/>
      <c r="I1" s="35"/>
      <c r="J1" s="1"/>
      <c r="K1" s="1"/>
      <c r="L1" s="1"/>
      <c r="M1" s="1"/>
      <c r="N1" s="1"/>
      <c r="O1" s="1"/>
      <c r="P1" s="35"/>
      <c r="Q1" s="1"/>
      <c r="R1" s="35"/>
      <c r="S1" s="35"/>
      <c r="T1" s="35"/>
      <c r="U1" s="1" t="s">
        <v>625</v>
      </c>
      <c r="W1" s="1"/>
      <c r="X1" s="1"/>
      <c r="Y1" s="35"/>
      <c r="Z1" s="35"/>
      <c r="AA1" s="35"/>
      <c r="AB1" s="35"/>
    </row>
    <row r="2" spans="1:28" s="36" customFormat="1" ht="15.75" x14ac:dyDescent="0.25">
      <c r="A2" s="35"/>
      <c r="B2" s="35"/>
      <c r="C2" s="34"/>
      <c r="D2" s="35"/>
      <c r="E2" s="35"/>
      <c r="F2" s="35"/>
      <c r="G2" s="35"/>
      <c r="H2" s="35"/>
      <c r="I2" s="35"/>
      <c r="J2" s="2"/>
      <c r="K2" s="2"/>
      <c r="L2" s="2"/>
      <c r="M2" s="2"/>
      <c r="N2" s="2"/>
      <c r="O2" s="2"/>
      <c r="P2" s="35"/>
      <c r="Q2" s="2"/>
      <c r="R2" s="35"/>
      <c r="S2" s="35"/>
      <c r="T2" s="35"/>
      <c r="U2" s="2" t="s">
        <v>758</v>
      </c>
      <c r="W2" s="2"/>
      <c r="X2" s="2"/>
      <c r="Y2" s="35"/>
      <c r="Z2" s="35"/>
      <c r="AA2" s="35"/>
      <c r="AB2" s="35"/>
    </row>
    <row r="3" spans="1:28" s="36" customFormat="1" ht="15.75" x14ac:dyDescent="0.25">
      <c r="A3" s="37"/>
      <c r="B3" s="37"/>
      <c r="C3" s="38"/>
      <c r="D3" s="37"/>
      <c r="E3" s="37"/>
      <c r="F3" s="37"/>
      <c r="G3" s="37"/>
      <c r="H3" s="37"/>
      <c r="I3" s="37"/>
      <c r="J3" s="3"/>
      <c r="K3" s="3"/>
      <c r="L3" s="3"/>
      <c r="M3" s="3"/>
      <c r="N3" s="3"/>
      <c r="O3" s="3"/>
      <c r="P3" s="37"/>
      <c r="Q3" s="3"/>
      <c r="R3" s="37"/>
      <c r="S3" s="37"/>
      <c r="T3" s="37"/>
      <c r="U3" s="3" t="s">
        <v>759</v>
      </c>
      <c r="W3" s="3"/>
      <c r="X3" s="3"/>
      <c r="Y3" s="37"/>
      <c r="Z3" s="37"/>
      <c r="AA3" s="37"/>
      <c r="AB3" s="37"/>
    </row>
    <row r="4" spans="1:28" s="36" customFormat="1" ht="15.75" x14ac:dyDescent="0.25">
      <c r="A4" s="37"/>
      <c r="B4" s="37"/>
      <c r="C4" s="39"/>
      <c r="D4" s="37"/>
      <c r="E4" s="37"/>
      <c r="F4" s="37"/>
      <c r="G4" s="37"/>
      <c r="H4" s="37"/>
      <c r="I4" s="37"/>
      <c r="J4" s="3"/>
      <c r="K4" s="3"/>
      <c r="L4" s="3"/>
      <c r="M4" s="3"/>
      <c r="N4" s="3"/>
      <c r="O4" s="3"/>
      <c r="P4" s="37"/>
      <c r="Q4" s="3"/>
      <c r="R4" s="37"/>
      <c r="S4" s="37"/>
      <c r="T4" s="37"/>
      <c r="U4" s="3" t="s">
        <v>910</v>
      </c>
      <c r="W4" s="3"/>
      <c r="X4" s="3"/>
      <c r="Y4" s="37"/>
      <c r="Z4" s="37"/>
      <c r="AA4" s="37"/>
      <c r="AB4" s="37"/>
    </row>
    <row r="5" spans="1:28" s="36" customFormat="1" ht="15.75" x14ac:dyDescent="0.25">
      <c r="A5" s="37"/>
      <c r="B5" s="37"/>
      <c r="C5" s="39"/>
      <c r="D5" s="37"/>
      <c r="E5" s="37"/>
      <c r="F5" s="37"/>
      <c r="G5" s="37"/>
      <c r="H5" s="37"/>
      <c r="I5" s="37"/>
      <c r="J5" s="3"/>
      <c r="K5" s="3"/>
      <c r="L5" s="3"/>
      <c r="M5" s="3"/>
      <c r="N5" s="3"/>
      <c r="O5" s="3"/>
      <c r="P5" s="37"/>
      <c r="Q5" s="3"/>
      <c r="R5" s="37"/>
      <c r="S5" s="37"/>
      <c r="T5" s="37"/>
      <c r="U5" s="3"/>
      <c r="W5" s="3"/>
      <c r="X5" s="3"/>
      <c r="Y5" s="37"/>
      <c r="Z5" s="37"/>
      <c r="AA5" s="37"/>
      <c r="AB5" s="37"/>
    </row>
    <row r="6" spans="1:28" s="36" customFormat="1" ht="15.75" x14ac:dyDescent="0.25">
      <c r="A6" s="35"/>
      <c r="B6" s="35"/>
      <c r="C6" s="34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Y6" s="35"/>
      <c r="Z6" s="35"/>
      <c r="AA6" s="35"/>
      <c r="AB6" s="35"/>
    </row>
    <row r="7" spans="1:28" s="36" customFormat="1" ht="36.75" customHeight="1" x14ac:dyDescent="0.25">
      <c r="A7" s="246" t="s">
        <v>760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</row>
    <row r="8" spans="1:28" s="36" customFormat="1" ht="15.75" x14ac:dyDescent="0.25">
      <c r="A8" s="242" t="s">
        <v>659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</row>
    <row r="9" spans="1:28" s="36" customFormat="1" ht="20.25" customHeight="1" x14ac:dyDescent="0.35">
      <c r="A9" s="85"/>
      <c r="B9" s="85"/>
      <c r="C9" s="86"/>
      <c r="D9" s="86"/>
      <c r="E9" s="87"/>
      <c r="F9" s="87"/>
      <c r="G9" s="87"/>
      <c r="H9" s="87"/>
      <c r="I9" s="87"/>
      <c r="J9" s="87"/>
      <c r="K9" s="102"/>
      <c r="L9" s="102"/>
      <c r="M9" s="35"/>
      <c r="N9" s="35"/>
      <c r="O9" s="35"/>
      <c r="P9" s="87"/>
      <c r="Q9" s="87"/>
      <c r="R9" s="87"/>
      <c r="Y9" s="87"/>
      <c r="Z9" s="87"/>
      <c r="AA9" s="87"/>
      <c r="AB9" s="87" t="s">
        <v>525</v>
      </c>
    </row>
    <row r="10" spans="1:28" s="41" customFormat="1" ht="32.25" customHeight="1" x14ac:dyDescent="0.2">
      <c r="A10" s="46" t="s">
        <v>648</v>
      </c>
      <c r="B10" s="46" t="s">
        <v>649</v>
      </c>
      <c r="C10" s="88" t="s">
        <v>526</v>
      </c>
      <c r="D10" s="214" t="s">
        <v>761</v>
      </c>
      <c r="E10" s="214" t="s">
        <v>627</v>
      </c>
      <c r="F10" s="214" t="s">
        <v>629</v>
      </c>
      <c r="G10" s="214" t="s">
        <v>627</v>
      </c>
      <c r="H10" s="214" t="s">
        <v>629</v>
      </c>
      <c r="I10" s="214" t="s">
        <v>627</v>
      </c>
      <c r="J10" s="214" t="s">
        <v>629</v>
      </c>
      <c r="K10" s="214" t="s">
        <v>627</v>
      </c>
      <c r="L10" s="214" t="s">
        <v>629</v>
      </c>
      <c r="M10" s="214" t="s">
        <v>762</v>
      </c>
      <c r="N10" s="214" t="s">
        <v>627</v>
      </c>
      <c r="O10" s="214" t="s">
        <v>633</v>
      </c>
      <c r="P10" s="214" t="s">
        <v>627</v>
      </c>
      <c r="Q10" s="214" t="s">
        <v>633</v>
      </c>
      <c r="R10" s="214" t="s">
        <v>627</v>
      </c>
      <c r="S10" s="214" t="s">
        <v>633</v>
      </c>
      <c r="T10" s="214" t="s">
        <v>627</v>
      </c>
      <c r="U10" s="214" t="s">
        <v>633</v>
      </c>
      <c r="V10" s="214" t="s">
        <v>763</v>
      </c>
      <c r="W10" s="214" t="s">
        <v>627</v>
      </c>
      <c r="X10" s="214" t="s">
        <v>635</v>
      </c>
      <c r="Y10" s="214" t="s">
        <v>627</v>
      </c>
      <c r="Z10" s="214" t="s">
        <v>635</v>
      </c>
      <c r="AA10" s="214" t="s">
        <v>627</v>
      </c>
      <c r="AB10" s="214" t="s">
        <v>635</v>
      </c>
    </row>
    <row r="11" spans="1:28" s="41" customFormat="1" ht="19.5" customHeight="1" x14ac:dyDescent="0.2">
      <c r="A11" s="89" t="s">
        <v>528</v>
      </c>
      <c r="B11" s="89" t="s">
        <v>529</v>
      </c>
      <c r="C11" s="88">
        <v>3</v>
      </c>
      <c r="D11" s="33" t="s">
        <v>531</v>
      </c>
      <c r="E11" s="33"/>
      <c r="F11" s="33" t="s">
        <v>531</v>
      </c>
      <c r="G11" s="33"/>
      <c r="H11" s="33" t="s">
        <v>531</v>
      </c>
      <c r="I11" s="33"/>
      <c r="J11" s="33" t="s">
        <v>531</v>
      </c>
      <c r="K11" s="33"/>
      <c r="L11" s="33" t="s">
        <v>531</v>
      </c>
      <c r="M11" s="33" t="s">
        <v>764</v>
      </c>
      <c r="N11" s="33"/>
      <c r="O11" s="33" t="s">
        <v>764</v>
      </c>
      <c r="P11" s="33"/>
      <c r="Q11" s="33" t="s">
        <v>764</v>
      </c>
      <c r="R11" s="33"/>
      <c r="S11" s="33" t="s">
        <v>764</v>
      </c>
      <c r="T11" s="33"/>
      <c r="U11" s="33" t="s">
        <v>764</v>
      </c>
      <c r="V11" s="33" t="s">
        <v>532</v>
      </c>
      <c r="W11" s="33"/>
      <c r="X11" s="33" t="s">
        <v>532</v>
      </c>
      <c r="Y11" s="33"/>
      <c r="Z11" s="33" t="s">
        <v>532</v>
      </c>
      <c r="AA11" s="33"/>
      <c r="AB11" s="33" t="s">
        <v>532</v>
      </c>
    </row>
    <row r="12" spans="1:28" ht="31.5" outlineLevel="2" x14ac:dyDescent="0.25">
      <c r="A12" s="5" t="s">
        <v>289</v>
      </c>
      <c r="B12" s="5"/>
      <c r="C12" s="28" t="s">
        <v>290</v>
      </c>
      <c r="D12" s="4">
        <f t="shared" ref="D12:Z12" si="0">D13+D59</f>
        <v>1626453.16</v>
      </c>
      <c r="E12" s="4">
        <f t="shared" si="0"/>
        <v>12072.975009999998</v>
      </c>
      <c r="F12" s="4">
        <f t="shared" si="0"/>
        <v>1638526.1350099999</v>
      </c>
      <c r="G12" s="4">
        <f t="shared" si="0"/>
        <v>146787.38683999999</v>
      </c>
      <c r="H12" s="4">
        <f t="shared" si="0"/>
        <v>1785313.5218500001</v>
      </c>
      <c r="I12" s="4">
        <f t="shared" si="0"/>
        <v>2196.8879999999999</v>
      </c>
      <c r="J12" s="4">
        <f t="shared" si="0"/>
        <v>1787510.4098499999</v>
      </c>
      <c r="K12" s="4">
        <f t="shared" ref="K12:L12" si="1">K13+K59</f>
        <v>5025.4999999999991</v>
      </c>
      <c r="L12" s="4">
        <f t="shared" si="1"/>
        <v>1792535.9098499999</v>
      </c>
      <c r="M12" s="4">
        <f t="shared" si="0"/>
        <v>1593802.0100000002</v>
      </c>
      <c r="N12" s="4">
        <f t="shared" si="0"/>
        <v>9771.5999999999985</v>
      </c>
      <c r="O12" s="4">
        <f t="shared" si="0"/>
        <v>1603573.6100000003</v>
      </c>
      <c r="P12" s="4">
        <f t="shared" si="0"/>
        <v>0</v>
      </c>
      <c r="Q12" s="4">
        <f t="shared" si="0"/>
        <v>1603573.6100000003</v>
      </c>
      <c r="R12" s="4">
        <f t="shared" si="0"/>
        <v>0</v>
      </c>
      <c r="S12" s="4">
        <f t="shared" si="0"/>
        <v>1603573.6100000003</v>
      </c>
      <c r="T12" s="4">
        <f t="shared" si="0"/>
        <v>2215.3000000000002</v>
      </c>
      <c r="U12" s="4">
        <f t="shared" si="0"/>
        <v>1605788.9100000004</v>
      </c>
      <c r="V12" s="4">
        <f t="shared" si="0"/>
        <v>1599351.3500000003</v>
      </c>
      <c r="W12" s="4">
        <f t="shared" si="0"/>
        <v>4123.7000000000007</v>
      </c>
      <c r="X12" s="4">
        <f t="shared" si="0"/>
        <v>1603475.05</v>
      </c>
      <c r="Y12" s="4">
        <f t="shared" si="0"/>
        <v>0</v>
      </c>
      <c r="Z12" s="4">
        <f t="shared" si="0"/>
        <v>1603475.05</v>
      </c>
      <c r="AA12" s="4">
        <f t="shared" ref="AA12:AB12" si="2">AA13+AA59</f>
        <v>1470.52</v>
      </c>
      <c r="AB12" s="4">
        <f t="shared" si="2"/>
        <v>1604945.57</v>
      </c>
    </row>
    <row r="13" spans="1:28" ht="31.5" outlineLevel="3" x14ac:dyDescent="0.25">
      <c r="A13" s="5" t="s">
        <v>291</v>
      </c>
      <c r="B13" s="5"/>
      <c r="C13" s="28" t="s">
        <v>292</v>
      </c>
      <c r="D13" s="4">
        <f t="shared" ref="D13:J13" si="3">D14+D43+D54</f>
        <v>18100</v>
      </c>
      <c r="E13" s="4">
        <f t="shared" si="3"/>
        <v>9559.175009999999</v>
      </c>
      <c r="F13" s="4">
        <f t="shared" si="3"/>
        <v>27659.175009999999</v>
      </c>
      <c r="G13" s="4">
        <f t="shared" si="3"/>
        <v>146700.19847</v>
      </c>
      <c r="H13" s="4">
        <f t="shared" si="3"/>
        <v>174359.37348000001</v>
      </c>
      <c r="I13" s="4">
        <f t="shared" si="3"/>
        <v>0</v>
      </c>
      <c r="J13" s="4">
        <f t="shared" si="3"/>
        <v>174359.37348000001</v>
      </c>
      <c r="K13" s="4">
        <f>K14+K43+K54</f>
        <v>-4372.8</v>
      </c>
      <c r="L13" s="4">
        <f>L14+L43+L54</f>
        <v>169986.57348000002</v>
      </c>
      <c r="M13" s="4">
        <f>M14+M43</f>
        <v>11154.7</v>
      </c>
      <c r="N13" s="4">
        <f t="shared" ref="N13:S13" si="4">N14+N43+N54</f>
        <v>0</v>
      </c>
      <c r="O13" s="4">
        <f t="shared" si="4"/>
        <v>11154.7</v>
      </c>
      <c r="P13" s="4">
        <f t="shared" si="4"/>
        <v>0</v>
      </c>
      <c r="Q13" s="4">
        <f t="shared" si="4"/>
        <v>11154.7</v>
      </c>
      <c r="R13" s="4">
        <f t="shared" si="4"/>
        <v>0</v>
      </c>
      <c r="S13" s="4">
        <f t="shared" si="4"/>
        <v>11154.7</v>
      </c>
      <c r="T13" s="4">
        <f>T14+T43+T54</f>
        <v>0</v>
      </c>
      <c r="U13" s="4">
        <f>U14+U43+U54</f>
        <v>11154.7</v>
      </c>
      <c r="V13" s="4">
        <f>V14+V43</f>
        <v>11827.2</v>
      </c>
      <c r="W13" s="4">
        <f t="shared" ref="W13:AB13" si="5">W14+W43+W54</f>
        <v>0</v>
      </c>
      <c r="X13" s="4">
        <f t="shared" si="5"/>
        <v>11827.2</v>
      </c>
      <c r="Y13" s="4">
        <f t="shared" si="5"/>
        <v>0</v>
      </c>
      <c r="Z13" s="4">
        <f t="shared" si="5"/>
        <v>11827.2</v>
      </c>
      <c r="AA13" s="4">
        <f t="shared" si="5"/>
        <v>0</v>
      </c>
      <c r="AB13" s="4">
        <f t="shared" si="5"/>
        <v>11827.2</v>
      </c>
    </row>
    <row r="14" spans="1:28" ht="47.25" outlineLevel="4" x14ac:dyDescent="0.25">
      <c r="A14" s="5" t="s">
        <v>293</v>
      </c>
      <c r="B14" s="5"/>
      <c r="C14" s="28" t="s">
        <v>294</v>
      </c>
      <c r="D14" s="4">
        <f>D15+D17+D39+D41</f>
        <v>17095.3</v>
      </c>
      <c r="E14" s="4">
        <f>E15+E17+E39+E41+E21+E31</f>
        <v>9559.175009999999</v>
      </c>
      <c r="F14" s="4">
        <f>F15+F17+F39+F41+F21+F31</f>
        <v>26654.475009999998</v>
      </c>
      <c r="G14" s="4">
        <f>G15+G17+G39+G41+G21+G31+G27+G33+G35+G37+G19+G23+G25</f>
        <v>145905.19847</v>
      </c>
      <c r="H14" s="4">
        <f t="shared" ref="H14:Z14" si="6">H15+H17+H39+H41+H21+H31+H27+H33+H35+H37+H19+H23+H25</f>
        <v>172559.67348</v>
      </c>
      <c r="I14" s="4">
        <f>I15+I17+I39+I41+I21+I31+I27+I33+I35+I37+I19+I23+I25</f>
        <v>0</v>
      </c>
      <c r="J14" s="4">
        <f t="shared" ref="J14:L14" si="7">J15+J17+J39+J41+J21+J31+J27+J33+J35+J37+J19+J23+J25</f>
        <v>172559.67348</v>
      </c>
      <c r="K14" s="4">
        <f t="shared" si="7"/>
        <v>-4372.8</v>
      </c>
      <c r="L14" s="4">
        <f t="shared" si="7"/>
        <v>168186.87348000001</v>
      </c>
      <c r="M14" s="4">
        <f t="shared" si="6"/>
        <v>10550</v>
      </c>
      <c r="N14" s="4">
        <f t="shared" si="6"/>
        <v>0</v>
      </c>
      <c r="O14" s="4">
        <f t="shared" si="6"/>
        <v>10550</v>
      </c>
      <c r="P14" s="4">
        <f t="shared" si="6"/>
        <v>0</v>
      </c>
      <c r="Q14" s="4">
        <f t="shared" si="6"/>
        <v>10550</v>
      </c>
      <c r="R14" s="4">
        <f>R15+R17+R39+R41+R21+R31+R27+R33+R35+R37+R19+R23+R25</f>
        <v>0</v>
      </c>
      <c r="S14" s="4">
        <f t="shared" ref="S14:U14" si="8">S15+S17+S39+S41+S21+S31+S27+S33+S35+S37+S19+S23+S25</f>
        <v>10550</v>
      </c>
      <c r="T14" s="4">
        <f t="shared" si="8"/>
        <v>0</v>
      </c>
      <c r="U14" s="4">
        <f t="shared" si="8"/>
        <v>10550</v>
      </c>
      <c r="V14" s="4">
        <f t="shared" si="6"/>
        <v>11222.5</v>
      </c>
      <c r="W14" s="4">
        <f t="shared" si="6"/>
        <v>0</v>
      </c>
      <c r="X14" s="4">
        <f t="shared" si="6"/>
        <v>11222.5</v>
      </c>
      <c r="Y14" s="4">
        <f t="shared" si="6"/>
        <v>0</v>
      </c>
      <c r="Z14" s="4">
        <f t="shared" si="6"/>
        <v>11222.5</v>
      </c>
      <c r="AA14" s="4">
        <f t="shared" ref="AA14:AB14" si="9">AA15+AA17+AA39+AA41+AA21+AA31+AA27+AA33+AA35+AA37+AA19+AA23+AA25</f>
        <v>0</v>
      </c>
      <c r="AB14" s="4">
        <f t="shared" si="9"/>
        <v>11222.5</v>
      </c>
    </row>
    <row r="15" spans="1:28" ht="15.75" hidden="1" outlineLevel="5" x14ac:dyDescent="0.25">
      <c r="A15" s="5" t="s">
        <v>385</v>
      </c>
      <c r="B15" s="5"/>
      <c r="C15" s="28" t="s">
        <v>386</v>
      </c>
      <c r="D15" s="4">
        <f>D16</f>
        <v>10172.5</v>
      </c>
      <c r="E15" s="4">
        <f t="shared" ref="E15:L15" si="10">E16</f>
        <v>-1250</v>
      </c>
      <c r="F15" s="4">
        <f t="shared" si="10"/>
        <v>8922.5</v>
      </c>
      <c r="G15" s="4">
        <f t="shared" si="10"/>
        <v>0</v>
      </c>
      <c r="H15" s="4">
        <f t="shared" si="10"/>
        <v>8922.5</v>
      </c>
      <c r="I15" s="4">
        <f t="shared" si="10"/>
        <v>0</v>
      </c>
      <c r="J15" s="4">
        <f t="shared" si="10"/>
        <v>8922.5</v>
      </c>
      <c r="K15" s="4">
        <f t="shared" si="10"/>
        <v>0</v>
      </c>
      <c r="L15" s="4">
        <f t="shared" si="10"/>
        <v>8922.5</v>
      </c>
      <c r="M15" s="4">
        <f>M16</f>
        <v>9150</v>
      </c>
      <c r="N15" s="4">
        <f t="shared" ref="N15:U15" si="11">N16</f>
        <v>0</v>
      </c>
      <c r="O15" s="4">
        <f t="shared" si="11"/>
        <v>9150</v>
      </c>
      <c r="P15" s="4">
        <f t="shared" si="11"/>
        <v>0</v>
      </c>
      <c r="Q15" s="4">
        <f t="shared" si="11"/>
        <v>9150</v>
      </c>
      <c r="R15" s="4">
        <f t="shared" si="11"/>
        <v>0</v>
      </c>
      <c r="S15" s="4">
        <f t="shared" si="11"/>
        <v>9150</v>
      </c>
      <c r="T15" s="4">
        <f t="shared" si="11"/>
        <v>0</v>
      </c>
      <c r="U15" s="4">
        <f t="shared" si="11"/>
        <v>9150</v>
      </c>
      <c r="V15" s="4">
        <f>V16</f>
        <v>10172.5</v>
      </c>
      <c r="W15" s="4">
        <f t="shared" ref="W15:AB15" si="12">W16</f>
        <v>0</v>
      </c>
      <c r="X15" s="4">
        <f t="shared" si="12"/>
        <v>10172.5</v>
      </c>
      <c r="Y15" s="4">
        <f t="shared" si="12"/>
        <v>0</v>
      </c>
      <c r="Z15" s="4">
        <f t="shared" si="12"/>
        <v>10172.5</v>
      </c>
      <c r="AA15" s="4">
        <f t="shared" si="12"/>
        <v>0</v>
      </c>
      <c r="AB15" s="4">
        <f t="shared" si="12"/>
        <v>10172.5</v>
      </c>
    </row>
    <row r="16" spans="1:28" ht="15.75" hidden="1" outlineLevel="7" x14ac:dyDescent="0.25">
      <c r="A16" s="11" t="s">
        <v>385</v>
      </c>
      <c r="B16" s="11" t="s">
        <v>27</v>
      </c>
      <c r="C16" s="27" t="s">
        <v>28</v>
      </c>
      <c r="D16" s="8">
        <v>10172.5</v>
      </c>
      <c r="E16" s="8">
        <v>-1250</v>
      </c>
      <c r="F16" s="8">
        <f>SUM(D16:E16)</f>
        <v>8922.5</v>
      </c>
      <c r="G16" s="8"/>
      <c r="H16" s="8">
        <f>SUM(F16:G16)</f>
        <v>8922.5</v>
      </c>
      <c r="I16" s="8"/>
      <c r="J16" s="8">
        <f>SUM(H16:I16)</f>
        <v>8922.5</v>
      </c>
      <c r="K16" s="8"/>
      <c r="L16" s="8">
        <f>SUM(J16:K16)</f>
        <v>8922.5</v>
      </c>
      <c r="M16" s="8">
        <v>9150</v>
      </c>
      <c r="N16" s="8"/>
      <c r="O16" s="8">
        <f>SUM(M16:N16)</f>
        <v>9150</v>
      </c>
      <c r="P16" s="8"/>
      <c r="Q16" s="8">
        <f>SUM(O16:P16)</f>
        <v>9150</v>
      </c>
      <c r="R16" s="8"/>
      <c r="S16" s="8">
        <f>SUM(Q16:R16)</f>
        <v>9150</v>
      </c>
      <c r="T16" s="8"/>
      <c r="U16" s="8">
        <f>SUM(S16:T16)</f>
        <v>9150</v>
      </c>
      <c r="V16" s="8">
        <v>10172.5</v>
      </c>
      <c r="W16" s="8"/>
      <c r="X16" s="8">
        <f>SUM(V16:W16)</f>
        <v>10172.5</v>
      </c>
      <c r="Y16" s="8"/>
      <c r="Z16" s="8">
        <f>SUM(X16:Y16)</f>
        <v>10172.5</v>
      </c>
      <c r="AA16" s="8"/>
      <c r="AB16" s="8">
        <f>SUM(Z16:AA16)</f>
        <v>10172.5</v>
      </c>
    </row>
    <row r="17" spans="1:28" s="41" customFormat="1" ht="15.75" hidden="1" outlineLevel="7" x14ac:dyDescent="0.25">
      <c r="A17" s="10" t="s">
        <v>585</v>
      </c>
      <c r="B17" s="10"/>
      <c r="C17" s="90" t="s">
        <v>583</v>
      </c>
      <c r="D17" s="4">
        <f>D18</f>
        <v>100</v>
      </c>
      <c r="E17" s="4">
        <f>E18</f>
        <v>0</v>
      </c>
      <c r="F17" s="4">
        <f t="shared" ref="E17:L21" si="13">F18</f>
        <v>100</v>
      </c>
      <c r="G17" s="4">
        <f>G18</f>
        <v>0</v>
      </c>
      <c r="H17" s="4">
        <f t="shared" si="13"/>
        <v>100</v>
      </c>
      <c r="I17" s="4">
        <f>I18</f>
        <v>0</v>
      </c>
      <c r="J17" s="4">
        <f t="shared" si="13"/>
        <v>100</v>
      </c>
      <c r="K17" s="4">
        <f>K18</f>
        <v>0</v>
      </c>
      <c r="L17" s="4">
        <f t="shared" ref="K17:L21" si="14">L18</f>
        <v>100</v>
      </c>
      <c r="M17" s="4">
        <f>M18</f>
        <v>0</v>
      </c>
      <c r="N17" s="4">
        <f t="shared" ref="N17:N21" si="15">N18</f>
        <v>0</v>
      </c>
      <c r="O17" s="4"/>
      <c r="P17" s="4">
        <f>P18</f>
        <v>0</v>
      </c>
      <c r="Q17" s="4">
        <f t="shared" ref="P17:Q21" si="16">Q18</f>
        <v>0</v>
      </c>
      <c r="R17" s="4">
        <f>R18</f>
        <v>0</v>
      </c>
      <c r="S17" s="4">
        <f t="shared" ref="R17:S21" si="17">S18</f>
        <v>0</v>
      </c>
      <c r="T17" s="4">
        <f>T18</f>
        <v>0</v>
      </c>
      <c r="U17" s="4">
        <f t="shared" ref="T17:U21" si="18">U18</f>
        <v>0</v>
      </c>
      <c r="V17" s="4">
        <f>V18</f>
        <v>0</v>
      </c>
      <c r="W17" s="4">
        <f t="shared" ref="W17:W21" si="19">W18</f>
        <v>0</v>
      </c>
      <c r="X17" s="4"/>
      <c r="Y17" s="4">
        <f>Y18</f>
        <v>0</v>
      </c>
      <c r="Z17" s="4">
        <f t="shared" ref="Y17:AB21" si="20">Z18</f>
        <v>0</v>
      </c>
      <c r="AA17" s="4">
        <f>AA18</f>
        <v>0</v>
      </c>
      <c r="AB17" s="4">
        <f t="shared" si="20"/>
        <v>0</v>
      </c>
    </row>
    <row r="18" spans="1:28" ht="31.5" hidden="1" outlineLevel="7" x14ac:dyDescent="0.25">
      <c r="A18" s="9" t="s">
        <v>585</v>
      </c>
      <c r="B18" s="9" t="s">
        <v>92</v>
      </c>
      <c r="C18" s="91" t="s">
        <v>584</v>
      </c>
      <c r="D18" s="8">
        <v>100</v>
      </c>
      <c r="E18" s="8"/>
      <c r="F18" s="8">
        <f>SUM(D18:E18)</f>
        <v>100</v>
      </c>
      <c r="G18" s="8"/>
      <c r="H18" s="8">
        <f>SUM(F18:G18)</f>
        <v>100</v>
      </c>
      <c r="I18" s="8"/>
      <c r="J18" s="8">
        <f>SUM(H18:I18)</f>
        <v>100</v>
      </c>
      <c r="K18" s="8"/>
      <c r="L18" s="8">
        <f>SUM(J18:K18)</f>
        <v>100</v>
      </c>
      <c r="M18" s="8"/>
      <c r="N18" s="8"/>
      <c r="O18" s="8"/>
      <c r="P18" s="8"/>
      <c r="Q18" s="8">
        <f>SUM(O18:P18)</f>
        <v>0</v>
      </c>
      <c r="R18" s="8"/>
      <c r="S18" s="8">
        <f>SUM(Q18:R18)</f>
        <v>0</v>
      </c>
      <c r="T18" s="8"/>
      <c r="U18" s="8">
        <f>SUM(S18:T18)</f>
        <v>0</v>
      </c>
      <c r="V18" s="8"/>
      <c r="W18" s="8"/>
      <c r="X18" s="8"/>
      <c r="Y18" s="8"/>
      <c r="Z18" s="8">
        <f>SUM(X18:Y18)</f>
        <v>0</v>
      </c>
      <c r="AA18" s="8"/>
      <c r="AB18" s="8">
        <f>SUM(Z18:AA18)</f>
        <v>0</v>
      </c>
    </row>
    <row r="19" spans="1:28" ht="31.5" hidden="1" outlineLevel="7" x14ac:dyDescent="0.2">
      <c r="A19" s="10" t="s">
        <v>696</v>
      </c>
      <c r="B19" s="10"/>
      <c r="C19" s="32" t="s">
        <v>695</v>
      </c>
      <c r="D19" s="8"/>
      <c r="E19" s="8"/>
      <c r="F19" s="8"/>
      <c r="G19" s="4">
        <f>G20</f>
        <v>270</v>
      </c>
      <c r="H19" s="4">
        <f t="shared" si="13"/>
        <v>270</v>
      </c>
      <c r="I19" s="4">
        <f>I20</f>
        <v>0</v>
      </c>
      <c r="J19" s="4">
        <f t="shared" si="13"/>
        <v>270</v>
      </c>
      <c r="K19" s="4">
        <f t="shared" si="13"/>
        <v>0</v>
      </c>
      <c r="L19" s="4">
        <f t="shared" si="13"/>
        <v>270</v>
      </c>
      <c r="M19" s="8"/>
      <c r="N19" s="8"/>
      <c r="O19" s="8"/>
      <c r="P19" s="8"/>
      <c r="Q19" s="8"/>
      <c r="R19" s="4">
        <f>R20</f>
        <v>0</v>
      </c>
      <c r="S19" s="4">
        <f t="shared" si="17"/>
        <v>0</v>
      </c>
      <c r="T19" s="8"/>
      <c r="U19" s="8"/>
      <c r="V19" s="8"/>
      <c r="W19" s="8"/>
      <c r="X19" s="8"/>
      <c r="Y19" s="8"/>
      <c r="Z19" s="8"/>
      <c r="AA19" s="8"/>
      <c r="AB19" s="8"/>
    </row>
    <row r="20" spans="1:28" ht="31.5" hidden="1" outlineLevel="7" x14ac:dyDescent="0.2">
      <c r="A20" s="9" t="s">
        <v>696</v>
      </c>
      <c r="B20" s="9" t="s">
        <v>92</v>
      </c>
      <c r="C20" s="30" t="s">
        <v>584</v>
      </c>
      <c r="D20" s="8"/>
      <c r="E20" s="8"/>
      <c r="F20" s="8"/>
      <c r="G20" s="8">
        <v>270</v>
      </c>
      <c r="H20" s="8">
        <f>SUM(F20:G20)</f>
        <v>270</v>
      </c>
      <c r="I20" s="8"/>
      <c r="J20" s="8">
        <f>SUM(H20:I20)</f>
        <v>270</v>
      </c>
      <c r="K20" s="8"/>
      <c r="L20" s="8">
        <f>SUM(J20:K20)</f>
        <v>270</v>
      </c>
      <c r="M20" s="8"/>
      <c r="N20" s="8"/>
      <c r="O20" s="8"/>
      <c r="P20" s="8"/>
      <c r="Q20" s="8"/>
      <c r="R20" s="8"/>
      <c r="S20" s="8">
        <f>SUM(Q20:R20)</f>
        <v>0</v>
      </c>
      <c r="T20" s="8"/>
      <c r="U20" s="8"/>
      <c r="V20" s="8"/>
      <c r="W20" s="8"/>
      <c r="X20" s="8"/>
      <c r="Y20" s="8"/>
      <c r="Z20" s="8"/>
      <c r="AA20" s="8"/>
      <c r="AB20" s="8"/>
    </row>
    <row r="21" spans="1:28" ht="63" hidden="1" outlineLevel="7" x14ac:dyDescent="0.2">
      <c r="A21" s="31" t="s">
        <v>641</v>
      </c>
      <c r="B21" s="31"/>
      <c r="C21" s="32" t="s">
        <v>640</v>
      </c>
      <c r="D21" s="8"/>
      <c r="E21" s="4">
        <f t="shared" si="13"/>
        <v>7559.1750099999999</v>
      </c>
      <c r="F21" s="4">
        <f t="shared" si="13"/>
        <v>7559.1750099999999</v>
      </c>
      <c r="G21" s="4">
        <f t="shared" si="13"/>
        <v>415.52</v>
      </c>
      <c r="H21" s="4">
        <f t="shared" si="13"/>
        <v>7974.6950099999995</v>
      </c>
      <c r="I21" s="4">
        <f t="shared" si="13"/>
        <v>0</v>
      </c>
      <c r="J21" s="4">
        <f t="shared" si="13"/>
        <v>7974.6950099999995</v>
      </c>
      <c r="K21" s="4">
        <f t="shared" si="14"/>
        <v>0</v>
      </c>
      <c r="L21" s="4">
        <f t="shared" si="13"/>
        <v>7974.6950099999995</v>
      </c>
      <c r="M21" s="4">
        <f>M22</f>
        <v>0</v>
      </c>
      <c r="N21" s="4">
        <f t="shared" si="15"/>
        <v>0</v>
      </c>
      <c r="O21" s="4"/>
      <c r="P21" s="4">
        <f t="shared" si="16"/>
        <v>0</v>
      </c>
      <c r="Q21" s="4"/>
      <c r="R21" s="4">
        <f t="shared" si="17"/>
        <v>0</v>
      </c>
      <c r="S21" s="4">
        <f t="shared" si="17"/>
        <v>0</v>
      </c>
      <c r="T21" s="4">
        <f t="shared" si="18"/>
        <v>0</v>
      </c>
      <c r="U21" s="4"/>
      <c r="V21" s="4">
        <f>V22</f>
        <v>0</v>
      </c>
      <c r="W21" s="4">
        <f t="shared" si="19"/>
        <v>0</v>
      </c>
      <c r="X21" s="4"/>
      <c r="Y21" s="4">
        <f t="shared" si="20"/>
        <v>0</v>
      </c>
      <c r="Z21" s="4"/>
      <c r="AA21" s="4">
        <f t="shared" si="20"/>
        <v>0</v>
      </c>
      <c r="AB21" s="4"/>
    </row>
    <row r="22" spans="1:28" ht="31.5" hidden="1" outlineLevel="7" x14ac:dyDescent="0.2">
      <c r="A22" s="29" t="s">
        <v>641</v>
      </c>
      <c r="B22" s="9" t="s">
        <v>92</v>
      </c>
      <c r="C22" s="30" t="s">
        <v>584</v>
      </c>
      <c r="D22" s="8"/>
      <c r="E22" s="24">
        <v>7559.1750099999999</v>
      </c>
      <c r="F22" s="24">
        <f>SUM(D22:E22)</f>
        <v>7559.1750099999999</v>
      </c>
      <c r="G22" s="24">
        <v>415.52</v>
      </c>
      <c r="H22" s="24">
        <f>SUM(F22:G22)</f>
        <v>7974.6950099999995</v>
      </c>
      <c r="I22" s="24"/>
      <c r="J22" s="24">
        <f>SUM(H22:I22)</f>
        <v>7974.6950099999995</v>
      </c>
      <c r="K22" s="24"/>
      <c r="L22" s="24">
        <f>SUM(J22:K22)</f>
        <v>7974.6950099999995</v>
      </c>
      <c r="M22" s="8"/>
      <c r="N22" s="8"/>
      <c r="O22" s="8"/>
      <c r="P22" s="24"/>
      <c r="Q22" s="24"/>
      <c r="R22" s="24"/>
      <c r="S22" s="24">
        <f>SUM(Q22:R22)</f>
        <v>0</v>
      </c>
      <c r="T22" s="24"/>
      <c r="U22" s="24"/>
      <c r="V22" s="8"/>
      <c r="W22" s="8"/>
      <c r="X22" s="8"/>
      <c r="Y22" s="24"/>
      <c r="Z22" s="24"/>
      <c r="AA22" s="24"/>
      <c r="AB22" s="24"/>
    </row>
    <row r="23" spans="1:28" ht="63" hidden="1" outlineLevel="7" x14ac:dyDescent="0.2">
      <c r="A23" s="52" t="s">
        <v>641</v>
      </c>
      <c r="B23" s="52"/>
      <c r="C23" s="59" t="s">
        <v>668</v>
      </c>
      <c r="D23" s="8"/>
      <c r="E23" s="24"/>
      <c r="F23" s="24"/>
      <c r="G23" s="17">
        <f t="shared" ref="G23:L23" si="21">G24</f>
        <v>32774.084990000003</v>
      </c>
      <c r="H23" s="17">
        <f t="shared" si="21"/>
        <v>32774.084990000003</v>
      </c>
      <c r="I23" s="17">
        <f t="shared" si="21"/>
        <v>0</v>
      </c>
      <c r="J23" s="17">
        <f t="shared" si="21"/>
        <v>32774.084990000003</v>
      </c>
      <c r="K23" s="17">
        <f t="shared" si="21"/>
        <v>0</v>
      </c>
      <c r="L23" s="17">
        <f t="shared" si="21"/>
        <v>32774.084990000003</v>
      </c>
      <c r="M23" s="8"/>
      <c r="N23" s="8"/>
      <c r="O23" s="8"/>
      <c r="P23" s="24"/>
      <c r="Q23" s="24"/>
      <c r="R23" s="17">
        <f t="shared" ref="R23:S23" si="22">R24</f>
        <v>0</v>
      </c>
      <c r="S23" s="17">
        <f t="shared" si="22"/>
        <v>0</v>
      </c>
      <c r="T23" s="24"/>
      <c r="U23" s="24"/>
      <c r="V23" s="8"/>
      <c r="W23" s="8"/>
      <c r="X23" s="8"/>
      <c r="Y23" s="24"/>
      <c r="Z23" s="24"/>
      <c r="AA23" s="24"/>
      <c r="AB23" s="24"/>
    </row>
    <row r="24" spans="1:28" ht="31.5" hidden="1" outlineLevel="7" x14ac:dyDescent="0.2">
      <c r="A24" s="53" t="s">
        <v>641</v>
      </c>
      <c r="B24" s="53" t="s">
        <v>92</v>
      </c>
      <c r="C24" s="55" t="s">
        <v>584</v>
      </c>
      <c r="D24" s="8"/>
      <c r="E24" s="24"/>
      <c r="F24" s="24"/>
      <c r="G24" s="48">
        <f>2318.48376+3053.07623+27402.525</f>
        <v>32774.084990000003</v>
      </c>
      <c r="H24" s="48">
        <f>SUM(F24:G24)</f>
        <v>32774.084990000003</v>
      </c>
      <c r="I24" s="48"/>
      <c r="J24" s="48">
        <f>SUM(H24:I24)</f>
        <v>32774.084990000003</v>
      </c>
      <c r="K24" s="24"/>
      <c r="L24" s="48">
        <f>SUM(J24:K24)</f>
        <v>32774.084990000003</v>
      </c>
      <c r="M24" s="8"/>
      <c r="N24" s="8"/>
      <c r="O24" s="8"/>
      <c r="P24" s="24"/>
      <c r="Q24" s="24"/>
      <c r="R24" s="48"/>
      <c r="S24" s="48">
        <f>SUM(Q24:R24)</f>
        <v>0</v>
      </c>
      <c r="T24" s="24"/>
      <c r="U24" s="24"/>
      <c r="V24" s="8"/>
      <c r="W24" s="8"/>
      <c r="X24" s="8"/>
      <c r="Y24" s="24"/>
      <c r="Z24" s="24"/>
      <c r="AA24" s="24"/>
      <c r="AB24" s="24"/>
    </row>
    <row r="25" spans="1:28" ht="31.5" hidden="1" outlineLevel="7" x14ac:dyDescent="0.2">
      <c r="A25" s="10" t="s">
        <v>681</v>
      </c>
      <c r="B25" s="10" t="s">
        <v>663</v>
      </c>
      <c r="C25" s="32" t="s">
        <v>682</v>
      </c>
      <c r="D25" s="8"/>
      <c r="E25" s="24"/>
      <c r="F25" s="24"/>
      <c r="G25" s="4">
        <f>G26</f>
        <v>580</v>
      </c>
      <c r="H25" s="4">
        <f t="shared" ref="H25:L25" si="23">H26</f>
        <v>580</v>
      </c>
      <c r="I25" s="4">
        <f>I26</f>
        <v>0</v>
      </c>
      <c r="J25" s="4">
        <f t="shared" si="23"/>
        <v>580</v>
      </c>
      <c r="K25" s="4">
        <f t="shared" si="23"/>
        <v>0</v>
      </c>
      <c r="L25" s="4">
        <f t="shared" si="23"/>
        <v>580</v>
      </c>
      <c r="M25" s="8"/>
      <c r="N25" s="8"/>
      <c r="O25" s="8"/>
      <c r="P25" s="24"/>
      <c r="Q25" s="24"/>
      <c r="R25" s="4">
        <f>R26</f>
        <v>0</v>
      </c>
      <c r="S25" s="4">
        <f t="shared" ref="S25" si="24">S26</f>
        <v>0</v>
      </c>
      <c r="T25" s="24"/>
      <c r="U25" s="24"/>
      <c r="V25" s="8"/>
      <c r="W25" s="8"/>
      <c r="X25" s="8"/>
      <c r="Y25" s="24"/>
      <c r="Z25" s="24"/>
      <c r="AA25" s="24"/>
      <c r="AB25" s="24"/>
    </row>
    <row r="26" spans="1:28" ht="31.5" hidden="1" outlineLevel="7" x14ac:dyDescent="0.2">
      <c r="A26" s="9" t="s">
        <v>681</v>
      </c>
      <c r="B26" s="9" t="s">
        <v>92</v>
      </c>
      <c r="C26" s="30" t="s">
        <v>584</v>
      </c>
      <c r="D26" s="8"/>
      <c r="E26" s="24"/>
      <c r="F26" s="24"/>
      <c r="G26" s="8">
        <v>580</v>
      </c>
      <c r="H26" s="8">
        <f>SUM(F26:G26)</f>
        <v>580</v>
      </c>
      <c r="I26" s="8"/>
      <c r="J26" s="8">
        <f>SUM(H26:I26)</f>
        <v>580</v>
      </c>
      <c r="K26" s="24"/>
      <c r="L26" s="8">
        <f>SUM(J26:K26)</f>
        <v>580</v>
      </c>
      <c r="M26" s="8"/>
      <c r="N26" s="8"/>
      <c r="O26" s="8"/>
      <c r="P26" s="24"/>
      <c r="Q26" s="24"/>
      <c r="R26" s="8"/>
      <c r="S26" s="8">
        <f>SUM(Q26:R26)</f>
        <v>0</v>
      </c>
      <c r="T26" s="24"/>
      <c r="U26" s="24"/>
      <c r="V26" s="8"/>
      <c r="W26" s="8"/>
      <c r="X26" s="8"/>
      <c r="Y26" s="24"/>
      <c r="Z26" s="24"/>
      <c r="AA26" s="24"/>
      <c r="AB26" s="24"/>
    </row>
    <row r="27" spans="1:28" ht="78.75" hidden="1" outlineLevel="7" x14ac:dyDescent="0.2">
      <c r="A27" s="10" t="s">
        <v>683</v>
      </c>
      <c r="B27" s="10"/>
      <c r="C27" s="54" t="s">
        <v>686</v>
      </c>
      <c r="D27" s="8"/>
      <c r="E27" s="24"/>
      <c r="F27" s="24"/>
      <c r="G27" s="63">
        <f t="shared" ref="G27:L27" si="25">G28</f>
        <v>97615.593479999996</v>
      </c>
      <c r="H27" s="63">
        <f t="shared" si="25"/>
        <v>97615.593479999996</v>
      </c>
      <c r="I27" s="63">
        <f t="shared" si="25"/>
        <v>0</v>
      </c>
      <c r="J27" s="63">
        <f t="shared" si="25"/>
        <v>97615.593479999996</v>
      </c>
      <c r="K27" s="63">
        <f t="shared" si="25"/>
        <v>0</v>
      </c>
      <c r="L27" s="63">
        <f t="shared" si="25"/>
        <v>97615.593479999996</v>
      </c>
      <c r="M27" s="8"/>
      <c r="N27" s="8"/>
      <c r="O27" s="8"/>
      <c r="P27" s="24"/>
      <c r="Q27" s="24"/>
      <c r="R27" s="63">
        <f>R28</f>
        <v>0</v>
      </c>
      <c r="S27" s="63">
        <f>S28</f>
        <v>0</v>
      </c>
      <c r="T27" s="24"/>
      <c r="U27" s="24"/>
      <c r="V27" s="8"/>
      <c r="W27" s="8"/>
      <c r="X27" s="8"/>
      <c r="Y27" s="24"/>
      <c r="Z27" s="24"/>
      <c r="AA27" s="24"/>
      <c r="AB27" s="24"/>
    </row>
    <row r="28" spans="1:28" ht="31.5" hidden="1" outlineLevel="7" x14ac:dyDescent="0.2">
      <c r="A28" s="9" t="s">
        <v>683</v>
      </c>
      <c r="B28" s="9" t="s">
        <v>684</v>
      </c>
      <c r="C28" s="30" t="s">
        <v>144</v>
      </c>
      <c r="D28" s="8"/>
      <c r="E28" s="24"/>
      <c r="F28" s="24"/>
      <c r="G28" s="24">
        <f>G30</f>
        <v>97615.593479999996</v>
      </c>
      <c r="H28" s="24">
        <f>H30</f>
        <v>97615.593479999996</v>
      </c>
      <c r="I28" s="24">
        <f>I30</f>
        <v>0</v>
      </c>
      <c r="J28" s="24">
        <f>J30</f>
        <v>97615.593479999996</v>
      </c>
      <c r="K28" s="24"/>
      <c r="L28" s="24">
        <f>L30</f>
        <v>97615.593479999996</v>
      </c>
      <c r="M28" s="8"/>
      <c r="N28" s="8"/>
      <c r="O28" s="8"/>
      <c r="P28" s="24"/>
      <c r="Q28" s="24"/>
      <c r="R28" s="24">
        <f>R30</f>
        <v>0</v>
      </c>
      <c r="S28" s="24">
        <f>S30</f>
        <v>0</v>
      </c>
      <c r="T28" s="24"/>
      <c r="U28" s="24"/>
      <c r="V28" s="8"/>
      <c r="W28" s="8"/>
      <c r="X28" s="8"/>
      <c r="Y28" s="24"/>
      <c r="Z28" s="24"/>
      <c r="AA28" s="24"/>
      <c r="AB28" s="24"/>
    </row>
    <row r="29" spans="1:28" ht="15.75" hidden="1" outlineLevel="7" x14ac:dyDescent="0.2">
      <c r="A29" s="9"/>
      <c r="B29" s="9"/>
      <c r="C29" s="30" t="s">
        <v>614</v>
      </c>
      <c r="D29" s="8"/>
      <c r="E29" s="24"/>
      <c r="F29" s="24"/>
      <c r="G29" s="8"/>
      <c r="H29" s="8"/>
      <c r="I29" s="8"/>
      <c r="J29" s="8"/>
      <c r="K29" s="24"/>
      <c r="L29" s="8"/>
      <c r="M29" s="8"/>
      <c r="N29" s="8"/>
      <c r="O29" s="8"/>
      <c r="P29" s="24"/>
      <c r="Q29" s="24"/>
      <c r="R29" s="8"/>
      <c r="S29" s="8"/>
      <c r="T29" s="24"/>
      <c r="U29" s="24"/>
      <c r="V29" s="8"/>
      <c r="W29" s="8"/>
      <c r="X29" s="8"/>
      <c r="Y29" s="24"/>
      <c r="Z29" s="24"/>
      <c r="AA29" s="24"/>
      <c r="AB29" s="24"/>
    </row>
    <row r="30" spans="1:28" ht="15.75" hidden="1" outlineLevel="7" x14ac:dyDescent="0.2">
      <c r="A30" s="9"/>
      <c r="B30" s="9"/>
      <c r="C30" s="30" t="s">
        <v>685</v>
      </c>
      <c r="D30" s="8"/>
      <c r="E30" s="24"/>
      <c r="F30" s="24"/>
      <c r="G30" s="24">
        <v>97615.593479999996</v>
      </c>
      <c r="H30" s="24">
        <f>SUM(F30:G30)</f>
        <v>97615.593479999996</v>
      </c>
      <c r="I30" s="24"/>
      <c r="J30" s="24">
        <f>SUM(H30:I30)</f>
        <v>97615.593479999996</v>
      </c>
      <c r="K30" s="24"/>
      <c r="L30" s="24">
        <f>SUM(J30:K30)</f>
        <v>97615.593479999996</v>
      </c>
      <c r="M30" s="8"/>
      <c r="N30" s="8"/>
      <c r="O30" s="8"/>
      <c r="P30" s="24"/>
      <c r="Q30" s="24"/>
      <c r="R30" s="24"/>
      <c r="S30" s="24">
        <f>SUM(Q30:R30)</f>
        <v>0</v>
      </c>
      <c r="T30" s="24"/>
      <c r="U30" s="24"/>
      <c r="V30" s="8"/>
      <c r="W30" s="8"/>
      <c r="X30" s="8"/>
      <c r="Y30" s="24"/>
      <c r="Z30" s="24"/>
      <c r="AA30" s="24"/>
      <c r="AB30" s="24"/>
    </row>
    <row r="31" spans="1:28" ht="47.25" hidden="1" outlineLevel="7" x14ac:dyDescent="0.2">
      <c r="A31" s="5" t="s">
        <v>642</v>
      </c>
      <c r="B31" s="5"/>
      <c r="C31" s="18" t="s">
        <v>639</v>
      </c>
      <c r="D31" s="4"/>
      <c r="E31" s="4">
        <f t="shared" ref="E31:L31" si="26">E32</f>
        <v>3250</v>
      </c>
      <c r="F31" s="4">
        <f t="shared" si="26"/>
        <v>3250</v>
      </c>
      <c r="G31" s="4">
        <f t="shared" si="26"/>
        <v>0</v>
      </c>
      <c r="H31" s="4">
        <f t="shared" si="26"/>
        <v>3250</v>
      </c>
      <c r="I31" s="4">
        <f t="shared" si="26"/>
        <v>0</v>
      </c>
      <c r="J31" s="4">
        <f t="shared" si="26"/>
        <v>3250</v>
      </c>
      <c r="K31" s="4">
        <f t="shared" si="26"/>
        <v>0</v>
      </c>
      <c r="L31" s="4">
        <f t="shared" si="26"/>
        <v>3250</v>
      </c>
      <c r="M31" s="8"/>
      <c r="N31" s="8"/>
      <c r="O31" s="8"/>
      <c r="P31" s="4">
        <f t="shared" ref="P31:U31" si="27">P32</f>
        <v>0</v>
      </c>
      <c r="Q31" s="4">
        <f t="shared" si="27"/>
        <v>0</v>
      </c>
      <c r="R31" s="4">
        <f t="shared" si="27"/>
        <v>0</v>
      </c>
      <c r="S31" s="4">
        <f t="shared" si="27"/>
        <v>0</v>
      </c>
      <c r="T31" s="4">
        <f t="shared" si="27"/>
        <v>0</v>
      </c>
      <c r="U31" s="4">
        <f t="shared" si="27"/>
        <v>0</v>
      </c>
      <c r="V31" s="8"/>
      <c r="W31" s="8"/>
      <c r="X31" s="8"/>
      <c r="Y31" s="4">
        <f t="shared" ref="Y31:AB31" si="28">Y32</f>
        <v>0</v>
      </c>
      <c r="Z31" s="4">
        <f t="shared" si="28"/>
        <v>0</v>
      </c>
      <c r="AA31" s="4">
        <f t="shared" si="28"/>
        <v>0</v>
      </c>
      <c r="AB31" s="4">
        <f t="shared" si="28"/>
        <v>0</v>
      </c>
    </row>
    <row r="32" spans="1:28" ht="31.5" hidden="1" outlineLevel="7" x14ac:dyDescent="0.2">
      <c r="A32" s="11" t="s">
        <v>642</v>
      </c>
      <c r="B32" s="11" t="s">
        <v>92</v>
      </c>
      <c r="C32" s="15" t="s">
        <v>93</v>
      </c>
      <c r="D32" s="4"/>
      <c r="E32" s="8">
        <v>3250</v>
      </c>
      <c r="F32" s="8">
        <f t="shared" ref="F32" si="29">SUM(D32:E32)</f>
        <v>3250</v>
      </c>
      <c r="G32" s="8"/>
      <c r="H32" s="8">
        <f t="shared" ref="H32:H34" si="30">SUM(F32:G32)</f>
        <v>3250</v>
      </c>
      <c r="I32" s="8"/>
      <c r="J32" s="8">
        <f t="shared" ref="J32" si="31">SUM(H32:I32)</f>
        <v>3250</v>
      </c>
      <c r="K32" s="8"/>
      <c r="L32" s="8">
        <f t="shared" ref="L32" si="32">SUM(J32:K32)</f>
        <v>3250</v>
      </c>
      <c r="M32" s="8"/>
      <c r="N32" s="8"/>
      <c r="O32" s="8"/>
      <c r="P32" s="8"/>
      <c r="Q32" s="8">
        <f t="shared" ref="Q32" si="33">SUM(O32:P32)</f>
        <v>0</v>
      </c>
      <c r="R32" s="8"/>
      <c r="S32" s="8">
        <f t="shared" ref="S32" si="34">SUM(Q32:R32)</f>
        <v>0</v>
      </c>
      <c r="T32" s="8"/>
      <c r="U32" s="8">
        <f t="shared" ref="U32" si="35">SUM(S32:T32)</f>
        <v>0</v>
      </c>
      <c r="V32" s="8"/>
      <c r="W32" s="8"/>
      <c r="X32" s="8"/>
      <c r="Y32" s="8"/>
      <c r="Z32" s="8">
        <f t="shared" ref="Z32" si="36">SUM(X32:Y32)</f>
        <v>0</v>
      </c>
      <c r="AA32" s="8"/>
      <c r="AB32" s="8">
        <f t="shared" ref="AB32" si="37">SUM(Z32:AA32)</f>
        <v>0</v>
      </c>
    </row>
    <row r="33" spans="1:28" ht="47.25" hidden="1" outlineLevel="7" x14ac:dyDescent="0.2">
      <c r="A33" s="5" t="s">
        <v>642</v>
      </c>
      <c r="B33" s="5"/>
      <c r="C33" s="18" t="s">
        <v>694</v>
      </c>
      <c r="D33" s="4"/>
      <c r="E33" s="8"/>
      <c r="F33" s="8"/>
      <c r="G33" s="4">
        <f t="shared" ref="G33:L33" si="38">G34</f>
        <v>250</v>
      </c>
      <c r="H33" s="4">
        <f t="shared" si="38"/>
        <v>250</v>
      </c>
      <c r="I33" s="4">
        <f t="shared" si="38"/>
        <v>0</v>
      </c>
      <c r="J33" s="4">
        <f t="shared" si="38"/>
        <v>250</v>
      </c>
      <c r="K33" s="4">
        <f t="shared" si="38"/>
        <v>0</v>
      </c>
      <c r="L33" s="4">
        <f t="shared" si="38"/>
        <v>250</v>
      </c>
      <c r="M33" s="8"/>
      <c r="N33" s="8"/>
      <c r="O33" s="8"/>
      <c r="P33" s="8"/>
      <c r="Q33" s="8"/>
      <c r="R33" s="4">
        <f t="shared" ref="R33:S33" si="39">R34</f>
        <v>0</v>
      </c>
      <c r="S33" s="4">
        <f t="shared" si="39"/>
        <v>0</v>
      </c>
      <c r="T33" s="8"/>
      <c r="U33" s="8"/>
      <c r="V33" s="8"/>
      <c r="W33" s="8"/>
      <c r="X33" s="8"/>
      <c r="Y33" s="8"/>
      <c r="Z33" s="8"/>
      <c r="AA33" s="8"/>
      <c r="AB33" s="8"/>
    </row>
    <row r="34" spans="1:28" ht="31.5" hidden="1" outlineLevel="7" x14ac:dyDescent="0.2">
      <c r="A34" s="11" t="s">
        <v>642</v>
      </c>
      <c r="B34" s="11" t="s">
        <v>92</v>
      </c>
      <c r="C34" s="15" t="s">
        <v>93</v>
      </c>
      <c r="D34" s="4"/>
      <c r="E34" s="8"/>
      <c r="F34" s="8"/>
      <c r="G34" s="8">
        <v>250</v>
      </c>
      <c r="H34" s="8">
        <f t="shared" si="30"/>
        <v>250</v>
      </c>
      <c r="I34" s="8"/>
      <c r="J34" s="8">
        <f t="shared" ref="J34:L34" si="40">SUM(H34:I34)</f>
        <v>250</v>
      </c>
      <c r="K34" s="8"/>
      <c r="L34" s="8">
        <f t="shared" si="40"/>
        <v>250</v>
      </c>
      <c r="M34" s="8"/>
      <c r="N34" s="8"/>
      <c r="O34" s="8"/>
      <c r="P34" s="8"/>
      <c r="Q34" s="8"/>
      <c r="R34" s="8"/>
      <c r="S34" s="8">
        <f t="shared" ref="S34" si="41">SUM(Q34:R34)</f>
        <v>0</v>
      </c>
      <c r="T34" s="8"/>
      <c r="U34" s="8"/>
      <c r="V34" s="8"/>
      <c r="W34" s="8"/>
      <c r="X34" s="8"/>
      <c r="Y34" s="8"/>
      <c r="Z34" s="8"/>
      <c r="AA34" s="8"/>
      <c r="AB34" s="8"/>
    </row>
    <row r="35" spans="1:28" ht="47.25" hidden="1" outlineLevel="7" x14ac:dyDescent="0.2">
      <c r="A35" s="22" t="s">
        <v>642</v>
      </c>
      <c r="B35" s="22"/>
      <c r="C35" s="20" t="s">
        <v>671</v>
      </c>
      <c r="D35" s="4"/>
      <c r="E35" s="8"/>
      <c r="F35" s="8"/>
      <c r="G35" s="17">
        <f t="shared" ref="G35:L35" si="42">G36</f>
        <v>10500</v>
      </c>
      <c r="H35" s="17">
        <f t="shared" si="42"/>
        <v>10500</v>
      </c>
      <c r="I35" s="17">
        <f t="shared" si="42"/>
        <v>0</v>
      </c>
      <c r="J35" s="17">
        <f t="shared" si="42"/>
        <v>10500</v>
      </c>
      <c r="K35" s="17">
        <f t="shared" si="42"/>
        <v>0</v>
      </c>
      <c r="L35" s="17">
        <f t="shared" si="42"/>
        <v>10500</v>
      </c>
      <c r="M35" s="8"/>
      <c r="N35" s="8"/>
      <c r="O35" s="8"/>
      <c r="P35" s="8"/>
      <c r="Q35" s="8"/>
      <c r="R35" s="17">
        <f t="shared" ref="R35:S35" si="43">R36</f>
        <v>0</v>
      </c>
      <c r="S35" s="17">
        <f t="shared" si="43"/>
        <v>0</v>
      </c>
      <c r="T35" s="8"/>
      <c r="U35" s="8"/>
      <c r="V35" s="8"/>
      <c r="W35" s="8"/>
      <c r="X35" s="8"/>
      <c r="Y35" s="8"/>
      <c r="Z35" s="8"/>
      <c r="AA35" s="8"/>
      <c r="AB35" s="8"/>
    </row>
    <row r="36" spans="1:28" ht="31.5" hidden="1" outlineLevel="7" x14ac:dyDescent="0.2">
      <c r="A36" s="21" t="s">
        <v>642</v>
      </c>
      <c r="B36" s="21" t="s">
        <v>92</v>
      </c>
      <c r="C36" s="25" t="s">
        <v>93</v>
      </c>
      <c r="D36" s="4"/>
      <c r="E36" s="8"/>
      <c r="F36" s="8"/>
      <c r="G36" s="7">
        <v>10500</v>
      </c>
      <c r="H36" s="7">
        <f>SUM(F36:G36)</f>
        <v>10500</v>
      </c>
      <c r="I36" s="7"/>
      <c r="J36" s="7">
        <f>SUM(H36:I36)</f>
        <v>10500</v>
      </c>
      <c r="K36" s="8"/>
      <c r="L36" s="7">
        <f>SUM(J36:K36)</f>
        <v>10500</v>
      </c>
      <c r="M36" s="8"/>
      <c r="N36" s="8"/>
      <c r="O36" s="8"/>
      <c r="P36" s="8"/>
      <c r="Q36" s="8"/>
      <c r="R36" s="7"/>
      <c r="S36" s="7">
        <f>SUM(Q36:R36)</f>
        <v>0</v>
      </c>
      <c r="T36" s="8"/>
      <c r="U36" s="8"/>
      <c r="V36" s="8"/>
      <c r="W36" s="8"/>
      <c r="X36" s="8"/>
      <c r="Y36" s="8"/>
      <c r="Z36" s="8"/>
      <c r="AA36" s="8"/>
      <c r="AB36" s="8"/>
    </row>
    <row r="37" spans="1:28" ht="63" hidden="1" outlineLevel="7" x14ac:dyDescent="0.2">
      <c r="A37" s="22" t="s">
        <v>669</v>
      </c>
      <c r="B37" s="22"/>
      <c r="C37" s="20" t="s">
        <v>670</v>
      </c>
      <c r="D37" s="4"/>
      <c r="E37" s="8"/>
      <c r="F37" s="8"/>
      <c r="G37" s="17">
        <f t="shared" ref="G37:I37" si="44">G38</f>
        <v>3500</v>
      </c>
      <c r="H37" s="17">
        <f>H38</f>
        <v>3500</v>
      </c>
      <c r="I37" s="17">
        <f t="shared" si="44"/>
        <v>0</v>
      </c>
      <c r="J37" s="17">
        <f>J38</f>
        <v>3500</v>
      </c>
      <c r="K37" s="17">
        <f>K38</f>
        <v>0</v>
      </c>
      <c r="L37" s="17">
        <f>L38</f>
        <v>3500</v>
      </c>
      <c r="M37" s="8"/>
      <c r="N37" s="8"/>
      <c r="O37" s="8"/>
      <c r="P37" s="8"/>
      <c r="Q37" s="8"/>
      <c r="R37" s="17">
        <f t="shared" ref="R37" si="45">R38</f>
        <v>0</v>
      </c>
      <c r="S37" s="17">
        <f>S38</f>
        <v>0</v>
      </c>
      <c r="T37" s="8"/>
      <c r="U37" s="8"/>
      <c r="V37" s="8"/>
      <c r="W37" s="8"/>
      <c r="X37" s="8"/>
      <c r="Y37" s="8"/>
      <c r="Z37" s="8"/>
      <c r="AA37" s="8"/>
      <c r="AB37" s="8"/>
    </row>
    <row r="38" spans="1:28" ht="31.5" hidden="1" outlineLevel="7" x14ac:dyDescent="0.2">
      <c r="A38" s="21" t="s">
        <v>669</v>
      </c>
      <c r="B38" s="21" t="s">
        <v>92</v>
      </c>
      <c r="C38" s="25" t="s">
        <v>93</v>
      </c>
      <c r="D38" s="4"/>
      <c r="E38" s="8"/>
      <c r="F38" s="8"/>
      <c r="G38" s="7">
        <v>3500</v>
      </c>
      <c r="H38" s="7">
        <f>SUM(F38:G38)</f>
        <v>3500</v>
      </c>
      <c r="I38" s="7"/>
      <c r="J38" s="7">
        <f>SUM(H38:I38)</f>
        <v>3500</v>
      </c>
      <c r="K38" s="8"/>
      <c r="L38" s="7">
        <f>SUM(J38:K38)</f>
        <v>3500</v>
      </c>
      <c r="M38" s="8"/>
      <c r="N38" s="8"/>
      <c r="O38" s="8"/>
      <c r="P38" s="8"/>
      <c r="Q38" s="8"/>
      <c r="R38" s="7"/>
      <c r="S38" s="7">
        <f>SUM(Q38:R38)</f>
        <v>0</v>
      </c>
      <c r="T38" s="8"/>
      <c r="U38" s="8"/>
      <c r="V38" s="8"/>
      <c r="W38" s="8"/>
      <c r="X38" s="8"/>
      <c r="Y38" s="8"/>
      <c r="Z38" s="8"/>
      <c r="AA38" s="8"/>
      <c r="AB38" s="8"/>
    </row>
    <row r="39" spans="1:28" s="42" customFormat="1" ht="47.25" hidden="1" outlineLevel="5" collapsed="1" x14ac:dyDescent="0.25">
      <c r="A39" s="22" t="s">
        <v>387</v>
      </c>
      <c r="B39" s="22"/>
      <c r="C39" s="92" t="s">
        <v>388</v>
      </c>
      <c r="D39" s="17">
        <f>D40</f>
        <v>4372.8</v>
      </c>
      <c r="E39" s="17">
        <f t="shared" ref="E39:I39" si="46">E40</f>
        <v>0</v>
      </c>
      <c r="F39" s="17">
        <f t="shared" si="46"/>
        <v>4372.8</v>
      </c>
      <c r="G39" s="17">
        <f t="shared" si="46"/>
        <v>0</v>
      </c>
      <c r="H39" s="17">
        <f>H40</f>
        <v>4372.8</v>
      </c>
      <c r="I39" s="17">
        <f t="shared" si="46"/>
        <v>0</v>
      </c>
      <c r="J39" s="17">
        <f>J40</f>
        <v>4372.8</v>
      </c>
      <c r="K39" s="17">
        <f t="shared" ref="K39:L39" si="47">K40</f>
        <v>-4372.8</v>
      </c>
      <c r="L39" s="17">
        <f t="shared" si="47"/>
        <v>0</v>
      </c>
      <c r="M39" s="17">
        <f>M40</f>
        <v>0</v>
      </c>
      <c r="N39" s="17">
        <f t="shared" ref="N39" si="48">N40</f>
        <v>0</v>
      </c>
      <c r="O39" s="17"/>
      <c r="P39" s="17">
        <f t="shared" ref="P39:R39" si="49">P40</f>
        <v>0</v>
      </c>
      <c r="Q39" s="17">
        <f t="shared" si="49"/>
        <v>0</v>
      </c>
      <c r="R39" s="17">
        <f t="shared" si="49"/>
        <v>0</v>
      </c>
      <c r="S39" s="17">
        <f>S40</f>
        <v>0</v>
      </c>
      <c r="T39" s="17">
        <f t="shared" ref="T39:U39" si="50">T40</f>
        <v>0</v>
      </c>
      <c r="U39" s="17">
        <f t="shared" si="50"/>
        <v>0</v>
      </c>
      <c r="V39" s="17">
        <f>V40</f>
        <v>0</v>
      </c>
      <c r="W39" s="17">
        <f t="shared" ref="W39" si="51">W40</f>
        <v>0</v>
      </c>
      <c r="X39" s="17"/>
      <c r="Y39" s="17">
        <f t="shared" ref="Y39:AB39" si="52">Y40</f>
        <v>0</v>
      </c>
      <c r="Z39" s="17">
        <f t="shared" si="52"/>
        <v>0</v>
      </c>
      <c r="AA39" s="17">
        <f t="shared" si="52"/>
        <v>0</v>
      </c>
      <c r="AB39" s="17">
        <f t="shared" si="52"/>
        <v>0</v>
      </c>
    </row>
    <row r="40" spans="1:28" s="42" customFormat="1" ht="31.5" hidden="1" outlineLevel="7" x14ac:dyDescent="0.25">
      <c r="A40" s="21" t="s">
        <v>387</v>
      </c>
      <c r="B40" s="21" t="s">
        <v>92</v>
      </c>
      <c r="C40" s="93" t="s">
        <v>93</v>
      </c>
      <c r="D40" s="7">
        <v>4372.8</v>
      </c>
      <c r="E40" s="8"/>
      <c r="F40" s="7">
        <f>SUM(D40:E40)</f>
        <v>4372.8</v>
      </c>
      <c r="G40" s="8"/>
      <c r="H40" s="7">
        <f>SUM(F40:G40)</f>
        <v>4372.8</v>
      </c>
      <c r="I40" s="8"/>
      <c r="J40" s="7">
        <f>SUM(H40:I40)</f>
        <v>4372.8</v>
      </c>
      <c r="K40" s="7">
        <v>-4372.8</v>
      </c>
      <c r="L40" s="7">
        <f>SUM(J40:K40)</f>
        <v>0</v>
      </c>
      <c r="M40" s="7"/>
      <c r="N40" s="8"/>
      <c r="O40" s="8"/>
      <c r="P40" s="8"/>
      <c r="Q40" s="7">
        <f>SUM(O40:P40)</f>
        <v>0</v>
      </c>
      <c r="R40" s="8"/>
      <c r="S40" s="7">
        <f>SUM(Q40:R40)</f>
        <v>0</v>
      </c>
      <c r="T40" s="8"/>
      <c r="U40" s="7">
        <f>SUM(S40:T40)</f>
        <v>0</v>
      </c>
      <c r="V40" s="7"/>
      <c r="W40" s="8"/>
      <c r="X40" s="8"/>
      <c r="Y40" s="8"/>
      <c r="Z40" s="7">
        <f>SUM(X40:Y40)</f>
        <v>0</v>
      </c>
      <c r="AA40" s="8"/>
      <c r="AB40" s="7">
        <f>SUM(Z40:AA40)</f>
        <v>0</v>
      </c>
    </row>
    <row r="41" spans="1:28" s="42" customFormat="1" ht="63" hidden="1" outlineLevel="5" x14ac:dyDescent="0.25">
      <c r="A41" s="22" t="s">
        <v>389</v>
      </c>
      <c r="B41" s="22"/>
      <c r="C41" s="92" t="s">
        <v>390</v>
      </c>
      <c r="D41" s="17">
        <f>D42</f>
        <v>2450</v>
      </c>
      <c r="E41" s="17">
        <f t="shared" ref="E41:L41" si="53">E42</f>
        <v>0</v>
      </c>
      <c r="F41" s="17">
        <f t="shared" si="53"/>
        <v>2450</v>
      </c>
      <c r="G41" s="17">
        <f t="shared" si="53"/>
        <v>0</v>
      </c>
      <c r="H41" s="17">
        <f t="shared" si="53"/>
        <v>2450</v>
      </c>
      <c r="I41" s="17">
        <f t="shared" si="53"/>
        <v>0</v>
      </c>
      <c r="J41" s="17">
        <f t="shared" si="53"/>
        <v>2450</v>
      </c>
      <c r="K41" s="17">
        <f t="shared" si="53"/>
        <v>0</v>
      </c>
      <c r="L41" s="17">
        <f t="shared" si="53"/>
        <v>2450</v>
      </c>
      <c r="M41" s="17">
        <f>M42</f>
        <v>1400</v>
      </c>
      <c r="N41" s="17">
        <f t="shared" ref="N41:U41" si="54">N42</f>
        <v>0</v>
      </c>
      <c r="O41" s="17">
        <f t="shared" si="54"/>
        <v>1400</v>
      </c>
      <c r="P41" s="17">
        <f t="shared" si="54"/>
        <v>0</v>
      </c>
      <c r="Q41" s="17">
        <f t="shared" si="54"/>
        <v>1400</v>
      </c>
      <c r="R41" s="17">
        <f t="shared" si="54"/>
        <v>0</v>
      </c>
      <c r="S41" s="17">
        <f t="shared" si="54"/>
        <v>1400</v>
      </c>
      <c r="T41" s="17">
        <f t="shared" si="54"/>
        <v>0</v>
      </c>
      <c r="U41" s="17">
        <f t="shared" si="54"/>
        <v>1400</v>
      </c>
      <c r="V41" s="17">
        <f>V42</f>
        <v>1050</v>
      </c>
      <c r="W41" s="17">
        <f t="shared" ref="W41:AB41" si="55">W42</f>
        <v>0</v>
      </c>
      <c r="X41" s="17">
        <f t="shared" si="55"/>
        <v>1050</v>
      </c>
      <c r="Y41" s="17">
        <f t="shared" si="55"/>
        <v>0</v>
      </c>
      <c r="Z41" s="17">
        <f t="shared" si="55"/>
        <v>1050</v>
      </c>
      <c r="AA41" s="17">
        <f t="shared" si="55"/>
        <v>0</v>
      </c>
      <c r="AB41" s="17">
        <f t="shared" si="55"/>
        <v>1050</v>
      </c>
    </row>
    <row r="42" spans="1:28" s="42" customFormat="1" ht="31.5" hidden="1" outlineLevel="7" x14ac:dyDescent="0.25">
      <c r="A42" s="21" t="s">
        <v>389</v>
      </c>
      <c r="B42" s="21" t="s">
        <v>92</v>
      </c>
      <c r="C42" s="93" t="s">
        <v>93</v>
      </c>
      <c r="D42" s="7">
        <v>2450</v>
      </c>
      <c r="E42" s="8"/>
      <c r="F42" s="7">
        <f>SUM(D42:E42)</f>
        <v>2450</v>
      </c>
      <c r="G42" s="8"/>
      <c r="H42" s="7">
        <f>SUM(F42:G42)</f>
        <v>2450</v>
      </c>
      <c r="I42" s="8"/>
      <c r="J42" s="7">
        <f>SUM(H42:I42)</f>
        <v>2450</v>
      </c>
      <c r="K42" s="8"/>
      <c r="L42" s="7">
        <f>SUM(J42:K42)</f>
        <v>2450</v>
      </c>
      <c r="M42" s="7">
        <v>1400</v>
      </c>
      <c r="N42" s="7"/>
      <c r="O42" s="7">
        <f>SUM(M42:N42)</f>
        <v>1400</v>
      </c>
      <c r="P42" s="8"/>
      <c r="Q42" s="7">
        <f>SUM(O42:P42)</f>
        <v>1400</v>
      </c>
      <c r="R42" s="8"/>
      <c r="S42" s="7">
        <f>SUM(Q42:R42)</f>
        <v>1400</v>
      </c>
      <c r="T42" s="8"/>
      <c r="U42" s="7">
        <f>SUM(S42:T42)</f>
        <v>1400</v>
      </c>
      <c r="V42" s="7">
        <v>1050</v>
      </c>
      <c r="W42" s="7"/>
      <c r="X42" s="7">
        <f>SUM(V42:W42)</f>
        <v>1050</v>
      </c>
      <c r="Y42" s="8"/>
      <c r="Z42" s="7">
        <f>SUM(X42:Y42)</f>
        <v>1050</v>
      </c>
      <c r="AA42" s="8"/>
      <c r="AB42" s="7">
        <f>SUM(Z42:AA42)</f>
        <v>1050</v>
      </c>
    </row>
    <row r="43" spans="1:28" ht="47.25" hidden="1" outlineLevel="4" x14ac:dyDescent="0.25">
      <c r="A43" s="5" t="s">
        <v>405</v>
      </c>
      <c r="B43" s="5"/>
      <c r="C43" s="28" t="s">
        <v>406</v>
      </c>
      <c r="D43" s="4">
        <f>D44+D48+D51</f>
        <v>604.70000000000005</v>
      </c>
      <c r="E43" s="4">
        <f t="shared" ref="E43:Z43" si="56">E44+E48+E51</f>
        <v>0</v>
      </c>
      <c r="F43" s="4">
        <f t="shared" si="56"/>
        <v>604.70000000000005</v>
      </c>
      <c r="G43" s="4">
        <f t="shared" si="56"/>
        <v>0</v>
      </c>
      <c r="H43" s="4">
        <f t="shared" si="56"/>
        <v>604.70000000000005</v>
      </c>
      <c r="I43" s="4">
        <f t="shared" si="56"/>
        <v>0</v>
      </c>
      <c r="J43" s="4">
        <f t="shared" si="56"/>
        <v>604.70000000000005</v>
      </c>
      <c r="K43" s="4">
        <f t="shared" ref="K43:L43" si="57">K44+K48+K51</f>
        <v>0</v>
      </c>
      <c r="L43" s="4">
        <f t="shared" si="57"/>
        <v>604.70000000000005</v>
      </c>
      <c r="M43" s="4">
        <f t="shared" si="56"/>
        <v>604.70000000000005</v>
      </c>
      <c r="N43" s="4">
        <f t="shared" si="56"/>
        <v>0</v>
      </c>
      <c r="O43" s="4">
        <f t="shared" si="56"/>
        <v>604.70000000000005</v>
      </c>
      <c r="P43" s="4">
        <f t="shared" si="56"/>
        <v>0</v>
      </c>
      <c r="Q43" s="4">
        <f t="shared" si="56"/>
        <v>604.70000000000005</v>
      </c>
      <c r="R43" s="4">
        <f t="shared" si="56"/>
        <v>0</v>
      </c>
      <c r="S43" s="4">
        <f t="shared" si="56"/>
        <v>604.70000000000005</v>
      </c>
      <c r="T43" s="4">
        <f t="shared" si="56"/>
        <v>0</v>
      </c>
      <c r="U43" s="4">
        <f t="shared" si="56"/>
        <v>604.70000000000005</v>
      </c>
      <c r="V43" s="4">
        <f t="shared" si="56"/>
        <v>604.70000000000005</v>
      </c>
      <c r="W43" s="4">
        <f t="shared" si="56"/>
        <v>0</v>
      </c>
      <c r="X43" s="4">
        <f t="shared" si="56"/>
        <v>604.70000000000005</v>
      </c>
      <c r="Y43" s="4">
        <f t="shared" si="56"/>
        <v>0</v>
      </c>
      <c r="Z43" s="4">
        <f t="shared" si="56"/>
        <v>604.70000000000005</v>
      </c>
      <c r="AA43" s="4">
        <f t="shared" ref="AA43:AB43" si="58">AA44+AA48+AA51</f>
        <v>0</v>
      </c>
      <c r="AB43" s="4">
        <f t="shared" si="58"/>
        <v>604.70000000000005</v>
      </c>
    </row>
    <row r="44" spans="1:28" ht="15.75" hidden="1" outlineLevel="5" x14ac:dyDescent="0.25">
      <c r="A44" s="5" t="s">
        <v>424</v>
      </c>
      <c r="B44" s="5"/>
      <c r="C44" s="28" t="s">
        <v>425</v>
      </c>
      <c r="D44" s="4">
        <f>D45+D46+D47</f>
        <v>407.4</v>
      </c>
      <c r="E44" s="4">
        <f t="shared" ref="E44:L44" si="59">E45+E46+E47</f>
        <v>0</v>
      </c>
      <c r="F44" s="4">
        <f t="shared" si="59"/>
        <v>407.4</v>
      </c>
      <c r="G44" s="4">
        <f t="shared" si="59"/>
        <v>0</v>
      </c>
      <c r="H44" s="4">
        <f t="shared" si="59"/>
        <v>407.4</v>
      </c>
      <c r="I44" s="4">
        <f t="shared" si="59"/>
        <v>0</v>
      </c>
      <c r="J44" s="4">
        <f t="shared" si="59"/>
        <v>407.4</v>
      </c>
      <c r="K44" s="4">
        <f t="shared" si="59"/>
        <v>0</v>
      </c>
      <c r="L44" s="4">
        <f t="shared" si="59"/>
        <v>407.4</v>
      </c>
      <c r="M44" s="4">
        <f>M45+M46+M47</f>
        <v>407.4</v>
      </c>
      <c r="N44" s="4">
        <f t="shared" ref="N44:U44" si="60">N45+N46+N47</f>
        <v>0</v>
      </c>
      <c r="O44" s="4">
        <f t="shared" si="60"/>
        <v>407.4</v>
      </c>
      <c r="P44" s="4">
        <f t="shared" si="60"/>
        <v>0</v>
      </c>
      <c r="Q44" s="4">
        <f t="shared" si="60"/>
        <v>407.4</v>
      </c>
      <c r="R44" s="4">
        <f t="shared" si="60"/>
        <v>0</v>
      </c>
      <c r="S44" s="4">
        <f t="shared" si="60"/>
        <v>407.4</v>
      </c>
      <c r="T44" s="4">
        <f t="shared" si="60"/>
        <v>0</v>
      </c>
      <c r="U44" s="4">
        <f t="shared" si="60"/>
        <v>407.4</v>
      </c>
      <c r="V44" s="4">
        <f>V45+V46+V47</f>
        <v>407.4</v>
      </c>
      <c r="W44" s="4">
        <f t="shared" ref="W44:Z44" si="61">W45+W46+W47</f>
        <v>0</v>
      </c>
      <c r="X44" s="4">
        <f t="shared" si="61"/>
        <v>407.4</v>
      </c>
      <c r="Y44" s="4">
        <f t="shared" si="61"/>
        <v>0</v>
      </c>
      <c r="Z44" s="4">
        <f t="shared" si="61"/>
        <v>407.4</v>
      </c>
      <c r="AA44" s="4">
        <f t="shared" ref="AA44:AB44" si="62">AA45+AA46+AA47</f>
        <v>0</v>
      </c>
      <c r="AB44" s="4">
        <f t="shared" si="62"/>
        <v>407.4</v>
      </c>
    </row>
    <row r="45" spans="1:28" ht="31.5" hidden="1" outlineLevel="7" x14ac:dyDescent="0.25">
      <c r="A45" s="11" t="s">
        <v>424</v>
      </c>
      <c r="B45" s="11" t="s">
        <v>11</v>
      </c>
      <c r="C45" s="27" t="s">
        <v>12</v>
      </c>
      <c r="D45" s="8">
        <v>69</v>
      </c>
      <c r="E45" s="8"/>
      <c r="F45" s="8">
        <f t="shared" ref="F45:F47" si="63">SUM(D45:E45)</f>
        <v>69</v>
      </c>
      <c r="G45" s="8"/>
      <c r="H45" s="8">
        <f t="shared" ref="H45:H47" si="64">SUM(F45:G45)</f>
        <v>69</v>
      </c>
      <c r="I45" s="8"/>
      <c r="J45" s="8">
        <f t="shared" ref="J45:J47" si="65">SUM(H45:I45)</f>
        <v>69</v>
      </c>
      <c r="K45" s="8"/>
      <c r="L45" s="8">
        <f t="shared" ref="L45:L47" si="66">SUM(J45:K45)</f>
        <v>69</v>
      </c>
      <c r="M45" s="8">
        <v>69</v>
      </c>
      <c r="N45" s="8"/>
      <c r="O45" s="8">
        <f t="shared" ref="O45:O47" si="67">SUM(M45:N45)</f>
        <v>69</v>
      </c>
      <c r="P45" s="8"/>
      <c r="Q45" s="8">
        <f t="shared" ref="Q45:Q47" si="68">SUM(O45:P45)</f>
        <v>69</v>
      </c>
      <c r="R45" s="8"/>
      <c r="S45" s="8">
        <f t="shared" ref="S45:S47" si="69">SUM(Q45:R45)</f>
        <v>69</v>
      </c>
      <c r="T45" s="8"/>
      <c r="U45" s="8">
        <f t="shared" ref="U45:U47" si="70">SUM(S45:T45)</f>
        <v>69</v>
      </c>
      <c r="V45" s="8">
        <v>69</v>
      </c>
      <c r="W45" s="8"/>
      <c r="X45" s="8">
        <f t="shared" ref="X45:X47" si="71">SUM(V45:W45)</f>
        <v>69</v>
      </c>
      <c r="Y45" s="8"/>
      <c r="Z45" s="8">
        <f t="shared" ref="Z45:Z47" si="72">SUM(X45:Y45)</f>
        <v>69</v>
      </c>
      <c r="AA45" s="8"/>
      <c r="AB45" s="8">
        <f t="shared" ref="AB45:AB47" si="73">SUM(Z45:AA45)</f>
        <v>69</v>
      </c>
    </row>
    <row r="46" spans="1:28" ht="15.75" hidden="1" outlineLevel="7" x14ac:dyDescent="0.25">
      <c r="A46" s="11" t="s">
        <v>424</v>
      </c>
      <c r="B46" s="11" t="s">
        <v>33</v>
      </c>
      <c r="C46" s="27" t="s">
        <v>34</v>
      </c>
      <c r="D46" s="8">
        <v>38.4</v>
      </c>
      <c r="E46" s="8"/>
      <c r="F46" s="8">
        <f t="shared" si="63"/>
        <v>38.4</v>
      </c>
      <c r="G46" s="8"/>
      <c r="H46" s="8">
        <f t="shared" si="64"/>
        <v>38.4</v>
      </c>
      <c r="I46" s="8"/>
      <c r="J46" s="8">
        <f t="shared" si="65"/>
        <v>38.4</v>
      </c>
      <c r="K46" s="8"/>
      <c r="L46" s="8">
        <f t="shared" si="66"/>
        <v>38.4</v>
      </c>
      <c r="M46" s="8">
        <v>38.4</v>
      </c>
      <c r="N46" s="8"/>
      <c r="O46" s="8">
        <f t="shared" si="67"/>
        <v>38.4</v>
      </c>
      <c r="P46" s="8"/>
      <c r="Q46" s="8">
        <f t="shared" si="68"/>
        <v>38.4</v>
      </c>
      <c r="R46" s="8"/>
      <c r="S46" s="8">
        <f t="shared" si="69"/>
        <v>38.4</v>
      </c>
      <c r="T46" s="8"/>
      <c r="U46" s="8">
        <f t="shared" si="70"/>
        <v>38.4</v>
      </c>
      <c r="V46" s="8">
        <v>38.4</v>
      </c>
      <c r="W46" s="8"/>
      <c r="X46" s="8">
        <f t="shared" si="71"/>
        <v>38.4</v>
      </c>
      <c r="Y46" s="8"/>
      <c r="Z46" s="8">
        <f t="shared" si="72"/>
        <v>38.4</v>
      </c>
      <c r="AA46" s="8"/>
      <c r="AB46" s="8">
        <f t="shared" si="73"/>
        <v>38.4</v>
      </c>
    </row>
    <row r="47" spans="1:28" ht="31.5" hidden="1" outlineLevel="7" x14ac:dyDescent="0.25">
      <c r="A47" s="11" t="s">
        <v>424</v>
      </c>
      <c r="B47" s="11" t="s">
        <v>92</v>
      </c>
      <c r="C47" s="27" t="s">
        <v>93</v>
      </c>
      <c r="D47" s="8">
        <v>300</v>
      </c>
      <c r="E47" s="8"/>
      <c r="F47" s="8">
        <f t="shared" si="63"/>
        <v>300</v>
      </c>
      <c r="G47" s="8"/>
      <c r="H47" s="8">
        <f t="shared" si="64"/>
        <v>300</v>
      </c>
      <c r="I47" s="8"/>
      <c r="J47" s="8">
        <f t="shared" si="65"/>
        <v>300</v>
      </c>
      <c r="K47" s="8"/>
      <c r="L47" s="8">
        <f t="shared" si="66"/>
        <v>300</v>
      </c>
      <c r="M47" s="8">
        <v>300</v>
      </c>
      <c r="N47" s="8"/>
      <c r="O47" s="8">
        <f t="shared" si="67"/>
        <v>300</v>
      </c>
      <c r="P47" s="8"/>
      <c r="Q47" s="8">
        <f t="shared" si="68"/>
        <v>300</v>
      </c>
      <c r="R47" s="8"/>
      <c r="S47" s="8">
        <f t="shared" si="69"/>
        <v>300</v>
      </c>
      <c r="T47" s="8"/>
      <c r="U47" s="8">
        <f t="shared" si="70"/>
        <v>300</v>
      </c>
      <c r="V47" s="8">
        <v>300</v>
      </c>
      <c r="W47" s="8"/>
      <c r="X47" s="8">
        <f t="shared" si="71"/>
        <v>300</v>
      </c>
      <c r="Y47" s="8"/>
      <c r="Z47" s="8">
        <f t="shared" si="72"/>
        <v>300</v>
      </c>
      <c r="AA47" s="8"/>
      <c r="AB47" s="8">
        <f t="shared" si="73"/>
        <v>300</v>
      </c>
    </row>
    <row r="48" spans="1:28" ht="31.5" hidden="1" outlineLevel="5" x14ac:dyDescent="0.25">
      <c r="A48" s="5" t="s">
        <v>426</v>
      </c>
      <c r="B48" s="5"/>
      <c r="C48" s="28" t="s">
        <v>427</v>
      </c>
      <c r="D48" s="4">
        <f>D50+D49</f>
        <v>97.3</v>
      </c>
      <c r="E48" s="4">
        <f t="shared" ref="E48:L48" si="74">E50+E49</f>
        <v>0</v>
      </c>
      <c r="F48" s="4">
        <f t="shared" si="74"/>
        <v>97.3</v>
      </c>
      <c r="G48" s="4">
        <f t="shared" si="74"/>
        <v>0</v>
      </c>
      <c r="H48" s="4">
        <f t="shared" si="74"/>
        <v>97.3</v>
      </c>
      <c r="I48" s="4">
        <f t="shared" si="74"/>
        <v>0</v>
      </c>
      <c r="J48" s="4">
        <f t="shared" si="74"/>
        <v>97.3</v>
      </c>
      <c r="K48" s="4">
        <f t="shared" si="74"/>
        <v>0</v>
      </c>
      <c r="L48" s="4">
        <f t="shared" si="74"/>
        <v>97.3</v>
      </c>
      <c r="M48" s="4">
        <f>M50+M49</f>
        <v>97.3</v>
      </c>
      <c r="N48" s="4">
        <f t="shared" ref="N48:U48" si="75">N50+N49</f>
        <v>0</v>
      </c>
      <c r="O48" s="4">
        <f t="shared" si="75"/>
        <v>97.3</v>
      </c>
      <c r="P48" s="4">
        <f t="shared" si="75"/>
        <v>0</v>
      </c>
      <c r="Q48" s="4">
        <f t="shared" si="75"/>
        <v>97.3</v>
      </c>
      <c r="R48" s="4">
        <f t="shared" si="75"/>
        <v>0</v>
      </c>
      <c r="S48" s="4">
        <f t="shared" si="75"/>
        <v>97.3</v>
      </c>
      <c r="T48" s="4">
        <f t="shared" si="75"/>
        <v>0</v>
      </c>
      <c r="U48" s="4">
        <f t="shared" si="75"/>
        <v>97.3</v>
      </c>
      <c r="V48" s="4">
        <f>V50+V49</f>
        <v>97.3</v>
      </c>
      <c r="W48" s="4">
        <f t="shared" ref="W48:Z48" si="76">W50+W49</f>
        <v>0</v>
      </c>
      <c r="X48" s="4">
        <f t="shared" si="76"/>
        <v>97.3</v>
      </c>
      <c r="Y48" s="4">
        <f t="shared" si="76"/>
        <v>0</v>
      </c>
      <c r="Z48" s="4">
        <f t="shared" si="76"/>
        <v>97.3</v>
      </c>
      <c r="AA48" s="4">
        <f t="shared" ref="AA48:AB48" si="77">AA50+AA49</f>
        <v>0</v>
      </c>
      <c r="AB48" s="4">
        <f t="shared" si="77"/>
        <v>97.3</v>
      </c>
    </row>
    <row r="49" spans="1:28" ht="31.5" hidden="1" outlineLevel="5" x14ac:dyDescent="0.25">
      <c r="A49" s="11" t="s">
        <v>426</v>
      </c>
      <c r="B49" s="11" t="s">
        <v>11</v>
      </c>
      <c r="C49" s="27" t="s">
        <v>12</v>
      </c>
      <c r="D49" s="8">
        <v>20.8</v>
      </c>
      <c r="E49" s="8">
        <v>-20.8</v>
      </c>
      <c r="F49" s="8">
        <f t="shared" ref="F49:F50" si="78">SUM(D49:E49)</f>
        <v>0</v>
      </c>
      <c r="G49" s="8"/>
      <c r="H49" s="8">
        <f t="shared" ref="H49:H50" si="79">SUM(F49:G49)</f>
        <v>0</v>
      </c>
      <c r="I49" s="8"/>
      <c r="J49" s="8">
        <f t="shared" ref="J49:J50" si="80">SUM(H49:I49)</f>
        <v>0</v>
      </c>
      <c r="K49" s="8"/>
      <c r="L49" s="8">
        <f t="shared" ref="L49:L50" si="81">SUM(J49:K49)</f>
        <v>0</v>
      </c>
      <c r="M49" s="8">
        <v>20.8</v>
      </c>
      <c r="N49" s="8">
        <v>-20.8</v>
      </c>
      <c r="O49" s="8">
        <f t="shared" ref="O49:O50" si="82">SUM(M49:N49)</f>
        <v>0</v>
      </c>
      <c r="P49" s="8"/>
      <c r="Q49" s="8">
        <f t="shared" ref="Q49:Q50" si="83">SUM(O49:P49)</f>
        <v>0</v>
      </c>
      <c r="R49" s="8"/>
      <c r="S49" s="8">
        <f t="shared" ref="S49:S50" si="84">SUM(Q49:R49)</f>
        <v>0</v>
      </c>
      <c r="T49" s="8"/>
      <c r="U49" s="8">
        <f t="shared" ref="U49:U50" si="85">SUM(S49:T49)</f>
        <v>0</v>
      </c>
      <c r="V49" s="8">
        <v>20.8</v>
      </c>
      <c r="W49" s="8">
        <v>-20.8</v>
      </c>
      <c r="X49" s="8">
        <f t="shared" ref="X49:X50" si="86">SUM(V49:W49)</f>
        <v>0</v>
      </c>
      <c r="Y49" s="8"/>
      <c r="Z49" s="8">
        <f t="shared" ref="Z49:Z50" si="87">SUM(X49:Y49)</f>
        <v>0</v>
      </c>
      <c r="AA49" s="8"/>
      <c r="AB49" s="8">
        <f t="shared" ref="AB49:AB50" si="88">SUM(Z49:AA49)</f>
        <v>0</v>
      </c>
    </row>
    <row r="50" spans="1:28" ht="31.5" hidden="1" outlineLevel="7" x14ac:dyDescent="0.25">
      <c r="A50" s="11" t="s">
        <v>426</v>
      </c>
      <c r="B50" s="11" t="s">
        <v>92</v>
      </c>
      <c r="C50" s="27" t="s">
        <v>93</v>
      </c>
      <c r="D50" s="8">
        <v>76.5</v>
      </c>
      <c r="E50" s="8">
        <v>20.8</v>
      </c>
      <c r="F50" s="8">
        <f t="shared" si="78"/>
        <v>97.3</v>
      </c>
      <c r="G50" s="8"/>
      <c r="H50" s="8">
        <f t="shared" si="79"/>
        <v>97.3</v>
      </c>
      <c r="I50" s="8"/>
      <c r="J50" s="8">
        <f t="shared" si="80"/>
        <v>97.3</v>
      </c>
      <c r="K50" s="8"/>
      <c r="L50" s="8">
        <f t="shared" si="81"/>
        <v>97.3</v>
      </c>
      <c r="M50" s="8">
        <v>76.5</v>
      </c>
      <c r="N50" s="8">
        <v>20.8</v>
      </c>
      <c r="O50" s="8">
        <f t="shared" si="82"/>
        <v>97.3</v>
      </c>
      <c r="P50" s="8"/>
      <c r="Q50" s="8">
        <f t="shared" si="83"/>
        <v>97.3</v>
      </c>
      <c r="R50" s="8"/>
      <c r="S50" s="8">
        <f t="shared" si="84"/>
        <v>97.3</v>
      </c>
      <c r="T50" s="8"/>
      <c r="U50" s="8">
        <f t="shared" si="85"/>
        <v>97.3</v>
      </c>
      <c r="V50" s="8">
        <v>76.5</v>
      </c>
      <c r="W50" s="8">
        <v>20.8</v>
      </c>
      <c r="X50" s="8">
        <f t="shared" si="86"/>
        <v>97.3</v>
      </c>
      <c r="Y50" s="8"/>
      <c r="Z50" s="8">
        <f t="shared" si="87"/>
        <v>97.3</v>
      </c>
      <c r="AA50" s="8"/>
      <c r="AB50" s="8">
        <f t="shared" si="88"/>
        <v>97.3</v>
      </c>
    </row>
    <row r="51" spans="1:28" ht="15.75" hidden="1" outlineLevel="5" x14ac:dyDescent="0.25">
      <c r="A51" s="5" t="s">
        <v>428</v>
      </c>
      <c r="B51" s="5"/>
      <c r="C51" s="28" t="s">
        <v>429</v>
      </c>
      <c r="D51" s="4">
        <f>D52+D53</f>
        <v>100</v>
      </c>
      <c r="E51" s="4">
        <f t="shared" ref="E51:L51" si="89">E52+E53</f>
        <v>0</v>
      </c>
      <c r="F51" s="4">
        <f t="shared" si="89"/>
        <v>100</v>
      </c>
      <c r="G51" s="4">
        <f t="shared" si="89"/>
        <v>0</v>
      </c>
      <c r="H51" s="4">
        <f t="shared" si="89"/>
        <v>100</v>
      </c>
      <c r="I51" s="4">
        <f t="shared" si="89"/>
        <v>0</v>
      </c>
      <c r="J51" s="4">
        <f t="shared" si="89"/>
        <v>100</v>
      </c>
      <c r="K51" s="4">
        <f t="shared" si="89"/>
        <v>0</v>
      </c>
      <c r="L51" s="4">
        <f t="shared" si="89"/>
        <v>100</v>
      </c>
      <c r="M51" s="4">
        <f>M52+M53</f>
        <v>100</v>
      </c>
      <c r="N51" s="4">
        <f t="shared" ref="N51:U51" si="90">N52+N53</f>
        <v>0</v>
      </c>
      <c r="O51" s="4">
        <f t="shared" si="90"/>
        <v>100</v>
      </c>
      <c r="P51" s="4">
        <f t="shared" si="90"/>
        <v>0</v>
      </c>
      <c r="Q51" s="4">
        <f t="shared" si="90"/>
        <v>100</v>
      </c>
      <c r="R51" s="4">
        <f t="shared" si="90"/>
        <v>0</v>
      </c>
      <c r="S51" s="4">
        <f t="shared" si="90"/>
        <v>100</v>
      </c>
      <c r="T51" s="4">
        <f t="shared" si="90"/>
        <v>0</v>
      </c>
      <c r="U51" s="4">
        <f t="shared" si="90"/>
        <v>100</v>
      </c>
      <c r="V51" s="4">
        <f>V52+V53</f>
        <v>100</v>
      </c>
      <c r="W51" s="4">
        <f t="shared" ref="W51:Z51" si="91">W52+W53</f>
        <v>0</v>
      </c>
      <c r="X51" s="4">
        <f t="shared" si="91"/>
        <v>100</v>
      </c>
      <c r="Y51" s="4">
        <f t="shared" si="91"/>
        <v>0</v>
      </c>
      <c r="Z51" s="4">
        <f t="shared" si="91"/>
        <v>100</v>
      </c>
      <c r="AA51" s="4">
        <f t="shared" ref="AA51:AB51" si="92">AA52+AA53</f>
        <v>0</v>
      </c>
      <c r="AB51" s="4">
        <f t="shared" si="92"/>
        <v>100</v>
      </c>
    </row>
    <row r="52" spans="1:28" ht="31.5" hidden="1" outlineLevel="7" x14ac:dyDescent="0.25">
      <c r="A52" s="11" t="s">
        <v>428</v>
      </c>
      <c r="B52" s="11" t="s">
        <v>11</v>
      </c>
      <c r="C52" s="27" t="s">
        <v>12</v>
      </c>
      <c r="D52" s="8">
        <v>25</v>
      </c>
      <c r="E52" s="8"/>
      <c r="F52" s="8">
        <f t="shared" ref="F52:F53" si="93">SUM(D52:E52)</f>
        <v>25</v>
      </c>
      <c r="G52" s="8"/>
      <c r="H52" s="8">
        <f t="shared" ref="H52:H53" si="94">SUM(F52:G52)</f>
        <v>25</v>
      </c>
      <c r="I52" s="8"/>
      <c r="J52" s="8">
        <f t="shared" ref="J52:J53" si="95">SUM(H52:I52)</f>
        <v>25</v>
      </c>
      <c r="K52" s="8"/>
      <c r="L52" s="8">
        <f t="shared" ref="L52:L53" si="96">SUM(J52:K52)</f>
        <v>25</v>
      </c>
      <c r="M52" s="8">
        <v>25</v>
      </c>
      <c r="N52" s="8"/>
      <c r="O52" s="8">
        <f t="shared" ref="O52:O53" si="97">SUM(M52:N52)</f>
        <v>25</v>
      </c>
      <c r="P52" s="8"/>
      <c r="Q52" s="8">
        <f t="shared" ref="Q52:Q53" si="98">SUM(O52:P52)</f>
        <v>25</v>
      </c>
      <c r="R52" s="8"/>
      <c r="S52" s="8">
        <f t="shared" ref="S52:S53" si="99">SUM(Q52:R52)</f>
        <v>25</v>
      </c>
      <c r="T52" s="8"/>
      <c r="U52" s="8">
        <f t="shared" ref="U52:U53" si="100">SUM(S52:T52)</f>
        <v>25</v>
      </c>
      <c r="V52" s="8">
        <v>25</v>
      </c>
      <c r="W52" s="8"/>
      <c r="X52" s="8">
        <f t="shared" ref="X52:X53" si="101">SUM(V52:W52)</f>
        <v>25</v>
      </c>
      <c r="Y52" s="8"/>
      <c r="Z52" s="8">
        <f t="shared" ref="Z52:Z53" si="102">SUM(X52:Y52)</f>
        <v>25</v>
      </c>
      <c r="AA52" s="8"/>
      <c r="AB52" s="8">
        <f t="shared" ref="AB52:AB53" si="103">SUM(Z52:AA52)</f>
        <v>25</v>
      </c>
    </row>
    <row r="53" spans="1:28" ht="15.75" hidden="1" outlineLevel="7" x14ac:dyDescent="0.25">
      <c r="A53" s="11" t="s">
        <v>428</v>
      </c>
      <c r="B53" s="11" t="s">
        <v>33</v>
      </c>
      <c r="C53" s="27" t="s">
        <v>34</v>
      </c>
      <c r="D53" s="8">
        <v>75</v>
      </c>
      <c r="E53" s="8"/>
      <c r="F53" s="8">
        <f t="shared" si="93"/>
        <v>75</v>
      </c>
      <c r="G53" s="8"/>
      <c r="H53" s="8">
        <f t="shared" si="94"/>
        <v>75</v>
      </c>
      <c r="I53" s="8"/>
      <c r="J53" s="8">
        <f t="shared" si="95"/>
        <v>75</v>
      </c>
      <c r="K53" s="8"/>
      <c r="L53" s="8">
        <f t="shared" si="96"/>
        <v>75</v>
      </c>
      <c r="M53" s="8">
        <v>75</v>
      </c>
      <c r="N53" s="8"/>
      <c r="O53" s="8">
        <f t="shared" si="97"/>
        <v>75</v>
      </c>
      <c r="P53" s="8"/>
      <c r="Q53" s="8">
        <f t="shared" si="98"/>
        <v>75</v>
      </c>
      <c r="R53" s="8"/>
      <c r="S53" s="8">
        <f t="shared" si="99"/>
        <v>75</v>
      </c>
      <c r="T53" s="8"/>
      <c r="U53" s="8">
        <f t="shared" si="100"/>
        <v>75</v>
      </c>
      <c r="V53" s="8">
        <v>75</v>
      </c>
      <c r="W53" s="8"/>
      <c r="X53" s="8">
        <f t="shared" si="101"/>
        <v>75</v>
      </c>
      <c r="Y53" s="8"/>
      <c r="Z53" s="8">
        <f t="shared" si="102"/>
        <v>75</v>
      </c>
      <c r="AA53" s="8"/>
      <c r="AB53" s="8">
        <f t="shared" si="103"/>
        <v>75</v>
      </c>
    </row>
    <row r="54" spans="1:28" ht="31.5" hidden="1" outlineLevel="4" x14ac:dyDescent="0.25">
      <c r="A54" s="5" t="s">
        <v>391</v>
      </c>
      <c r="B54" s="5"/>
      <c r="C54" s="28" t="s">
        <v>616</v>
      </c>
      <c r="D54" s="4">
        <f t="shared" ref="D54:AA57" si="104">D55</f>
        <v>400</v>
      </c>
      <c r="E54" s="4">
        <f t="shared" si="104"/>
        <v>0</v>
      </c>
      <c r="F54" s="4">
        <f t="shared" si="104"/>
        <v>400</v>
      </c>
      <c r="G54" s="4">
        <f>G55+G57</f>
        <v>795</v>
      </c>
      <c r="H54" s="4">
        <f t="shared" ref="H54:Y54" si="105">H55+H57</f>
        <v>1195</v>
      </c>
      <c r="I54" s="4">
        <f>I55+I57</f>
        <v>0</v>
      </c>
      <c r="J54" s="4">
        <f t="shared" ref="J54:K54" si="106">J55+J57</f>
        <v>1195</v>
      </c>
      <c r="K54" s="4">
        <f t="shared" si="106"/>
        <v>0</v>
      </c>
      <c r="L54" s="4">
        <f t="shared" ref="L54" si="107">L55+L57</f>
        <v>1195</v>
      </c>
      <c r="M54" s="4">
        <f t="shared" si="105"/>
        <v>0</v>
      </c>
      <c r="N54" s="4">
        <f t="shared" si="105"/>
        <v>0</v>
      </c>
      <c r="O54" s="4">
        <f t="shared" si="105"/>
        <v>0</v>
      </c>
      <c r="P54" s="4">
        <f t="shared" si="105"/>
        <v>0</v>
      </c>
      <c r="Q54" s="4"/>
      <c r="R54" s="4">
        <f>R55+R57</f>
        <v>0</v>
      </c>
      <c r="S54" s="4">
        <f t="shared" ref="S54:T54" si="108">S55+S57</f>
        <v>0</v>
      </c>
      <c r="T54" s="4">
        <f t="shared" si="108"/>
        <v>0</v>
      </c>
      <c r="U54" s="4"/>
      <c r="V54" s="4">
        <f t="shared" si="105"/>
        <v>0</v>
      </c>
      <c r="W54" s="4">
        <f t="shared" si="105"/>
        <v>0</v>
      </c>
      <c r="X54" s="4">
        <f t="shared" si="105"/>
        <v>0</v>
      </c>
      <c r="Y54" s="4">
        <f t="shared" si="105"/>
        <v>0</v>
      </c>
      <c r="Z54" s="4"/>
      <c r="AA54" s="4">
        <f t="shared" ref="AA54" si="109">AA55+AA57</f>
        <v>0</v>
      </c>
      <c r="AB54" s="4"/>
    </row>
    <row r="55" spans="1:28" ht="47.25" hidden="1" outlineLevel="5" x14ac:dyDescent="0.25">
      <c r="A55" s="5" t="s">
        <v>392</v>
      </c>
      <c r="B55" s="5"/>
      <c r="C55" s="28" t="s">
        <v>393</v>
      </c>
      <c r="D55" s="4">
        <f t="shared" si="104"/>
        <v>400</v>
      </c>
      <c r="E55" s="4">
        <f t="shared" si="104"/>
        <v>0</v>
      </c>
      <c r="F55" s="4">
        <f t="shared" si="104"/>
        <v>400</v>
      </c>
      <c r="G55" s="4">
        <f t="shared" si="104"/>
        <v>200</v>
      </c>
      <c r="H55" s="4">
        <f t="shared" si="104"/>
        <v>600</v>
      </c>
      <c r="I55" s="4">
        <f t="shared" si="104"/>
        <v>0</v>
      </c>
      <c r="J55" s="4">
        <f t="shared" si="104"/>
        <v>600</v>
      </c>
      <c r="K55" s="4">
        <f t="shared" si="104"/>
        <v>0</v>
      </c>
      <c r="L55" s="4">
        <f t="shared" si="104"/>
        <v>600</v>
      </c>
      <c r="M55" s="4">
        <f t="shared" si="104"/>
        <v>0</v>
      </c>
      <c r="N55" s="4">
        <f t="shared" si="104"/>
        <v>0</v>
      </c>
      <c r="O55" s="4"/>
      <c r="P55" s="4">
        <f t="shared" si="104"/>
        <v>0</v>
      </c>
      <c r="Q55" s="4"/>
      <c r="R55" s="4">
        <f t="shared" si="104"/>
        <v>0</v>
      </c>
      <c r="S55" s="4">
        <f t="shared" si="104"/>
        <v>0</v>
      </c>
      <c r="T55" s="4">
        <f t="shared" si="104"/>
        <v>0</v>
      </c>
      <c r="U55" s="4"/>
      <c r="V55" s="4">
        <f t="shared" si="104"/>
        <v>0</v>
      </c>
      <c r="W55" s="4">
        <f t="shared" si="104"/>
        <v>0</v>
      </c>
      <c r="X55" s="4"/>
      <c r="Y55" s="4">
        <f t="shared" si="104"/>
        <v>0</v>
      </c>
      <c r="Z55" s="4"/>
      <c r="AA55" s="4">
        <f t="shared" si="104"/>
        <v>0</v>
      </c>
      <c r="AB55" s="4"/>
    </row>
    <row r="56" spans="1:28" ht="31.5" hidden="1" outlineLevel="7" x14ac:dyDescent="0.25">
      <c r="A56" s="11" t="s">
        <v>392</v>
      </c>
      <c r="B56" s="11" t="s">
        <v>92</v>
      </c>
      <c r="C56" s="27" t="s">
        <v>93</v>
      </c>
      <c r="D56" s="8">
        <v>400</v>
      </c>
      <c r="E56" s="8"/>
      <c r="F56" s="8">
        <f>SUM(D56:E56)</f>
        <v>400</v>
      </c>
      <c r="G56" s="8">
        <v>200</v>
      </c>
      <c r="H56" s="8">
        <f>SUM(F56:G56)</f>
        <v>600</v>
      </c>
      <c r="I56" s="8"/>
      <c r="J56" s="8">
        <f>SUM(H56:I56)</f>
        <v>600</v>
      </c>
      <c r="K56" s="8"/>
      <c r="L56" s="8">
        <f>SUM(J56:K56)</f>
        <v>600</v>
      </c>
      <c r="M56" s="8"/>
      <c r="N56" s="8"/>
      <c r="O56" s="8"/>
      <c r="P56" s="8"/>
      <c r="Q56" s="8"/>
      <c r="R56" s="8"/>
      <c r="S56" s="8">
        <f>SUM(Q56:R56)</f>
        <v>0</v>
      </c>
      <c r="T56" s="8"/>
      <c r="U56" s="8"/>
      <c r="V56" s="8"/>
      <c r="W56" s="8"/>
      <c r="X56" s="8"/>
      <c r="Y56" s="8"/>
      <c r="Z56" s="8"/>
      <c r="AA56" s="8"/>
      <c r="AB56" s="8"/>
    </row>
    <row r="57" spans="1:28" ht="31.5" hidden="1" outlineLevel="7" x14ac:dyDescent="0.2">
      <c r="A57" s="10" t="s">
        <v>706</v>
      </c>
      <c r="B57" s="10" t="s">
        <v>663</v>
      </c>
      <c r="C57" s="32" t="s">
        <v>705</v>
      </c>
      <c r="D57" s="8"/>
      <c r="E57" s="8"/>
      <c r="F57" s="8"/>
      <c r="G57" s="4">
        <f t="shared" si="104"/>
        <v>595</v>
      </c>
      <c r="H57" s="4">
        <f t="shared" si="104"/>
        <v>595</v>
      </c>
      <c r="I57" s="4">
        <f t="shared" si="104"/>
        <v>0</v>
      </c>
      <c r="J57" s="4">
        <f t="shared" si="104"/>
        <v>595</v>
      </c>
      <c r="K57" s="8"/>
      <c r="L57" s="4">
        <f t="shared" si="104"/>
        <v>595</v>
      </c>
      <c r="M57" s="8"/>
      <c r="N57" s="8"/>
      <c r="O57" s="8"/>
      <c r="P57" s="8"/>
      <c r="Q57" s="8"/>
      <c r="R57" s="4">
        <f t="shared" si="104"/>
        <v>0</v>
      </c>
      <c r="S57" s="4">
        <f t="shared" si="104"/>
        <v>0</v>
      </c>
      <c r="T57" s="8"/>
      <c r="U57" s="8"/>
      <c r="V57" s="8"/>
      <c r="W57" s="8"/>
      <c r="X57" s="8"/>
      <c r="Y57" s="8"/>
      <c r="Z57" s="8"/>
      <c r="AA57" s="8"/>
      <c r="AB57" s="8"/>
    </row>
    <row r="58" spans="1:28" ht="31.5" hidden="1" outlineLevel="7" x14ac:dyDescent="0.2">
      <c r="A58" s="9" t="s">
        <v>706</v>
      </c>
      <c r="B58" s="9" t="s">
        <v>92</v>
      </c>
      <c r="C58" s="30" t="s">
        <v>584</v>
      </c>
      <c r="D58" s="8"/>
      <c r="E58" s="8"/>
      <c r="F58" s="8"/>
      <c r="G58" s="8">
        <v>595</v>
      </c>
      <c r="H58" s="8">
        <f>SUM(F58:G58)</f>
        <v>595</v>
      </c>
      <c r="I58" s="8"/>
      <c r="J58" s="8">
        <f>SUM(H58:I58)</f>
        <v>595</v>
      </c>
      <c r="K58" s="8"/>
      <c r="L58" s="8">
        <f>SUM(J58:K58)</f>
        <v>595</v>
      </c>
      <c r="M58" s="8"/>
      <c r="N58" s="8"/>
      <c r="O58" s="8"/>
      <c r="P58" s="8"/>
      <c r="Q58" s="8"/>
      <c r="R58" s="8"/>
      <c r="S58" s="8">
        <f>SUM(Q58:R58)</f>
        <v>0</v>
      </c>
      <c r="T58" s="8"/>
      <c r="U58" s="8"/>
      <c r="V58" s="8"/>
      <c r="W58" s="8"/>
      <c r="X58" s="8"/>
      <c r="Y58" s="8"/>
      <c r="Z58" s="8"/>
      <c r="AA58" s="8"/>
      <c r="AB58" s="8"/>
    </row>
    <row r="59" spans="1:28" ht="31.5" outlineLevel="3" x14ac:dyDescent="0.25">
      <c r="A59" s="5" t="s">
        <v>394</v>
      </c>
      <c r="B59" s="5"/>
      <c r="C59" s="28" t="s">
        <v>395</v>
      </c>
      <c r="D59" s="4">
        <f>D60+D76</f>
        <v>1608353.16</v>
      </c>
      <c r="E59" s="4">
        <f t="shared" ref="E59:Z59" si="110">E60+E76</f>
        <v>2513.8000000000002</v>
      </c>
      <c r="F59" s="4">
        <f t="shared" si="110"/>
        <v>1610866.96</v>
      </c>
      <c r="G59" s="4">
        <f t="shared" si="110"/>
        <v>87.188370000000006</v>
      </c>
      <c r="H59" s="4">
        <f t="shared" si="110"/>
        <v>1610954.1483700001</v>
      </c>
      <c r="I59" s="4">
        <f t="shared" si="110"/>
        <v>2196.8879999999999</v>
      </c>
      <c r="J59" s="4">
        <f t="shared" si="110"/>
        <v>1613151.0363699999</v>
      </c>
      <c r="K59" s="4">
        <f t="shared" ref="K59:L59" si="111">K60+K76</f>
        <v>9398.2999999999993</v>
      </c>
      <c r="L59" s="4">
        <f t="shared" si="111"/>
        <v>1622549.3363699999</v>
      </c>
      <c r="M59" s="4">
        <f t="shared" si="110"/>
        <v>1582647.3100000003</v>
      </c>
      <c r="N59" s="4">
        <f t="shared" si="110"/>
        <v>9771.5999999999985</v>
      </c>
      <c r="O59" s="4">
        <f t="shared" si="110"/>
        <v>1592418.9100000004</v>
      </c>
      <c r="P59" s="4">
        <f t="shared" si="110"/>
        <v>0</v>
      </c>
      <c r="Q59" s="4">
        <f t="shared" si="110"/>
        <v>1592418.9100000004</v>
      </c>
      <c r="R59" s="4">
        <f t="shared" si="110"/>
        <v>0</v>
      </c>
      <c r="S59" s="4">
        <f t="shared" si="110"/>
        <v>1592418.9100000004</v>
      </c>
      <c r="T59" s="4">
        <f t="shared" si="110"/>
        <v>2215.3000000000002</v>
      </c>
      <c r="U59" s="4">
        <f t="shared" si="110"/>
        <v>1594634.2100000004</v>
      </c>
      <c r="V59" s="4">
        <f t="shared" si="110"/>
        <v>1587524.1500000004</v>
      </c>
      <c r="W59" s="4">
        <f t="shared" si="110"/>
        <v>4123.7000000000007</v>
      </c>
      <c r="X59" s="4">
        <f t="shared" si="110"/>
        <v>1591647.85</v>
      </c>
      <c r="Y59" s="4">
        <f t="shared" si="110"/>
        <v>0</v>
      </c>
      <c r="Z59" s="4">
        <f t="shared" si="110"/>
        <v>1591647.85</v>
      </c>
      <c r="AA59" s="4">
        <f t="shared" ref="AA59:AB59" si="112">AA60+AA76</f>
        <v>1470.52</v>
      </c>
      <c r="AB59" s="4">
        <f t="shared" si="112"/>
        <v>1593118.37</v>
      </c>
    </row>
    <row r="60" spans="1:28" ht="31.5" outlineLevel="4" x14ac:dyDescent="0.25">
      <c r="A60" s="5" t="s">
        <v>396</v>
      </c>
      <c r="B60" s="5"/>
      <c r="C60" s="28" t="s">
        <v>57</v>
      </c>
      <c r="D60" s="4">
        <f>D61+D64+D66+D68+D70</f>
        <v>333627.89999999997</v>
      </c>
      <c r="E60" s="4">
        <f t="shared" ref="E60:F60" si="113">E61+E64+E66+E68+E70</f>
        <v>0</v>
      </c>
      <c r="F60" s="4">
        <f t="shared" si="113"/>
        <v>333627.89999999997</v>
      </c>
      <c r="G60" s="4">
        <f>G61+G64+G66+G68+G70+G74</f>
        <v>87.188370000000006</v>
      </c>
      <c r="H60" s="4">
        <f t="shared" ref="H60" si="114">H61+H64+H66+H68+H70+H74</f>
        <v>333715.08836999995</v>
      </c>
      <c r="I60" s="4">
        <f>I61+I64+I66+I68+I70+I74</f>
        <v>1735.14</v>
      </c>
      <c r="J60" s="4">
        <f t="shared" ref="J60" si="115">J61+J64+J66+J68+J70+J74</f>
        <v>335450.22836999997</v>
      </c>
      <c r="K60" s="4">
        <f>K61+K64+K66+K68+K70+K74+K72</f>
        <v>1802.8</v>
      </c>
      <c r="L60" s="4">
        <f t="shared" ref="L60:AB60" si="116">L61+L64+L66+L68+L70+L74+L72</f>
        <v>337253.02836999996</v>
      </c>
      <c r="M60" s="4">
        <f t="shared" si="116"/>
        <v>311089.3</v>
      </c>
      <c r="N60" s="4">
        <f t="shared" si="116"/>
        <v>0</v>
      </c>
      <c r="O60" s="4">
        <f t="shared" si="116"/>
        <v>311089.3</v>
      </c>
      <c r="P60" s="4">
        <f t="shared" si="116"/>
        <v>0</v>
      </c>
      <c r="Q60" s="4">
        <f t="shared" si="116"/>
        <v>311089.3</v>
      </c>
      <c r="R60" s="4">
        <f t="shared" si="116"/>
        <v>0</v>
      </c>
      <c r="S60" s="4">
        <f t="shared" si="116"/>
        <v>311089.3</v>
      </c>
      <c r="T60" s="4">
        <f t="shared" si="116"/>
        <v>0</v>
      </c>
      <c r="U60" s="4">
        <f t="shared" si="116"/>
        <v>311089.3</v>
      </c>
      <c r="V60" s="4">
        <f t="shared" si="116"/>
        <v>310594.59999999998</v>
      </c>
      <c r="W60" s="4">
        <f t="shared" si="116"/>
        <v>0</v>
      </c>
      <c r="X60" s="4">
        <f t="shared" si="116"/>
        <v>310594.59999999998</v>
      </c>
      <c r="Y60" s="4">
        <f t="shared" si="116"/>
        <v>0</v>
      </c>
      <c r="Z60" s="4">
        <f t="shared" si="116"/>
        <v>310594.59999999998</v>
      </c>
      <c r="AA60" s="4">
        <f t="shared" si="116"/>
        <v>0</v>
      </c>
      <c r="AB60" s="4">
        <f t="shared" si="116"/>
        <v>310594.59999999998</v>
      </c>
    </row>
    <row r="61" spans="1:28" ht="15.75" hidden="1" outlineLevel="5" x14ac:dyDescent="0.25">
      <c r="A61" s="5" t="s">
        <v>430</v>
      </c>
      <c r="B61" s="5"/>
      <c r="C61" s="28" t="s">
        <v>59</v>
      </c>
      <c r="D61" s="4">
        <f>D62+D63</f>
        <v>10686.3</v>
      </c>
      <c r="E61" s="4">
        <f t="shared" ref="E61:L61" si="117">E62+E63</f>
        <v>0</v>
      </c>
      <c r="F61" s="4">
        <f t="shared" si="117"/>
        <v>10686.3</v>
      </c>
      <c r="G61" s="4">
        <f t="shared" si="117"/>
        <v>0</v>
      </c>
      <c r="H61" s="4">
        <f t="shared" si="117"/>
        <v>10686.3</v>
      </c>
      <c r="I61" s="4">
        <f t="shared" si="117"/>
        <v>0</v>
      </c>
      <c r="J61" s="4">
        <f t="shared" si="117"/>
        <v>10686.3</v>
      </c>
      <c r="K61" s="4">
        <f t="shared" si="117"/>
        <v>0</v>
      </c>
      <c r="L61" s="4">
        <f t="shared" si="117"/>
        <v>10686.3</v>
      </c>
      <c r="M61" s="4">
        <f>M62+M63</f>
        <v>10004</v>
      </c>
      <c r="N61" s="4">
        <f t="shared" ref="N61:U61" si="118">N62+N63</f>
        <v>0</v>
      </c>
      <c r="O61" s="4">
        <f t="shared" si="118"/>
        <v>10004</v>
      </c>
      <c r="P61" s="4">
        <f t="shared" si="118"/>
        <v>0</v>
      </c>
      <c r="Q61" s="4">
        <f t="shared" si="118"/>
        <v>10004</v>
      </c>
      <c r="R61" s="4">
        <f t="shared" si="118"/>
        <v>0</v>
      </c>
      <c r="S61" s="4">
        <f t="shared" si="118"/>
        <v>10004</v>
      </c>
      <c r="T61" s="4">
        <f t="shared" si="118"/>
        <v>0</v>
      </c>
      <c r="U61" s="4">
        <f t="shared" si="118"/>
        <v>10004</v>
      </c>
      <c r="V61" s="4">
        <f>V62+V63</f>
        <v>9509.2999999999993</v>
      </c>
      <c r="W61" s="4">
        <f t="shared" ref="W61:Z61" si="119">W62+W63</f>
        <v>0</v>
      </c>
      <c r="X61" s="4">
        <f t="shared" si="119"/>
        <v>9509.2999999999993</v>
      </c>
      <c r="Y61" s="4">
        <f t="shared" si="119"/>
        <v>0</v>
      </c>
      <c r="Z61" s="4">
        <f t="shared" si="119"/>
        <v>9509.2999999999993</v>
      </c>
      <c r="AA61" s="4">
        <f t="shared" ref="AA61:AB61" si="120">AA62+AA63</f>
        <v>0</v>
      </c>
      <c r="AB61" s="4">
        <f t="shared" si="120"/>
        <v>9509.2999999999993</v>
      </c>
    </row>
    <row r="62" spans="1:28" ht="47.25" hidden="1" outlineLevel="7" x14ac:dyDescent="0.25">
      <c r="A62" s="11" t="s">
        <v>430</v>
      </c>
      <c r="B62" s="11" t="s">
        <v>8</v>
      </c>
      <c r="C62" s="27" t="s">
        <v>9</v>
      </c>
      <c r="D62" s="8">
        <v>10587</v>
      </c>
      <c r="E62" s="8"/>
      <c r="F62" s="8">
        <f t="shared" ref="F62:F63" si="121">SUM(D62:E62)</f>
        <v>10587</v>
      </c>
      <c r="G62" s="8"/>
      <c r="H62" s="8">
        <f t="shared" ref="H62:H63" si="122">SUM(F62:G62)</f>
        <v>10587</v>
      </c>
      <c r="I62" s="8"/>
      <c r="J62" s="8">
        <f t="shared" ref="J62:J63" si="123">SUM(H62:I62)</f>
        <v>10587</v>
      </c>
      <c r="K62" s="8"/>
      <c r="L62" s="8">
        <f t="shared" ref="L62:L63" si="124">SUM(J62:K62)</f>
        <v>10587</v>
      </c>
      <c r="M62" s="8">
        <v>9904.7000000000007</v>
      </c>
      <c r="N62" s="8"/>
      <c r="O62" s="8">
        <f t="shared" ref="O62:O63" si="125">SUM(M62:N62)</f>
        <v>9904.7000000000007</v>
      </c>
      <c r="P62" s="8"/>
      <c r="Q62" s="8">
        <f t="shared" ref="Q62:Q63" si="126">SUM(O62:P62)</f>
        <v>9904.7000000000007</v>
      </c>
      <c r="R62" s="8"/>
      <c r="S62" s="8">
        <f t="shared" ref="S62:S63" si="127">SUM(Q62:R62)</f>
        <v>9904.7000000000007</v>
      </c>
      <c r="T62" s="8"/>
      <c r="U62" s="8">
        <f t="shared" ref="U62:U63" si="128">SUM(S62:T62)</f>
        <v>9904.7000000000007</v>
      </c>
      <c r="V62" s="8">
        <v>9410</v>
      </c>
      <c r="W62" s="8"/>
      <c r="X62" s="8">
        <f t="shared" ref="X62:X63" si="129">SUM(V62:W62)</f>
        <v>9410</v>
      </c>
      <c r="Y62" s="8"/>
      <c r="Z62" s="8">
        <f t="shared" ref="Z62:Z63" si="130">SUM(X62:Y62)</f>
        <v>9410</v>
      </c>
      <c r="AA62" s="8"/>
      <c r="AB62" s="8">
        <f t="shared" ref="AB62:AB63" si="131">SUM(Z62:AA62)</f>
        <v>9410</v>
      </c>
    </row>
    <row r="63" spans="1:28" ht="31.5" hidden="1" outlineLevel="7" x14ac:dyDescent="0.25">
      <c r="A63" s="11" t="s">
        <v>430</v>
      </c>
      <c r="B63" s="11" t="s">
        <v>11</v>
      </c>
      <c r="C63" s="27" t="s">
        <v>12</v>
      </c>
      <c r="D63" s="8">
        <v>99.3</v>
      </c>
      <c r="E63" s="8"/>
      <c r="F63" s="8">
        <f t="shared" si="121"/>
        <v>99.3</v>
      </c>
      <c r="G63" s="8"/>
      <c r="H63" s="8">
        <f t="shared" si="122"/>
        <v>99.3</v>
      </c>
      <c r="I63" s="8"/>
      <c r="J63" s="8">
        <f t="shared" si="123"/>
        <v>99.3</v>
      </c>
      <c r="K63" s="8"/>
      <c r="L63" s="8">
        <f t="shared" si="124"/>
        <v>99.3</v>
      </c>
      <c r="M63" s="8">
        <v>99.3</v>
      </c>
      <c r="N63" s="8"/>
      <c r="O63" s="8">
        <f t="shared" si="125"/>
        <v>99.3</v>
      </c>
      <c r="P63" s="8"/>
      <c r="Q63" s="8">
        <f t="shared" si="126"/>
        <v>99.3</v>
      </c>
      <c r="R63" s="8"/>
      <c r="S63" s="8">
        <f t="shared" si="127"/>
        <v>99.3</v>
      </c>
      <c r="T63" s="8"/>
      <c r="U63" s="8">
        <f t="shared" si="128"/>
        <v>99.3</v>
      </c>
      <c r="V63" s="8">
        <v>99.3</v>
      </c>
      <c r="W63" s="8"/>
      <c r="X63" s="8">
        <f t="shared" si="129"/>
        <v>99.3</v>
      </c>
      <c r="Y63" s="8"/>
      <c r="Z63" s="8">
        <f t="shared" si="130"/>
        <v>99.3</v>
      </c>
      <c r="AA63" s="8"/>
      <c r="AB63" s="8">
        <f t="shared" si="131"/>
        <v>99.3</v>
      </c>
    </row>
    <row r="64" spans="1:28" ht="31.5" hidden="1" outlineLevel="5" x14ac:dyDescent="0.25">
      <c r="A64" s="5" t="s">
        <v>397</v>
      </c>
      <c r="B64" s="5"/>
      <c r="C64" s="28" t="s">
        <v>398</v>
      </c>
      <c r="D64" s="4">
        <f>D65</f>
        <v>123225.9</v>
      </c>
      <c r="E64" s="4">
        <f t="shared" ref="E64:L64" si="132">E65</f>
        <v>0</v>
      </c>
      <c r="F64" s="4">
        <f t="shared" si="132"/>
        <v>123225.9</v>
      </c>
      <c r="G64" s="4">
        <f t="shared" si="132"/>
        <v>0</v>
      </c>
      <c r="H64" s="4">
        <f t="shared" si="132"/>
        <v>123225.9</v>
      </c>
      <c r="I64" s="4">
        <f t="shared" si="132"/>
        <v>1735.14</v>
      </c>
      <c r="J64" s="4">
        <f t="shared" si="132"/>
        <v>124961.04</v>
      </c>
      <c r="K64" s="4">
        <f t="shared" si="132"/>
        <v>0</v>
      </c>
      <c r="L64" s="4">
        <f t="shared" si="132"/>
        <v>124961.04</v>
      </c>
      <c r="M64" s="4">
        <f>M65</f>
        <v>110900</v>
      </c>
      <c r="N64" s="4">
        <f t="shared" ref="N64:U64" si="133">N65</f>
        <v>0</v>
      </c>
      <c r="O64" s="4">
        <f t="shared" si="133"/>
        <v>110900</v>
      </c>
      <c r="P64" s="4">
        <f t="shared" si="133"/>
        <v>0</v>
      </c>
      <c r="Q64" s="4">
        <f t="shared" si="133"/>
        <v>110900</v>
      </c>
      <c r="R64" s="4">
        <f t="shared" si="133"/>
        <v>0</v>
      </c>
      <c r="S64" s="4">
        <f t="shared" si="133"/>
        <v>110900</v>
      </c>
      <c r="T64" s="4">
        <f t="shared" si="133"/>
        <v>0</v>
      </c>
      <c r="U64" s="4">
        <f t="shared" si="133"/>
        <v>110900</v>
      </c>
      <c r="V64" s="4">
        <f>V65</f>
        <v>110900</v>
      </c>
      <c r="W64" s="4">
        <f t="shared" ref="W64:AB64" si="134">W65</f>
        <v>0</v>
      </c>
      <c r="X64" s="4">
        <f t="shared" si="134"/>
        <v>110900</v>
      </c>
      <c r="Y64" s="4">
        <f t="shared" si="134"/>
        <v>0</v>
      </c>
      <c r="Z64" s="4">
        <f t="shared" si="134"/>
        <v>110900</v>
      </c>
      <c r="AA64" s="4">
        <f t="shared" si="134"/>
        <v>0</v>
      </c>
      <c r="AB64" s="4">
        <f t="shared" si="134"/>
        <v>110900</v>
      </c>
    </row>
    <row r="65" spans="1:28" ht="31.5" hidden="1" outlineLevel="7" x14ac:dyDescent="0.25">
      <c r="A65" s="11" t="s">
        <v>397</v>
      </c>
      <c r="B65" s="11" t="s">
        <v>92</v>
      </c>
      <c r="C65" s="27" t="s">
        <v>93</v>
      </c>
      <c r="D65" s="8">
        <v>123225.9</v>
      </c>
      <c r="E65" s="8"/>
      <c r="F65" s="8">
        <f>SUM(D65:E65)</f>
        <v>123225.9</v>
      </c>
      <c r="G65" s="8"/>
      <c r="H65" s="8">
        <f>SUM(F65:G65)</f>
        <v>123225.9</v>
      </c>
      <c r="I65" s="8">
        <v>1735.14</v>
      </c>
      <c r="J65" s="8">
        <f>SUM(H65:I65)</f>
        <v>124961.04</v>
      </c>
      <c r="K65" s="8"/>
      <c r="L65" s="8">
        <f>SUM(J65:K65)</f>
        <v>124961.04</v>
      </c>
      <c r="M65" s="8">
        <v>110900</v>
      </c>
      <c r="N65" s="8"/>
      <c r="O65" s="8">
        <f>SUM(M65:N65)</f>
        <v>110900</v>
      </c>
      <c r="P65" s="8"/>
      <c r="Q65" s="8">
        <f>SUM(O65:P65)</f>
        <v>110900</v>
      </c>
      <c r="R65" s="8"/>
      <c r="S65" s="8">
        <f>SUM(Q65:R65)</f>
        <v>110900</v>
      </c>
      <c r="T65" s="8"/>
      <c r="U65" s="8">
        <f>SUM(S65:T65)</f>
        <v>110900</v>
      </c>
      <c r="V65" s="8">
        <v>110900</v>
      </c>
      <c r="W65" s="8"/>
      <c r="X65" s="8">
        <f>SUM(V65:W65)</f>
        <v>110900</v>
      </c>
      <c r="Y65" s="8"/>
      <c r="Z65" s="8">
        <f>SUM(X65:Y65)</f>
        <v>110900</v>
      </c>
      <c r="AA65" s="8"/>
      <c r="AB65" s="8">
        <f>SUM(Z65:AA65)</f>
        <v>110900</v>
      </c>
    </row>
    <row r="66" spans="1:28" ht="15.75" hidden="1" outlineLevel="5" x14ac:dyDescent="0.25">
      <c r="A66" s="5" t="s">
        <v>407</v>
      </c>
      <c r="B66" s="5"/>
      <c r="C66" s="28" t="s">
        <v>408</v>
      </c>
      <c r="D66" s="4">
        <f>D67</f>
        <v>115417.3</v>
      </c>
      <c r="E66" s="4">
        <f t="shared" ref="E66:L66" si="135">E67</f>
        <v>0</v>
      </c>
      <c r="F66" s="4">
        <f t="shared" si="135"/>
        <v>115417.3</v>
      </c>
      <c r="G66" s="4">
        <f t="shared" si="135"/>
        <v>0</v>
      </c>
      <c r="H66" s="4">
        <f t="shared" si="135"/>
        <v>115417.3</v>
      </c>
      <c r="I66" s="4">
        <f t="shared" si="135"/>
        <v>0</v>
      </c>
      <c r="J66" s="4">
        <f t="shared" si="135"/>
        <v>115417.3</v>
      </c>
      <c r="K66" s="4">
        <f t="shared" si="135"/>
        <v>0</v>
      </c>
      <c r="L66" s="4">
        <f t="shared" si="135"/>
        <v>115417.3</v>
      </c>
      <c r="M66" s="4">
        <f>M67</f>
        <v>110585.3</v>
      </c>
      <c r="N66" s="4">
        <f t="shared" ref="N66:U66" si="136">N67</f>
        <v>0</v>
      </c>
      <c r="O66" s="4">
        <f t="shared" si="136"/>
        <v>110585.3</v>
      </c>
      <c r="P66" s="4">
        <f t="shared" si="136"/>
        <v>0</v>
      </c>
      <c r="Q66" s="4">
        <f t="shared" si="136"/>
        <v>110585.3</v>
      </c>
      <c r="R66" s="4">
        <f t="shared" si="136"/>
        <v>0</v>
      </c>
      <c r="S66" s="4">
        <f t="shared" si="136"/>
        <v>110585.3</v>
      </c>
      <c r="T66" s="4">
        <f t="shared" si="136"/>
        <v>0</v>
      </c>
      <c r="U66" s="4">
        <f t="shared" si="136"/>
        <v>110585.3</v>
      </c>
      <c r="V66" s="4">
        <f>V67</f>
        <v>110585.3</v>
      </c>
      <c r="W66" s="4">
        <f t="shared" ref="W66:AB66" si="137">W67</f>
        <v>0</v>
      </c>
      <c r="X66" s="4">
        <f t="shared" si="137"/>
        <v>110585.3</v>
      </c>
      <c r="Y66" s="4">
        <f t="shared" si="137"/>
        <v>0</v>
      </c>
      <c r="Z66" s="4">
        <f t="shared" si="137"/>
        <v>110585.3</v>
      </c>
      <c r="AA66" s="4">
        <f t="shared" si="137"/>
        <v>0</v>
      </c>
      <c r="AB66" s="4">
        <f t="shared" si="137"/>
        <v>110585.3</v>
      </c>
    </row>
    <row r="67" spans="1:28" ht="31.5" hidden="1" outlineLevel="7" x14ac:dyDescent="0.25">
      <c r="A67" s="11" t="s">
        <v>407</v>
      </c>
      <c r="B67" s="11" t="s">
        <v>92</v>
      </c>
      <c r="C67" s="27" t="s">
        <v>93</v>
      </c>
      <c r="D67" s="8">
        <f>96687+18730.3</f>
        <v>115417.3</v>
      </c>
      <c r="E67" s="8"/>
      <c r="F67" s="8">
        <f>SUM(D67:E67)</f>
        <v>115417.3</v>
      </c>
      <c r="G67" s="8">
        <f>-10.8+10.8</f>
        <v>0</v>
      </c>
      <c r="H67" s="8">
        <f>SUM(F67:G67)</f>
        <v>115417.3</v>
      </c>
      <c r="I67" s="8">
        <f>-10.8+10.8</f>
        <v>0</v>
      </c>
      <c r="J67" s="8">
        <f>SUM(H67:I67)</f>
        <v>115417.3</v>
      </c>
      <c r="K67" s="8"/>
      <c r="L67" s="8">
        <f>SUM(J67:K67)</f>
        <v>115417.3</v>
      </c>
      <c r="M67" s="8">
        <f>91855+18730.3</f>
        <v>110585.3</v>
      </c>
      <c r="N67" s="8"/>
      <c r="O67" s="8">
        <f>SUM(M67:N67)</f>
        <v>110585.3</v>
      </c>
      <c r="P67" s="8"/>
      <c r="Q67" s="8">
        <f>SUM(O67:P67)</f>
        <v>110585.3</v>
      </c>
      <c r="R67" s="8">
        <f>-10.8+10.8</f>
        <v>0</v>
      </c>
      <c r="S67" s="8">
        <f>SUM(Q67:R67)</f>
        <v>110585.3</v>
      </c>
      <c r="T67" s="8"/>
      <c r="U67" s="8">
        <f>SUM(S67:T67)</f>
        <v>110585.3</v>
      </c>
      <c r="V67" s="8">
        <f>91855+18730.3</f>
        <v>110585.3</v>
      </c>
      <c r="W67" s="8"/>
      <c r="X67" s="8">
        <f>SUM(V67:W67)</f>
        <v>110585.3</v>
      </c>
      <c r="Y67" s="8"/>
      <c r="Z67" s="8">
        <f>SUM(X67:Y67)</f>
        <v>110585.3</v>
      </c>
      <c r="AA67" s="8"/>
      <c r="AB67" s="8">
        <f>SUM(Z67:AA67)</f>
        <v>110585.3</v>
      </c>
    </row>
    <row r="68" spans="1:28" ht="15.75" hidden="1" outlineLevel="5" x14ac:dyDescent="0.25">
      <c r="A68" s="5" t="s">
        <v>416</v>
      </c>
      <c r="B68" s="5"/>
      <c r="C68" s="28" t="s">
        <v>417</v>
      </c>
      <c r="D68" s="4">
        <f>D69</f>
        <v>71424.800000000003</v>
      </c>
      <c r="E68" s="4">
        <f t="shared" ref="E68:L68" si="138">E69</f>
        <v>0</v>
      </c>
      <c r="F68" s="4">
        <f t="shared" si="138"/>
        <v>71424.800000000003</v>
      </c>
      <c r="G68" s="4">
        <f t="shared" si="138"/>
        <v>0</v>
      </c>
      <c r="H68" s="4">
        <f t="shared" si="138"/>
        <v>71424.800000000003</v>
      </c>
      <c r="I68" s="4">
        <f t="shared" si="138"/>
        <v>0</v>
      </c>
      <c r="J68" s="4">
        <f t="shared" si="138"/>
        <v>71424.800000000003</v>
      </c>
      <c r="K68" s="4">
        <f t="shared" si="138"/>
        <v>0</v>
      </c>
      <c r="L68" s="4">
        <f t="shared" si="138"/>
        <v>71424.800000000003</v>
      </c>
      <c r="M68" s="4">
        <f>M69</f>
        <v>68000</v>
      </c>
      <c r="N68" s="4">
        <f t="shared" ref="N68:U68" si="139">N69</f>
        <v>0</v>
      </c>
      <c r="O68" s="4">
        <f t="shared" si="139"/>
        <v>68000</v>
      </c>
      <c r="P68" s="4">
        <f t="shared" si="139"/>
        <v>0</v>
      </c>
      <c r="Q68" s="4">
        <f t="shared" si="139"/>
        <v>68000</v>
      </c>
      <c r="R68" s="4">
        <f t="shared" si="139"/>
        <v>0</v>
      </c>
      <c r="S68" s="4">
        <f t="shared" si="139"/>
        <v>68000</v>
      </c>
      <c r="T68" s="4">
        <f t="shared" si="139"/>
        <v>0</v>
      </c>
      <c r="U68" s="4">
        <f t="shared" si="139"/>
        <v>68000</v>
      </c>
      <c r="V68" s="4">
        <f>V69</f>
        <v>68000</v>
      </c>
      <c r="W68" s="4">
        <f t="shared" ref="W68:AB68" si="140">W69</f>
        <v>0</v>
      </c>
      <c r="X68" s="4">
        <f t="shared" si="140"/>
        <v>68000</v>
      </c>
      <c r="Y68" s="4">
        <f t="shared" si="140"/>
        <v>0</v>
      </c>
      <c r="Z68" s="4">
        <f t="shared" si="140"/>
        <v>68000</v>
      </c>
      <c r="AA68" s="4">
        <f t="shared" si="140"/>
        <v>0</v>
      </c>
      <c r="AB68" s="4">
        <f t="shared" si="140"/>
        <v>68000</v>
      </c>
    </row>
    <row r="69" spans="1:28" ht="31.5" hidden="1" outlineLevel="7" x14ac:dyDescent="0.25">
      <c r="A69" s="11" t="s">
        <v>416</v>
      </c>
      <c r="B69" s="11" t="s">
        <v>92</v>
      </c>
      <c r="C69" s="27" t="s">
        <v>93</v>
      </c>
      <c r="D69" s="8">
        <v>71424.800000000003</v>
      </c>
      <c r="E69" s="8"/>
      <c r="F69" s="8">
        <f>SUM(D69:E69)</f>
        <v>71424.800000000003</v>
      </c>
      <c r="G69" s="8"/>
      <c r="H69" s="8">
        <f>SUM(F69:G69)</f>
        <v>71424.800000000003</v>
      </c>
      <c r="I69" s="8"/>
      <c r="J69" s="8">
        <f>SUM(H69:I69)</f>
        <v>71424.800000000003</v>
      </c>
      <c r="K69" s="8"/>
      <c r="L69" s="8">
        <f>SUM(J69:K69)</f>
        <v>71424.800000000003</v>
      </c>
      <c r="M69" s="8">
        <v>68000</v>
      </c>
      <c r="N69" s="8"/>
      <c r="O69" s="8">
        <f>SUM(M69:N69)</f>
        <v>68000</v>
      </c>
      <c r="P69" s="8"/>
      <c r="Q69" s="8">
        <f>SUM(O69:P69)</f>
        <v>68000</v>
      </c>
      <c r="R69" s="8"/>
      <c r="S69" s="8">
        <f>SUM(Q69:R69)</f>
        <v>68000</v>
      </c>
      <c r="T69" s="8"/>
      <c r="U69" s="8">
        <f>SUM(S69:T69)</f>
        <v>68000</v>
      </c>
      <c r="V69" s="8">
        <v>68000</v>
      </c>
      <c r="W69" s="8"/>
      <c r="X69" s="8">
        <f>SUM(V69:W69)</f>
        <v>68000</v>
      </c>
      <c r="Y69" s="8"/>
      <c r="Z69" s="8">
        <f>SUM(X69:Y69)</f>
        <v>68000</v>
      </c>
      <c r="AA69" s="8"/>
      <c r="AB69" s="8">
        <f>SUM(Z69:AA69)</f>
        <v>68000</v>
      </c>
    </row>
    <row r="70" spans="1:28" ht="15.75" hidden="1" outlineLevel="5" x14ac:dyDescent="0.25">
      <c r="A70" s="5" t="s">
        <v>431</v>
      </c>
      <c r="B70" s="5"/>
      <c r="C70" s="28" t="s">
        <v>296</v>
      </c>
      <c r="D70" s="4">
        <f>D71</f>
        <v>12873.6</v>
      </c>
      <c r="E70" s="4">
        <f t="shared" ref="E70:L74" si="141">E71</f>
        <v>0</v>
      </c>
      <c r="F70" s="4">
        <f t="shared" si="141"/>
        <v>12873.6</v>
      </c>
      <c r="G70" s="4">
        <f t="shared" si="141"/>
        <v>0</v>
      </c>
      <c r="H70" s="4">
        <f t="shared" si="141"/>
        <v>12873.6</v>
      </c>
      <c r="I70" s="4">
        <f t="shared" si="141"/>
        <v>0</v>
      </c>
      <c r="J70" s="4">
        <f t="shared" si="141"/>
        <v>12873.6</v>
      </c>
      <c r="K70" s="4">
        <f t="shared" si="141"/>
        <v>0</v>
      </c>
      <c r="L70" s="4">
        <f t="shared" si="141"/>
        <v>12873.6</v>
      </c>
      <c r="M70" s="4">
        <f>M71</f>
        <v>11600</v>
      </c>
      <c r="N70" s="4">
        <f t="shared" ref="N70:U74" si="142">N71</f>
        <v>0</v>
      </c>
      <c r="O70" s="4">
        <f t="shared" si="142"/>
        <v>11600</v>
      </c>
      <c r="P70" s="4">
        <f t="shared" si="142"/>
        <v>0</v>
      </c>
      <c r="Q70" s="4">
        <f t="shared" si="142"/>
        <v>11600</v>
      </c>
      <c r="R70" s="4">
        <f t="shared" si="142"/>
        <v>0</v>
      </c>
      <c r="S70" s="4">
        <f t="shared" si="142"/>
        <v>11600</v>
      </c>
      <c r="T70" s="4">
        <f t="shared" si="142"/>
        <v>0</v>
      </c>
      <c r="U70" s="4">
        <f t="shared" si="142"/>
        <v>11600</v>
      </c>
      <c r="V70" s="4">
        <f>V71</f>
        <v>11600</v>
      </c>
      <c r="W70" s="4">
        <f t="shared" ref="W70:AB70" si="143">W71</f>
        <v>0</v>
      </c>
      <c r="X70" s="4">
        <f t="shared" si="143"/>
        <v>11600</v>
      </c>
      <c r="Y70" s="4">
        <f t="shared" si="143"/>
        <v>0</v>
      </c>
      <c r="Z70" s="4">
        <f t="shared" si="143"/>
        <v>11600</v>
      </c>
      <c r="AA70" s="4">
        <f t="shared" si="143"/>
        <v>0</v>
      </c>
      <c r="AB70" s="4">
        <f t="shared" si="143"/>
        <v>11600</v>
      </c>
    </row>
    <row r="71" spans="1:28" ht="31.5" hidden="1" outlineLevel="7" x14ac:dyDescent="0.25">
      <c r="A71" s="11" t="s">
        <v>431</v>
      </c>
      <c r="B71" s="11" t="s">
        <v>92</v>
      </c>
      <c r="C71" s="27" t="s">
        <v>93</v>
      </c>
      <c r="D71" s="8">
        <v>12873.6</v>
      </c>
      <c r="E71" s="8"/>
      <c r="F71" s="8">
        <f>SUM(D71:E71)</f>
        <v>12873.6</v>
      </c>
      <c r="G71" s="8"/>
      <c r="H71" s="8">
        <f>SUM(F71:G71)</f>
        <v>12873.6</v>
      </c>
      <c r="I71" s="8"/>
      <c r="J71" s="8">
        <f>SUM(H71:I71)</f>
        <v>12873.6</v>
      </c>
      <c r="K71" s="8"/>
      <c r="L71" s="8">
        <f>SUM(J71:K71)</f>
        <v>12873.6</v>
      </c>
      <c r="M71" s="8">
        <v>11600</v>
      </c>
      <c r="N71" s="8"/>
      <c r="O71" s="8">
        <f>SUM(M71:N71)</f>
        <v>11600</v>
      </c>
      <c r="P71" s="8"/>
      <c r="Q71" s="8">
        <f>SUM(O71:P71)</f>
        <v>11600</v>
      </c>
      <c r="R71" s="8"/>
      <c r="S71" s="8">
        <f>SUM(Q71:R71)</f>
        <v>11600</v>
      </c>
      <c r="T71" s="8"/>
      <c r="U71" s="8">
        <f>SUM(S71:T71)</f>
        <v>11600</v>
      </c>
      <c r="V71" s="8">
        <v>11600</v>
      </c>
      <c r="W71" s="8"/>
      <c r="X71" s="8">
        <f>SUM(V71:W71)</f>
        <v>11600</v>
      </c>
      <c r="Y71" s="8"/>
      <c r="Z71" s="8">
        <f>SUM(X71:Y71)</f>
        <v>11600</v>
      </c>
      <c r="AA71" s="8"/>
      <c r="AB71" s="8">
        <f>SUM(Z71:AA71)</f>
        <v>11600</v>
      </c>
    </row>
    <row r="72" spans="1:28" ht="31.5" outlineLevel="7" x14ac:dyDescent="0.25">
      <c r="A72" s="67" t="s">
        <v>751</v>
      </c>
      <c r="B72" s="67"/>
      <c r="C72" s="69" t="s">
        <v>752</v>
      </c>
      <c r="D72" s="8"/>
      <c r="E72" s="8"/>
      <c r="F72" s="8"/>
      <c r="G72" s="8"/>
      <c r="H72" s="8"/>
      <c r="I72" s="8"/>
      <c r="J72" s="8"/>
      <c r="K72" s="4">
        <f t="shared" ref="K72:L72" si="144">K73</f>
        <v>1802.8</v>
      </c>
      <c r="L72" s="4">
        <f t="shared" si="144"/>
        <v>1802.8</v>
      </c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</row>
    <row r="73" spans="1:28" ht="31.5" outlineLevel="7" x14ac:dyDescent="0.25">
      <c r="A73" s="70" t="s">
        <v>751</v>
      </c>
      <c r="B73" s="70" t="s">
        <v>92</v>
      </c>
      <c r="C73" s="74" t="s">
        <v>584</v>
      </c>
      <c r="D73" s="8"/>
      <c r="E73" s="8"/>
      <c r="F73" s="8"/>
      <c r="G73" s="8"/>
      <c r="H73" s="8"/>
      <c r="I73" s="8"/>
      <c r="J73" s="8"/>
      <c r="K73" s="8">
        <v>1802.8</v>
      </c>
      <c r="L73" s="8">
        <f>SUM(J73:K73)</f>
        <v>1802.8</v>
      </c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 ht="31.5" hidden="1" outlineLevel="7" x14ac:dyDescent="0.25">
      <c r="A74" s="67" t="s">
        <v>724</v>
      </c>
      <c r="B74" s="67"/>
      <c r="C74" s="69" t="s">
        <v>902</v>
      </c>
      <c r="D74" s="8"/>
      <c r="E74" s="8"/>
      <c r="F74" s="8"/>
      <c r="G74" s="4">
        <f t="shared" si="141"/>
        <v>87.188370000000006</v>
      </c>
      <c r="H74" s="4">
        <f t="shared" si="141"/>
        <v>87.188370000000006</v>
      </c>
      <c r="I74" s="4">
        <f t="shared" si="141"/>
        <v>0</v>
      </c>
      <c r="J74" s="4">
        <f t="shared" si="141"/>
        <v>87.188370000000006</v>
      </c>
      <c r="K74" s="8"/>
      <c r="L74" s="4">
        <f t="shared" si="141"/>
        <v>87.188370000000006</v>
      </c>
      <c r="M74" s="8"/>
      <c r="N74" s="8"/>
      <c r="O74" s="8"/>
      <c r="P74" s="8"/>
      <c r="Q74" s="8"/>
      <c r="R74" s="4">
        <f t="shared" si="142"/>
        <v>0</v>
      </c>
      <c r="S74" s="4">
        <f t="shared" si="142"/>
        <v>0</v>
      </c>
      <c r="T74" s="8"/>
      <c r="U74" s="8"/>
      <c r="V74" s="8"/>
      <c r="W74" s="8"/>
      <c r="X74" s="8"/>
      <c r="Y74" s="8"/>
      <c r="Z74" s="8"/>
      <c r="AA74" s="8"/>
      <c r="AB74" s="8"/>
    </row>
    <row r="75" spans="1:28" ht="31.5" hidden="1" outlineLevel="7" x14ac:dyDescent="0.25">
      <c r="A75" s="70" t="s">
        <v>724</v>
      </c>
      <c r="B75" s="70" t="s">
        <v>92</v>
      </c>
      <c r="C75" s="74" t="s">
        <v>584</v>
      </c>
      <c r="D75" s="8"/>
      <c r="E75" s="8"/>
      <c r="F75" s="8"/>
      <c r="G75" s="78">
        <v>87.188370000000006</v>
      </c>
      <c r="H75" s="8">
        <f>SUM(F75:G75)</f>
        <v>87.188370000000006</v>
      </c>
      <c r="I75" s="78"/>
      <c r="J75" s="8">
        <f>SUM(H75:I75)</f>
        <v>87.188370000000006</v>
      </c>
      <c r="K75" s="8"/>
      <c r="L75" s="8">
        <f>SUM(J75:K75)</f>
        <v>87.188370000000006</v>
      </c>
      <c r="M75" s="8"/>
      <c r="N75" s="8"/>
      <c r="O75" s="8"/>
      <c r="P75" s="8"/>
      <c r="Q75" s="8"/>
      <c r="R75" s="78"/>
      <c r="S75" s="8">
        <f>SUM(Q75:R75)</f>
        <v>0</v>
      </c>
      <c r="T75" s="8"/>
      <c r="U75" s="8"/>
      <c r="V75" s="8"/>
      <c r="W75" s="8"/>
      <c r="X75" s="8"/>
      <c r="Y75" s="8"/>
      <c r="Z75" s="8"/>
      <c r="AA75" s="8"/>
      <c r="AB75" s="8"/>
    </row>
    <row r="76" spans="1:28" ht="31.5" outlineLevel="4" x14ac:dyDescent="0.25">
      <c r="A76" s="5" t="s">
        <v>399</v>
      </c>
      <c r="B76" s="5"/>
      <c r="C76" s="28" t="s">
        <v>400</v>
      </c>
      <c r="D76" s="4">
        <f>D77+D79+D81+D83+D88+D94+D96+D98+D100</f>
        <v>1274725.26</v>
      </c>
      <c r="E76" s="4">
        <f t="shared" ref="E76:Z76" si="145">E77+E79+E81+E83+E88+E94+E96+E98+E100</f>
        <v>2513.8000000000002</v>
      </c>
      <c r="F76" s="4">
        <f t="shared" si="145"/>
        <v>1277239.06</v>
      </c>
      <c r="G76" s="4">
        <f t="shared" si="145"/>
        <v>0</v>
      </c>
      <c r="H76" s="4">
        <f t="shared" si="145"/>
        <v>1277239.06</v>
      </c>
      <c r="I76" s="4">
        <f t="shared" si="145"/>
        <v>461.74799999999999</v>
      </c>
      <c r="J76" s="4">
        <f t="shared" si="145"/>
        <v>1277700.808</v>
      </c>
      <c r="K76" s="4">
        <f t="shared" ref="K76:L76" si="146">K77+K79+K81+K83+K88+K94+K96+K98+K100</f>
        <v>7595.5</v>
      </c>
      <c r="L76" s="4">
        <f t="shared" si="146"/>
        <v>1285296.308</v>
      </c>
      <c r="M76" s="4">
        <f t="shared" si="145"/>
        <v>1271558.0100000002</v>
      </c>
      <c r="N76" s="4">
        <f t="shared" si="145"/>
        <v>9771.5999999999985</v>
      </c>
      <c r="O76" s="4">
        <f t="shared" si="145"/>
        <v>1281329.6100000003</v>
      </c>
      <c r="P76" s="4">
        <f t="shared" si="145"/>
        <v>0</v>
      </c>
      <c r="Q76" s="4">
        <f t="shared" si="145"/>
        <v>1281329.6100000003</v>
      </c>
      <c r="R76" s="4">
        <f t="shared" si="145"/>
        <v>0</v>
      </c>
      <c r="S76" s="4">
        <f t="shared" si="145"/>
        <v>1281329.6100000003</v>
      </c>
      <c r="T76" s="4">
        <f t="shared" si="145"/>
        <v>2215.3000000000002</v>
      </c>
      <c r="U76" s="4">
        <f t="shared" si="145"/>
        <v>1283544.9100000004</v>
      </c>
      <c r="V76" s="4">
        <f t="shared" si="145"/>
        <v>1276929.5500000003</v>
      </c>
      <c r="W76" s="4">
        <f t="shared" si="145"/>
        <v>4123.7000000000007</v>
      </c>
      <c r="X76" s="4">
        <f t="shared" si="145"/>
        <v>1281053.2500000002</v>
      </c>
      <c r="Y76" s="4">
        <f t="shared" si="145"/>
        <v>0</v>
      </c>
      <c r="Z76" s="4">
        <f t="shared" si="145"/>
        <v>1281053.2500000002</v>
      </c>
      <c r="AA76" s="4">
        <f t="shared" ref="AA76:AB76" si="147">AA77+AA79+AA81+AA83+AA88+AA94+AA96+AA98+AA100</f>
        <v>1470.52</v>
      </c>
      <c r="AB76" s="4">
        <f t="shared" si="147"/>
        <v>1282523.7700000003</v>
      </c>
    </row>
    <row r="77" spans="1:28" ht="47.25" hidden="1" outlineLevel="5" x14ac:dyDescent="0.25">
      <c r="A77" s="5" t="s">
        <v>401</v>
      </c>
      <c r="B77" s="5"/>
      <c r="C77" s="28" t="s">
        <v>402</v>
      </c>
      <c r="D77" s="4">
        <f>D78</f>
        <v>16201.1</v>
      </c>
      <c r="E77" s="4">
        <f t="shared" ref="E77:L77" si="148">E78</f>
        <v>0</v>
      </c>
      <c r="F77" s="4">
        <f t="shared" si="148"/>
        <v>16201.1</v>
      </c>
      <c r="G77" s="4">
        <f t="shared" si="148"/>
        <v>0</v>
      </c>
      <c r="H77" s="4">
        <f t="shared" si="148"/>
        <v>16201.1</v>
      </c>
      <c r="I77" s="4">
        <f t="shared" si="148"/>
        <v>461.74799999999999</v>
      </c>
      <c r="J77" s="4">
        <f t="shared" si="148"/>
        <v>16662.848000000002</v>
      </c>
      <c r="K77" s="4">
        <f t="shared" si="148"/>
        <v>0</v>
      </c>
      <c r="L77" s="4">
        <f t="shared" si="148"/>
        <v>16662.848000000002</v>
      </c>
      <c r="M77" s="4">
        <f>M78</f>
        <v>14620</v>
      </c>
      <c r="N77" s="4">
        <f t="shared" ref="N77:U77" si="149">N78</f>
        <v>0</v>
      </c>
      <c r="O77" s="4">
        <f t="shared" si="149"/>
        <v>14620</v>
      </c>
      <c r="P77" s="4">
        <f t="shared" si="149"/>
        <v>0</v>
      </c>
      <c r="Q77" s="4">
        <f t="shared" si="149"/>
        <v>14620</v>
      </c>
      <c r="R77" s="4">
        <f t="shared" si="149"/>
        <v>0</v>
      </c>
      <c r="S77" s="4">
        <f t="shared" si="149"/>
        <v>14620</v>
      </c>
      <c r="T77" s="4">
        <f t="shared" si="149"/>
        <v>0</v>
      </c>
      <c r="U77" s="4">
        <f t="shared" si="149"/>
        <v>14620</v>
      </c>
      <c r="V77" s="4">
        <f>V78</f>
        <v>14600</v>
      </c>
      <c r="W77" s="4">
        <f t="shared" ref="W77:AB77" si="150">W78</f>
        <v>0</v>
      </c>
      <c r="X77" s="4">
        <f t="shared" si="150"/>
        <v>14600</v>
      </c>
      <c r="Y77" s="4">
        <f t="shared" si="150"/>
        <v>0</v>
      </c>
      <c r="Z77" s="4">
        <f t="shared" si="150"/>
        <v>14600</v>
      </c>
      <c r="AA77" s="4">
        <f t="shared" si="150"/>
        <v>0</v>
      </c>
      <c r="AB77" s="4">
        <f t="shared" si="150"/>
        <v>14600</v>
      </c>
    </row>
    <row r="78" spans="1:28" ht="31.5" hidden="1" outlineLevel="7" x14ac:dyDescent="0.25">
      <c r="A78" s="11" t="s">
        <v>401</v>
      </c>
      <c r="B78" s="11" t="s">
        <v>92</v>
      </c>
      <c r="C78" s="27" t="s">
        <v>93</v>
      </c>
      <c r="D78" s="8">
        <v>16201.1</v>
      </c>
      <c r="E78" s="8"/>
      <c r="F78" s="8">
        <f>SUM(D78:E78)</f>
        <v>16201.1</v>
      </c>
      <c r="G78" s="8"/>
      <c r="H78" s="8">
        <f>SUM(F78:G78)</f>
        <v>16201.1</v>
      </c>
      <c r="I78" s="8">
        <v>461.74799999999999</v>
      </c>
      <c r="J78" s="8">
        <f>SUM(H78:I78)</f>
        <v>16662.848000000002</v>
      </c>
      <c r="K78" s="8"/>
      <c r="L78" s="8">
        <f>SUM(J78:K78)</f>
        <v>16662.848000000002</v>
      </c>
      <c r="M78" s="8">
        <v>14620</v>
      </c>
      <c r="N78" s="8"/>
      <c r="O78" s="8">
        <f>SUM(M78:N78)</f>
        <v>14620</v>
      </c>
      <c r="P78" s="8"/>
      <c r="Q78" s="8">
        <f>SUM(O78:P78)</f>
        <v>14620</v>
      </c>
      <c r="R78" s="8"/>
      <c r="S78" s="8">
        <f>SUM(Q78:R78)</f>
        <v>14620</v>
      </c>
      <c r="T78" s="8"/>
      <c r="U78" s="8">
        <f>SUM(S78:T78)</f>
        <v>14620</v>
      </c>
      <c r="V78" s="8">
        <v>14600</v>
      </c>
      <c r="W78" s="8"/>
      <c r="X78" s="8">
        <f>SUM(V78:W78)</f>
        <v>14600</v>
      </c>
      <c r="Y78" s="8"/>
      <c r="Z78" s="8">
        <f>SUM(X78:Y78)</f>
        <v>14600</v>
      </c>
      <c r="AA78" s="8"/>
      <c r="AB78" s="8">
        <f>SUM(Z78:AA78)</f>
        <v>14600</v>
      </c>
    </row>
    <row r="79" spans="1:28" ht="15.75" hidden="1" outlineLevel="5" x14ac:dyDescent="0.25">
      <c r="A79" s="5" t="s">
        <v>420</v>
      </c>
      <c r="B79" s="5"/>
      <c r="C79" s="28" t="s">
        <v>421</v>
      </c>
      <c r="D79" s="4">
        <f>D80</f>
        <v>5665.9</v>
      </c>
      <c r="E79" s="4">
        <f t="shared" ref="E79:L79" si="151">E80</f>
        <v>0</v>
      </c>
      <c r="F79" s="4">
        <f t="shared" si="151"/>
        <v>5665.9</v>
      </c>
      <c r="G79" s="4">
        <f t="shared" si="151"/>
        <v>0</v>
      </c>
      <c r="H79" s="4">
        <f t="shared" si="151"/>
        <v>5665.9</v>
      </c>
      <c r="I79" s="4">
        <f t="shared" si="151"/>
        <v>0</v>
      </c>
      <c r="J79" s="4">
        <f t="shared" si="151"/>
        <v>5665.9</v>
      </c>
      <c r="K79" s="4">
        <f t="shared" si="151"/>
        <v>0</v>
      </c>
      <c r="L79" s="4">
        <f t="shared" si="151"/>
        <v>5665.9</v>
      </c>
      <c r="M79" s="4">
        <f>M80</f>
        <v>5666</v>
      </c>
      <c r="N79" s="4">
        <f t="shared" ref="N79:U79" si="152">N80</f>
        <v>0</v>
      </c>
      <c r="O79" s="4">
        <f t="shared" si="152"/>
        <v>5666</v>
      </c>
      <c r="P79" s="4">
        <f t="shared" si="152"/>
        <v>0</v>
      </c>
      <c r="Q79" s="4">
        <f t="shared" si="152"/>
        <v>5666</v>
      </c>
      <c r="R79" s="4">
        <f t="shared" si="152"/>
        <v>0</v>
      </c>
      <c r="S79" s="4">
        <f t="shared" si="152"/>
        <v>5666</v>
      </c>
      <c r="T79" s="4">
        <f t="shared" si="152"/>
        <v>0</v>
      </c>
      <c r="U79" s="4">
        <f t="shared" si="152"/>
        <v>5666</v>
      </c>
      <c r="V79" s="4">
        <f>V80</f>
        <v>5666</v>
      </c>
      <c r="W79" s="4">
        <f t="shared" ref="W79:AB79" si="153">W80</f>
        <v>0</v>
      </c>
      <c r="X79" s="4">
        <f t="shared" si="153"/>
        <v>5666</v>
      </c>
      <c r="Y79" s="4">
        <f t="shared" si="153"/>
        <v>0</v>
      </c>
      <c r="Z79" s="4">
        <f t="shared" si="153"/>
        <v>5666</v>
      </c>
      <c r="AA79" s="4">
        <f t="shared" si="153"/>
        <v>0</v>
      </c>
      <c r="AB79" s="4">
        <f t="shared" si="153"/>
        <v>5666</v>
      </c>
    </row>
    <row r="80" spans="1:28" ht="31.5" hidden="1" outlineLevel="7" x14ac:dyDescent="0.25">
      <c r="A80" s="11" t="s">
        <v>420</v>
      </c>
      <c r="B80" s="11" t="s">
        <v>92</v>
      </c>
      <c r="C80" s="27" t="s">
        <v>93</v>
      </c>
      <c r="D80" s="8">
        <v>5665.9</v>
      </c>
      <c r="E80" s="8"/>
      <c r="F80" s="8">
        <f>SUM(D80:E80)</f>
        <v>5665.9</v>
      </c>
      <c r="G80" s="8"/>
      <c r="H80" s="8">
        <f>SUM(F80:G80)</f>
        <v>5665.9</v>
      </c>
      <c r="I80" s="8"/>
      <c r="J80" s="8">
        <f>SUM(H80:I80)</f>
        <v>5665.9</v>
      </c>
      <c r="K80" s="8"/>
      <c r="L80" s="8">
        <f>SUM(J80:K80)</f>
        <v>5665.9</v>
      </c>
      <c r="M80" s="8">
        <v>5666</v>
      </c>
      <c r="N80" s="8"/>
      <c r="O80" s="8">
        <f>SUM(M80:N80)</f>
        <v>5666</v>
      </c>
      <c r="P80" s="8"/>
      <c r="Q80" s="8">
        <f>SUM(O80:P80)</f>
        <v>5666</v>
      </c>
      <c r="R80" s="8"/>
      <c r="S80" s="8">
        <f>SUM(Q80:R80)</f>
        <v>5666</v>
      </c>
      <c r="T80" s="8"/>
      <c r="U80" s="8">
        <f>SUM(S80:T80)</f>
        <v>5666</v>
      </c>
      <c r="V80" s="8">
        <v>5666</v>
      </c>
      <c r="W80" s="8"/>
      <c r="X80" s="8">
        <f>SUM(V80:W80)</f>
        <v>5666</v>
      </c>
      <c r="Y80" s="8"/>
      <c r="Z80" s="8">
        <f>SUM(X80:Y80)</f>
        <v>5666</v>
      </c>
      <c r="AA80" s="8"/>
      <c r="AB80" s="8">
        <f>SUM(Z80:AA80)</f>
        <v>5666</v>
      </c>
    </row>
    <row r="81" spans="1:28" s="42" customFormat="1" ht="47.25" hidden="1" outlineLevel="5" x14ac:dyDescent="0.25">
      <c r="A81" s="5" t="s">
        <v>409</v>
      </c>
      <c r="B81" s="5"/>
      <c r="C81" s="28" t="s">
        <v>410</v>
      </c>
      <c r="D81" s="4">
        <f>D82</f>
        <v>54531.7</v>
      </c>
      <c r="E81" s="4">
        <f t="shared" ref="E81:L81" si="154">E82</f>
        <v>0</v>
      </c>
      <c r="F81" s="4">
        <f t="shared" si="154"/>
        <v>54531.7</v>
      </c>
      <c r="G81" s="4">
        <f t="shared" si="154"/>
        <v>0</v>
      </c>
      <c r="H81" s="4">
        <f t="shared" si="154"/>
        <v>54531.7</v>
      </c>
      <c r="I81" s="4">
        <f t="shared" si="154"/>
        <v>0</v>
      </c>
      <c r="J81" s="4">
        <f t="shared" si="154"/>
        <v>54531.7</v>
      </c>
      <c r="K81" s="4">
        <f t="shared" si="154"/>
        <v>0</v>
      </c>
      <c r="L81" s="4">
        <f t="shared" si="154"/>
        <v>54531.7</v>
      </c>
      <c r="M81" s="4">
        <f>M82</f>
        <v>54531.7</v>
      </c>
      <c r="N81" s="4">
        <f t="shared" ref="N81:U81" si="155">N82</f>
        <v>0</v>
      </c>
      <c r="O81" s="4">
        <f t="shared" si="155"/>
        <v>54531.7</v>
      </c>
      <c r="P81" s="4">
        <f t="shared" si="155"/>
        <v>0</v>
      </c>
      <c r="Q81" s="4">
        <f t="shared" si="155"/>
        <v>54531.7</v>
      </c>
      <c r="R81" s="4">
        <f t="shared" si="155"/>
        <v>0</v>
      </c>
      <c r="S81" s="4">
        <f t="shared" si="155"/>
        <v>54531.7</v>
      </c>
      <c r="T81" s="4">
        <f t="shared" si="155"/>
        <v>0</v>
      </c>
      <c r="U81" s="4">
        <f t="shared" si="155"/>
        <v>54531.7</v>
      </c>
      <c r="V81" s="4">
        <f>V82</f>
        <v>57226.8</v>
      </c>
      <c r="W81" s="4">
        <f t="shared" ref="W81:AB81" si="156">W82</f>
        <v>-5659.8</v>
      </c>
      <c r="X81" s="4">
        <f t="shared" si="156"/>
        <v>51567</v>
      </c>
      <c r="Y81" s="4">
        <f t="shared" si="156"/>
        <v>0</v>
      </c>
      <c r="Z81" s="4">
        <f t="shared" si="156"/>
        <v>51567</v>
      </c>
      <c r="AA81" s="4">
        <f t="shared" si="156"/>
        <v>0</v>
      </c>
      <c r="AB81" s="4">
        <f t="shared" si="156"/>
        <v>51567</v>
      </c>
    </row>
    <row r="82" spans="1:28" s="42" customFormat="1" ht="31.5" hidden="1" outlineLevel="7" x14ac:dyDescent="0.25">
      <c r="A82" s="11" t="s">
        <v>409</v>
      </c>
      <c r="B82" s="11" t="s">
        <v>92</v>
      </c>
      <c r="C82" s="27" t="s">
        <v>93</v>
      </c>
      <c r="D82" s="8">
        <v>54531.7</v>
      </c>
      <c r="E82" s="8"/>
      <c r="F82" s="8">
        <f>SUM(D82:E82)</f>
        <v>54531.7</v>
      </c>
      <c r="G82" s="8"/>
      <c r="H82" s="8">
        <f>SUM(F82:G82)</f>
        <v>54531.7</v>
      </c>
      <c r="I82" s="8"/>
      <c r="J82" s="8">
        <f>SUM(H82:I82)</f>
        <v>54531.7</v>
      </c>
      <c r="K82" s="8"/>
      <c r="L82" s="8">
        <f>SUM(J82:K82)</f>
        <v>54531.7</v>
      </c>
      <c r="M82" s="8">
        <v>54531.7</v>
      </c>
      <c r="N82" s="8"/>
      <c r="O82" s="8">
        <f>SUM(M82:N82)</f>
        <v>54531.7</v>
      </c>
      <c r="P82" s="8"/>
      <c r="Q82" s="8">
        <f>SUM(O82:P82)</f>
        <v>54531.7</v>
      </c>
      <c r="R82" s="8"/>
      <c r="S82" s="8">
        <f>SUM(Q82:R82)</f>
        <v>54531.7</v>
      </c>
      <c r="T82" s="8"/>
      <c r="U82" s="8">
        <f>SUM(S82:T82)</f>
        <v>54531.7</v>
      </c>
      <c r="V82" s="8">
        <v>57226.8</v>
      </c>
      <c r="W82" s="8">
        <v>-5659.8</v>
      </c>
      <c r="X82" s="8">
        <f>SUM(V82:W82)</f>
        <v>51567</v>
      </c>
      <c r="Y82" s="8"/>
      <c r="Z82" s="8">
        <f>SUM(X82:Y82)</f>
        <v>51567</v>
      </c>
      <c r="AA82" s="8"/>
      <c r="AB82" s="8">
        <f>SUM(Z82:AA82)</f>
        <v>51567</v>
      </c>
    </row>
    <row r="83" spans="1:28" s="42" customFormat="1" ht="15.75" outlineLevel="5" collapsed="1" x14ac:dyDescent="0.25">
      <c r="A83" s="5" t="s">
        <v>422</v>
      </c>
      <c r="B83" s="5"/>
      <c r="C83" s="28" t="s">
        <v>423</v>
      </c>
      <c r="D83" s="4">
        <f>D84+D85+D86+D87</f>
        <v>23543.3</v>
      </c>
      <c r="E83" s="4">
        <f t="shared" ref="E83:L83" si="157">E84+E85+E86+E87</f>
        <v>99.3</v>
      </c>
      <c r="F83" s="4">
        <f t="shared" si="157"/>
        <v>23642.6</v>
      </c>
      <c r="G83" s="4">
        <f t="shared" si="157"/>
        <v>0</v>
      </c>
      <c r="H83" s="4">
        <f t="shared" si="157"/>
        <v>23642.6</v>
      </c>
      <c r="I83" s="4">
        <f t="shared" si="157"/>
        <v>0</v>
      </c>
      <c r="J83" s="4">
        <f t="shared" si="157"/>
        <v>23642.6</v>
      </c>
      <c r="K83" s="4">
        <f t="shared" si="157"/>
        <v>0</v>
      </c>
      <c r="L83" s="4">
        <f t="shared" si="157"/>
        <v>23642.6</v>
      </c>
      <c r="M83" s="4">
        <f>M84+M85+M86+M87</f>
        <v>23543.3</v>
      </c>
      <c r="N83" s="4">
        <f t="shared" ref="N83:U83" si="158">N84+N85+N86+N87</f>
        <v>99.3</v>
      </c>
      <c r="O83" s="4">
        <f t="shared" si="158"/>
        <v>23642.6</v>
      </c>
      <c r="P83" s="4">
        <f t="shared" si="158"/>
        <v>0</v>
      </c>
      <c r="Q83" s="4">
        <f t="shared" si="158"/>
        <v>23642.6</v>
      </c>
      <c r="R83" s="4">
        <f t="shared" si="158"/>
        <v>0</v>
      </c>
      <c r="S83" s="4">
        <f t="shared" si="158"/>
        <v>23642.6</v>
      </c>
      <c r="T83" s="4">
        <f t="shared" si="158"/>
        <v>0</v>
      </c>
      <c r="U83" s="4">
        <f t="shared" si="158"/>
        <v>23642.6</v>
      </c>
      <c r="V83" s="4">
        <f>V84+V85+V86+V87</f>
        <v>23543.3</v>
      </c>
      <c r="W83" s="4">
        <f t="shared" ref="W83:Z83" si="159">W84+W85+W86+W87</f>
        <v>99.3</v>
      </c>
      <c r="X83" s="4">
        <f t="shared" si="159"/>
        <v>23642.6</v>
      </c>
      <c r="Y83" s="4">
        <f t="shared" si="159"/>
        <v>0</v>
      </c>
      <c r="Z83" s="4">
        <f t="shared" si="159"/>
        <v>23642.6</v>
      </c>
      <c r="AA83" s="4">
        <f t="shared" ref="AA83:AB83" si="160">AA84+AA85+AA86+AA87</f>
        <v>0</v>
      </c>
      <c r="AB83" s="4">
        <f t="shared" si="160"/>
        <v>23642.6</v>
      </c>
    </row>
    <row r="84" spans="1:28" s="42" customFormat="1" ht="31.5" outlineLevel="7" x14ac:dyDescent="0.25">
      <c r="A84" s="11" t="s">
        <v>422</v>
      </c>
      <c r="B84" s="11" t="s">
        <v>11</v>
      </c>
      <c r="C84" s="27" t="s">
        <v>12</v>
      </c>
      <c r="D84" s="8">
        <v>5808</v>
      </c>
      <c r="E84" s="8"/>
      <c r="F84" s="8">
        <f t="shared" ref="F84:F87" si="161">SUM(D84:E84)</f>
        <v>5808</v>
      </c>
      <c r="G84" s="8"/>
      <c r="H84" s="8">
        <f t="shared" ref="H84:H87" si="162">SUM(F84:G84)</f>
        <v>5808</v>
      </c>
      <c r="I84" s="8"/>
      <c r="J84" s="8">
        <f t="shared" ref="J84:J87" si="163">SUM(H84:I84)</f>
        <v>5808</v>
      </c>
      <c r="K84" s="8">
        <v>-5808</v>
      </c>
      <c r="L84" s="8"/>
      <c r="M84" s="8">
        <v>5808</v>
      </c>
      <c r="N84" s="8"/>
      <c r="O84" s="8">
        <f t="shared" ref="O84:O87" si="164">SUM(M84:N84)</f>
        <v>5808</v>
      </c>
      <c r="P84" s="8"/>
      <c r="Q84" s="8">
        <f t="shared" ref="Q84:Q87" si="165">SUM(O84:P84)</f>
        <v>5808</v>
      </c>
      <c r="R84" s="8"/>
      <c r="S84" s="8">
        <f t="shared" ref="S84:S87" si="166">SUM(Q84:R84)</f>
        <v>5808</v>
      </c>
      <c r="T84" s="8"/>
      <c r="U84" s="8">
        <f t="shared" ref="U84:U87" si="167">SUM(S84:T84)</f>
        <v>5808</v>
      </c>
      <c r="V84" s="8">
        <v>5808</v>
      </c>
      <c r="W84" s="8"/>
      <c r="X84" s="8">
        <f t="shared" ref="X84:X87" si="168">SUM(V84:W84)</f>
        <v>5808</v>
      </c>
      <c r="Y84" s="8"/>
      <c r="Z84" s="8">
        <f t="shared" ref="Z84:Z87" si="169">SUM(X84:Y84)</f>
        <v>5808</v>
      </c>
      <c r="AA84" s="8"/>
      <c r="AB84" s="8">
        <f t="shared" ref="AB84:AB87" si="170">SUM(Z84:AA84)</f>
        <v>5808</v>
      </c>
    </row>
    <row r="85" spans="1:28" s="42" customFormat="1" ht="15.75" hidden="1" outlineLevel="7" x14ac:dyDescent="0.25">
      <c r="A85" s="11" t="s">
        <v>422</v>
      </c>
      <c r="B85" s="11" t="s">
        <v>33</v>
      </c>
      <c r="C85" s="27" t="s">
        <v>34</v>
      </c>
      <c r="D85" s="8">
        <v>341.7</v>
      </c>
      <c r="E85" s="8"/>
      <c r="F85" s="8">
        <f t="shared" si="161"/>
        <v>341.7</v>
      </c>
      <c r="G85" s="8"/>
      <c r="H85" s="8">
        <f t="shared" si="162"/>
        <v>341.7</v>
      </c>
      <c r="I85" s="8"/>
      <c r="J85" s="8">
        <f t="shared" si="163"/>
        <v>341.7</v>
      </c>
      <c r="K85" s="8"/>
      <c r="L85" s="8">
        <f t="shared" ref="L85:L87" si="171">SUM(J85:K85)</f>
        <v>341.7</v>
      </c>
      <c r="M85" s="8">
        <v>341.7</v>
      </c>
      <c r="N85" s="8"/>
      <c r="O85" s="8">
        <f t="shared" si="164"/>
        <v>341.7</v>
      </c>
      <c r="P85" s="8"/>
      <c r="Q85" s="8">
        <f t="shared" si="165"/>
        <v>341.7</v>
      </c>
      <c r="R85" s="8"/>
      <c r="S85" s="8">
        <f t="shared" si="166"/>
        <v>341.7</v>
      </c>
      <c r="T85" s="8"/>
      <c r="U85" s="8">
        <f t="shared" si="167"/>
        <v>341.7</v>
      </c>
      <c r="V85" s="8">
        <v>341.7</v>
      </c>
      <c r="W85" s="8"/>
      <c r="X85" s="8">
        <f t="shared" si="168"/>
        <v>341.7</v>
      </c>
      <c r="Y85" s="8"/>
      <c r="Z85" s="8">
        <f t="shared" si="169"/>
        <v>341.7</v>
      </c>
      <c r="AA85" s="8"/>
      <c r="AB85" s="8">
        <f t="shared" si="170"/>
        <v>341.7</v>
      </c>
    </row>
    <row r="86" spans="1:28" s="42" customFormat="1" ht="31.5" hidden="1" outlineLevel="7" x14ac:dyDescent="0.25">
      <c r="A86" s="11" t="s">
        <v>422</v>
      </c>
      <c r="B86" s="11" t="s">
        <v>92</v>
      </c>
      <c r="C86" s="27" t="s">
        <v>93</v>
      </c>
      <c r="D86" s="8">
        <v>9268.9</v>
      </c>
      <c r="E86" s="8">
        <v>99.3</v>
      </c>
      <c r="F86" s="8">
        <f t="shared" si="161"/>
        <v>9368.1999999999989</v>
      </c>
      <c r="G86" s="8"/>
      <c r="H86" s="8">
        <f t="shared" si="162"/>
        <v>9368.1999999999989</v>
      </c>
      <c r="I86" s="8"/>
      <c r="J86" s="8">
        <f t="shared" si="163"/>
        <v>9368.1999999999989</v>
      </c>
      <c r="K86" s="8"/>
      <c r="L86" s="8">
        <f t="shared" si="171"/>
        <v>9368.1999999999989</v>
      </c>
      <c r="M86" s="8">
        <v>9268.9</v>
      </c>
      <c r="N86" s="8">
        <v>99.3</v>
      </c>
      <c r="O86" s="8">
        <f t="shared" si="164"/>
        <v>9368.1999999999989</v>
      </c>
      <c r="P86" s="8"/>
      <c r="Q86" s="8">
        <f t="shared" si="165"/>
        <v>9368.1999999999989</v>
      </c>
      <c r="R86" s="8"/>
      <c r="S86" s="8">
        <f t="shared" si="166"/>
        <v>9368.1999999999989</v>
      </c>
      <c r="T86" s="8"/>
      <c r="U86" s="8">
        <f t="shared" si="167"/>
        <v>9368.1999999999989</v>
      </c>
      <c r="V86" s="8">
        <v>9268.9</v>
      </c>
      <c r="W86" s="8">
        <v>99.3</v>
      </c>
      <c r="X86" s="8">
        <f t="shared" si="168"/>
        <v>9368.1999999999989</v>
      </c>
      <c r="Y86" s="8"/>
      <c r="Z86" s="8">
        <f t="shared" si="169"/>
        <v>9368.1999999999989</v>
      </c>
      <c r="AA86" s="8"/>
      <c r="AB86" s="8">
        <f t="shared" si="170"/>
        <v>9368.1999999999989</v>
      </c>
    </row>
    <row r="87" spans="1:28" s="42" customFormat="1" ht="15.75" outlineLevel="7" x14ac:dyDescent="0.25">
      <c r="A87" s="11" t="s">
        <v>422</v>
      </c>
      <c r="B87" s="11" t="s">
        <v>27</v>
      </c>
      <c r="C87" s="27" t="s">
        <v>28</v>
      </c>
      <c r="D87" s="8">
        <v>8124.7</v>
      </c>
      <c r="E87" s="8"/>
      <c r="F87" s="8">
        <f t="shared" si="161"/>
        <v>8124.7</v>
      </c>
      <c r="G87" s="8"/>
      <c r="H87" s="8">
        <f t="shared" si="162"/>
        <v>8124.7</v>
      </c>
      <c r="I87" s="8"/>
      <c r="J87" s="8">
        <f t="shared" si="163"/>
        <v>8124.7</v>
      </c>
      <c r="K87" s="8">
        <v>5808</v>
      </c>
      <c r="L87" s="8">
        <f t="shared" si="171"/>
        <v>13932.7</v>
      </c>
      <c r="M87" s="8">
        <v>8124.7</v>
      </c>
      <c r="N87" s="8"/>
      <c r="O87" s="8">
        <f t="shared" si="164"/>
        <v>8124.7</v>
      </c>
      <c r="P87" s="8"/>
      <c r="Q87" s="8">
        <f t="shared" si="165"/>
        <v>8124.7</v>
      </c>
      <c r="R87" s="8"/>
      <c r="S87" s="8">
        <f t="shared" si="166"/>
        <v>8124.7</v>
      </c>
      <c r="T87" s="8"/>
      <c r="U87" s="8">
        <f t="shared" si="167"/>
        <v>8124.7</v>
      </c>
      <c r="V87" s="8">
        <v>8124.7</v>
      </c>
      <c r="W87" s="8"/>
      <c r="X87" s="8">
        <f t="shared" si="168"/>
        <v>8124.7</v>
      </c>
      <c r="Y87" s="8"/>
      <c r="Z87" s="8">
        <f t="shared" si="169"/>
        <v>8124.7</v>
      </c>
      <c r="AA87" s="8"/>
      <c r="AB87" s="8">
        <f t="shared" si="170"/>
        <v>8124.7</v>
      </c>
    </row>
    <row r="88" spans="1:28" s="42" customFormat="1" ht="31.5" outlineLevel="7" x14ac:dyDescent="0.25">
      <c r="A88" s="5" t="s">
        <v>403</v>
      </c>
      <c r="B88" s="5"/>
      <c r="C88" s="28" t="s">
        <v>404</v>
      </c>
      <c r="D88" s="4">
        <f>D89+D90+D91+D92+D93</f>
        <v>1079801.3</v>
      </c>
      <c r="E88" s="4">
        <f t="shared" ref="E88:Z88" si="172">E89+E90+E91+E92+E93</f>
        <v>2414.5</v>
      </c>
      <c r="F88" s="4">
        <f t="shared" si="172"/>
        <v>1082215.8</v>
      </c>
      <c r="G88" s="4">
        <f t="shared" si="172"/>
        <v>0</v>
      </c>
      <c r="H88" s="4">
        <f t="shared" si="172"/>
        <v>1082215.8</v>
      </c>
      <c r="I88" s="4">
        <f t="shared" si="172"/>
        <v>0</v>
      </c>
      <c r="J88" s="4">
        <f t="shared" si="172"/>
        <v>1082215.8</v>
      </c>
      <c r="K88" s="4">
        <f t="shared" ref="K88:L88" si="173">K89+K90+K91+K92+K93</f>
        <v>5483.5</v>
      </c>
      <c r="L88" s="4">
        <f t="shared" si="173"/>
        <v>1087699.3</v>
      </c>
      <c r="M88" s="4">
        <f t="shared" si="172"/>
        <v>1082474.5</v>
      </c>
      <c r="N88" s="4">
        <f t="shared" si="172"/>
        <v>9672.2999999999993</v>
      </c>
      <c r="O88" s="4">
        <f t="shared" si="172"/>
        <v>1092146.8</v>
      </c>
      <c r="P88" s="4">
        <f t="shared" si="172"/>
        <v>0</v>
      </c>
      <c r="Q88" s="4">
        <f t="shared" si="172"/>
        <v>1092146.8</v>
      </c>
      <c r="R88" s="4">
        <f t="shared" si="172"/>
        <v>0</v>
      </c>
      <c r="S88" s="4">
        <f t="shared" si="172"/>
        <v>1092146.8</v>
      </c>
      <c r="T88" s="4">
        <f t="shared" si="172"/>
        <v>850.2</v>
      </c>
      <c r="U88" s="4">
        <f t="shared" si="172"/>
        <v>1092997</v>
      </c>
      <c r="V88" s="4">
        <f t="shared" si="172"/>
        <v>1085855.7000000002</v>
      </c>
      <c r="W88" s="4">
        <f t="shared" si="172"/>
        <v>9684.2000000000007</v>
      </c>
      <c r="X88" s="4">
        <f t="shared" si="172"/>
        <v>1095539.9000000001</v>
      </c>
      <c r="Y88" s="4">
        <f t="shared" si="172"/>
        <v>0</v>
      </c>
      <c r="Z88" s="4">
        <f t="shared" si="172"/>
        <v>1095539.9000000001</v>
      </c>
      <c r="AA88" s="4">
        <f t="shared" ref="AA88:AB88" si="174">AA89+AA90+AA91+AA92+AA93</f>
        <v>869.61999999999989</v>
      </c>
      <c r="AB88" s="4">
        <f t="shared" si="174"/>
        <v>1096409.52</v>
      </c>
    </row>
    <row r="89" spans="1:28" s="42" customFormat="1" ht="47.25" outlineLevel="7" x14ac:dyDescent="0.25">
      <c r="A89" s="11" t="s">
        <v>403</v>
      </c>
      <c r="B89" s="11" t="s">
        <v>8</v>
      </c>
      <c r="C89" s="27" t="s">
        <v>9</v>
      </c>
      <c r="D89" s="223">
        <v>15520.2</v>
      </c>
      <c r="E89" s="8">
        <v>36.200000000000003</v>
      </c>
      <c r="F89" s="8">
        <f t="shared" ref="F89:F93" si="175">SUM(D89:E89)</f>
        <v>15556.400000000001</v>
      </c>
      <c r="G89" s="8"/>
      <c r="H89" s="8">
        <f t="shared" ref="H89:H93" si="176">SUM(F89:G89)</f>
        <v>15556.400000000001</v>
      </c>
      <c r="I89" s="8"/>
      <c r="J89" s="8">
        <f t="shared" ref="J89:J93" si="177">SUM(H89:I89)</f>
        <v>15556.400000000001</v>
      </c>
      <c r="K89" s="8">
        <v>6.8</v>
      </c>
      <c r="L89" s="8">
        <f t="shared" ref="L89:L93" si="178">SUM(J89:K89)</f>
        <v>15563.2</v>
      </c>
      <c r="M89" s="223">
        <v>15528.5</v>
      </c>
      <c r="N89" s="8"/>
      <c r="O89" s="8">
        <f t="shared" ref="O89:O93" si="179">SUM(M89:N89)</f>
        <v>15528.5</v>
      </c>
      <c r="P89" s="8"/>
      <c r="Q89" s="8">
        <f t="shared" ref="Q89:Q93" si="180">SUM(O89:P89)</f>
        <v>15528.5</v>
      </c>
      <c r="R89" s="8"/>
      <c r="S89" s="8">
        <f t="shared" ref="S89:S93" si="181">SUM(Q89:R89)</f>
        <v>15528.5</v>
      </c>
      <c r="T89" s="8">
        <v>7.4</v>
      </c>
      <c r="U89" s="8">
        <f t="shared" ref="U89:U93" si="182">SUM(S89:T89)</f>
        <v>15535.9</v>
      </c>
      <c r="V89" s="223">
        <v>15547.9</v>
      </c>
      <c r="W89" s="8"/>
      <c r="X89" s="8">
        <f t="shared" ref="X89:X93" si="183">SUM(V89:W89)</f>
        <v>15547.9</v>
      </c>
      <c r="Y89" s="8"/>
      <c r="Z89" s="8">
        <f t="shared" ref="Z89:Z93" si="184">SUM(X89:Y89)</f>
        <v>15547.9</v>
      </c>
      <c r="AA89" s="8">
        <v>7.32</v>
      </c>
      <c r="AB89" s="8">
        <f t="shared" ref="AB89:AB93" si="185">SUM(Z89:AA89)</f>
        <v>15555.22</v>
      </c>
    </row>
    <row r="90" spans="1:28" s="42" customFormat="1" ht="31.5" outlineLevel="7" x14ac:dyDescent="0.25">
      <c r="A90" s="11" t="s">
        <v>403</v>
      </c>
      <c r="B90" s="11" t="s">
        <v>11</v>
      </c>
      <c r="C90" s="27" t="s">
        <v>12</v>
      </c>
      <c r="D90" s="223">
        <v>57.7</v>
      </c>
      <c r="E90" s="8"/>
      <c r="F90" s="8">
        <f t="shared" si="175"/>
        <v>57.7</v>
      </c>
      <c r="G90" s="8"/>
      <c r="H90" s="8">
        <f t="shared" si="176"/>
        <v>57.7</v>
      </c>
      <c r="I90" s="8"/>
      <c r="J90" s="8">
        <f t="shared" si="177"/>
        <v>57.7</v>
      </c>
      <c r="K90" s="8">
        <v>0.2</v>
      </c>
      <c r="L90" s="8">
        <f t="shared" si="178"/>
        <v>57.900000000000006</v>
      </c>
      <c r="M90" s="223">
        <v>56.2</v>
      </c>
      <c r="N90" s="8"/>
      <c r="O90" s="8">
        <f t="shared" si="179"/>
        <v>56.2</v>
      </c>
      <c r="P90" s="8"/>
      <c r="Q90" s="8">
        <f t="shared" si="180"/>
        <v>56.2</v>
      </c>
      <c r="R90" s="8"/>
      <c r="S90" s="8">
        <f t="shared" si="181"/>
        <v>56.2</v>
      </c>
      <c r="T90" s="8">
        <v>0.2</v>
      </c>
      <c r="U90" s="8">
        <f t="shared" si="182"/>
        <v>56.400000000000006</v>
      </c>
      <c r="V90" s="223">
        <v>53.2</v>
      </c>
      <c r="W90" s="8"/>
      <c r="X90" s="8">
        <f t="shared" si="183"/>
        <v>53.2</v>
      </c>
      <c r="Y90" s="8"/>
      <c r="Z90" s="8">
        <f t="shared" si="184"/>
        <v>53.2</v>
      </c>
      <c r="AA90" s="8">
        <v>0.2</v>
      </c>
      <c r="AB90" s="8">
        <f t="shared" si="185"/>
        <v>53.400000000000006</v>
      </c>
    </row>
    <row r="91" spans="1:28" s="42" customFormat="1" ht="15.75" hidden="1" outlineLevel="7" x14ac:dyDescent="0.25">
      <c r="A91" s="11" t="s">
        <v>403</v>
      </c>
      <c r="B91" s="11" t="s">
        <v>33</v>
      </c>
      <c r="C91" s="27" t="s">
        <v>34</v>
      </c>
      <c r="D91" s="223">
        <v>3245</v>
      </c>
      <c r="E91" s="8"/>
      <c r="F91" s="8">
        <f t="shared" si="175"/>
        <v>3245</v>
      </c>
      <c r="G91" s="8"/>
      <c r="H91" s="8">
        <f t="shared" si="176"/>
        <v>3245</v>
      </c>
      <c r="I91" s="8"/>
      <c r="J91" s="8">
        <f t="shared" si="177"/>
        <v>3245</v>
      </c>
      <c r="K91" s="8"/>
      <c r="L91" s="8">
        <f t="shared" si="178"/>
        <v>3245</v>
      </c>
      <c r="M91" s="223">
        <v>3065</v>
      </c>
      <c r="N91" s="8"/>
      <c r="O91" s="8">
        <f t="shared" si="179"/>
        <v>3065</v>
      </c>
      <c r="P91" s="8"/>
      <c r="Q91" s="8">
        <f t="shared" si="180"/>
        <v>3065</v>
      </c>
      <c r="R91" s="8"/>
      <c r="S91" s="8">
        <f t="shared" si="181"/>
        <v>3065</v>
      </c>
      <c r="T91" s="8"/>
      <c r="U91" s="8">
        <f t="shared" si="182"/>
        <v>3065</v>
      </c>
      <c r="V91" s="223">
        <v>3015</v>
      </c>
      <c r="W91" s="8"/>
      <c r="X91" s="8">
        <f t="shared" si="183"/>
        <v>3015</v>
      </c>
      <c r="Y91" s="8"/>
      <c r="Z91" s="8">
        <f t="shared" si="184"/>
        <v>3015</v>
      </c>
      <c r="AA91" s="8"/>
      <c r="AB91" s="8">
        <f t="shared" si="185"/>
        <v>3015</v>
      </c>
    </row>
    <row r="92" spans="1:28" s="42" customFormat="1" ht="31.5" outlineLevel="7" x14ac:dyDescent="0.25">
      <c r="A92" s="11" t="s">
        <v>403</v>
      </c>
      <c r="B92" s="11" t="s">
        <v>92</v>
      </c>
      <c r="C92" s="27" t="s">
        <v>93</v>
      </c>
      <c r="D92" s="223">
        <v>1029994.4</v>
      </c>
      <c r="E92" s="8">
        <f>2414.5-36.2</f>
        <v>2378.3000000000002</v>
      </c>
      <c r="F92" s="8">
        <f t="shared" si="175"/>
        <v>1032372.7000000001</v>
      </c>
      <c r="G92" s="8">
        <f>-198.22524+198.22524</f>
        <v>0</v>
      </c>
      <c r="H92" s="8">
        <f t="shared" si="176"/>
        <v>1032372.7000000001</v>
      </c>
      <c r="I92" s="8">
        <f>-198.22524+198.22524</f>
        <v>0</v>
      </c>
      <c r="J92" s="8">
        <f t="shared" si="177"/>
        <v>1032372.7000000001</v>
      </c>
      <c r="K92" s="8">
        <f>2766+2337.7+35.1+337.7</f>
        <v>5476.5</v>
      </c>
      <c r="L92" s="8">
        <f t="shared" si="178"/>
        <v>1037849.2000000001</v>
      </c>
      <c r="M92" s="223">
        <v>1032840.7999999999</v>
      </c>
      <c r="N92" s="8">
        <v>9672.2999999999993</v>
      </c>
      <c r="O92" s="8">
        <f t="shared" si="179"/>
        <v>1042513.1</v>
      </c>
      <c r="P92" s="8"/>
      <c r="Q92" s="8">
        <f t="shared" si="180"/>
        <v>1042513.1</v>
      </c>
      <c r="R92" s="8">
        <f>-198.22524+198.22524</f>
        <v>0</v>
      </c>
      <c r="S92" s="8">
        <f t="shared" si="181"/>
        <v>1042513.1</v>
      </c>
      <c r="T92" s="8">
        <f>179.6+305.6+357.4</f>
        <v>842.6</v>
      </c>
      <c r="U92" s="8">
        <f t="shared" si="182"/>
        <v>1043355.7</v>
      </c>
      <c r="V92" s="223">
        <v>1036255.6000000001</v>
      </c>
      <c r="W92" s="8">
        <v>9684.2000000000007</v>
      </c>
      <c r="X92" s="8">
        <f t="shared" si="183"/>
        <v>1045939.8</v>
      </c>
      <c r="Y92" s="8"/>
      <c r="Z92" s="8">
        <f t="shared" si="184"/>
        <v>1045939.8</v>
      </c>
      <c r="AA92" s="8">
        <f>186.6+307.8+367.7</f>
        <v>862.09999999999991</v>
      </c>
      <c r="AB92" s="8">
        <f t="shared" si="185"/>
        <v>1046801.9</v>
      </c>
    </row>
    <row r="93" spans="1:28" s="42" customFormat="1" ht="15.75" hidden="1" outlineLevel="7" x14ac:dyDescent="0.25">
      <c r="A93" s="11" t="s">
        <v>403</v>
      </c>
      <c r="B93" s="11" t="s">
        <v>27</v>
      </c>
      <c r="C93" s="27" t="s">
        <v>28</v>
      </c>
      <c r="D93" s="223">
        <v>30984</v>
      </c>
      <c r="E93" s="8"/>
      <c r="F93" s="8">
        <f t="shared" si="175"/>
        <v>30984</v>
      </c>
      <c r="G93" s="8"/>
      <c r="H93" s="8">
        <f t="shared" si="176"/>
        <v>30984</v>
      </c>
      <c r="I93" s="8"/>
      <c r="J93" s="8">
        <f t="shared" si="177"/>
        <v>30984</v>
      </c>
      <c r="K93" s="8"/>
      <c r="L93" s="8">
        <f t="shared" si="178"/>
        <v>30984</v>
      </c>
      <c r="M93" s="223">
        <v>30984</v>
      </c>
      <c r="N93" s="8"/>
      <c r="O93" s="8">
        <f t="shared" si="179"/>
        <v>30984</v>
      </c>
      <c r="P93" s="8"/>
      <c r="Q93" s="8">
        <f t="shared" si="180"/>
        <v>30984</v>
      </c>
      <c r="R93" s="8"/>
      <c r="S93" s="8">
        <f t="shared" si="181"/>
        <v>30984</v>
      </c>
      <c r="T93" s="8"/>
      <c r="U93" s="8">
        <f t="shared" si="182"/>
        <v>30984</v>
      </c>
      <c r="V93" s="223">
        <v>30984</v>
      </c>
      <c r="W93" s="8"/>
      <c r="X93" s="8">
        <f t="shared" si="183"/>
        <v>30984</v>
      </c>
      <c r="Y93" s="8"/>
      <c r="Z93" s="8">
        <f t="shared" si="184"/>
        <v>30984</v>
      </c>
      <c r="AA93" s="8"/>
      <c r="AB93" s="8">
        <f t="shared" si="185"/>
        <v>30984</v>
      </c>
    </row>
    <row r="94" spans="1:28" s="42" customFormat="1" ht="78.75" hidden="1" outlineLevel="5" x14ac:dyDescent="0.25">
      <c r="A94" s="5" t="s">
        <v>438</v>
      </c>
      <c r="B94" s="5"/>
      <c r="C94" s="94" t="s">
        <v>439</v>
      </c>
      <c r="D94" s="4">
        <f>D95</f>
        <v>4716.6000000000004</v>
      </c>
      <c r="E94" s="4">
        <f t="shared" ref="E94:L94" si="186">E95</f>
        <v>0</v>
      </c>
      <c r="F94" s="4">
        <f t="shared" si="186"/>
        <v>4716.6000000000004</v>
      </c>
      <c r="G94" s="4">
        <f t="shared" si="186"/>
        <v>0</v>
      </c>
      <c r="H94" s="4">
        <f t="shared" si="186"/>
        <v>4716.6000000000004</v>
      </c>
      <c r="I94" s="4">
        <f t="shared" si="186"/>
        <v>0</v>
      </c>
      <c r="J94" s="4">
        <f t="shared" si="186"/>
        <v>4716.6000000000004</v>
      </c>
      <c r="K94" s="4">
        <f t="shared" si="186"/>
        <v>0</v>
      </c>
      <c r="L94" s="4">
        <f t="shared" si="186"/>
        <v>4716.6000000000004</v>
      </c>
      <c r="M94" s="4">
        <f>M95</f>
        <v>4716.6000000000004</v>
      </c>
      <c r="N94" s="4">
        <f t="shared" ref="N94:U94" si="187">N95</f>
        <v>0</v>
      </c>
      <c r="O94" s="4">
        <f t="shared" si="187"/>
        <v>4716.6000000000004</v>
      </c>
      <c r="P94" s="4">
        <f t="shared" si="187"/>
        <v>0</v>
      </c>
      <c r="Q94" s="4">
        <f t="shared" si="187"/>
        <v>4716.6000000000004</v>
      </c>
      <c r="R94" s="4">
        <f t="shared" si="187"/>
        <v>0</v>
      </c>
      <c r="S94" s="4">
        <f t="shared" si="187"/>
        <v>4716.6000000000004</v>
      </c>
      <c r="T94" s="4">
        <f t="shared" si="187"/>
        <v>0</v>
      </c>
      <c r="U94" s="4">
        <f t="shared" si="187"/>
        <v>4716.6000000000004</v>
      </c>
      <c r="V94" s="4">
        <f>V95</f>
        <v>4716.6000000000004</v>
      </c>
      <c r="W94" s="4">
        <f t="shared" ref="W94:AB94" si="188">W95</f>
        <v>0</v>
      </c>
      <c r="X94" s="4">
        <f t="shared" si="188"/>
        <v>4716.6000000000004</v>
      </c>
      <c r="Y94" s="4">
        <f t="shared" si="188"/>
        <v>0</v>
      </c>
      <c r="Z94" s="4">
        <f t="shared" si="188"/>
        <v>4716.6000000000004</v>
      </c>
      <c r="AA94" s="4">
        <f t="shared" si="188"/>
        <v>0</v>
      </c>
      <c r="AB94" s="4">
        <f t="shared" si="188"/>
        <v>4716.6000000000004</v>
      </c>
    </row>
    <row r="95" spans="1:28" s="42" customFormat="1" ht="31.5" hidden="1" outlineLevel="7" x14ac:dyDescent="0.25">
      <c r="A95" s="11" t="s">
        <v>438</v>
      </c>
      <c r="B95" s="11" t="s">
        <v>92</v>
      </c>
      <c r="C95" s="27" t="s">
        <v>93</v>
      </c>
      <c r="D95" s="8">
        <v>4716.6000000000004</v>
      </c>
      <c r="E95" s="8"/>
      <c r="F95" s="8">
        <f>SUM(D95:E95)</f>
        <v>4716.6000000000004</v>
      </c>
      <c r="G95" s="8"/>
      <c r="H95" s="8">
        <f>SUM(F95:G95)</f>
        <v>4716.6000000000004</v>
      </c>
      <c r="I95" s="8"/>
      <c r="J95" s="8">
        <f>SUM(H95:I95)</f>
        <v>4716.6000000000004</v>
      </c>
      <c r="K95" s="8"/>
      <c r="L95" s="8">
        <f>SUM(J95:K95)</f>
        <v>4716.6000000000004</v>
      </c>
      <c r="M95" s="8">
        <v>4716.6000000000004</v>
      </c>
      <c r="N95" s="8"/>
      <c r="O95" s="8">
        <f>SUM(M95:N95)</f>
        <v>4716.6000000000004</v>
      </c>
      <c r="P95" s="8"/>
      <c r="Q95" s="8">
        <f>SUM(O95:P95)</f>
        <v>4716.6000000000004</v>
      </c>
      <c r="R95" s="8"/>
      <c r="S95" s="8">
        <f>SUM(Q95:R95)</f>
        <v>4716.6000000000004</v>
      </c>
      <c r="T95" s="8"/>
      <c r="U95" s="8">
        <f>SUM(S95:T95)</f>
        <v>4716.6000000000004</v>
      </c>
      <c r="V95" s="8">
        <v>4716.6000000000004</v>
      </c>
      <c r="W95" s="8"/>
      <c r="X95" s="8">
        <f>SUM(V95:W95)</f>
        <v>4716.6000000000004</v>
      </c>
      <c r="Y95" s="8"/>
      <c r="Z95" s="8">
        <f>SUM(X95:Y95)</f>
        <v>4716.6000000000004</v>
      </c>
      <c r="AA95" s="8"/>
      <c r="AB95" s="8">
        <f>SUM(Z95:AA95)</f>
        <v>4716.6000000000004</v>
      </c>
    </row>
    <row r="96" spans="1:28" s="43" customFormat="1" ht="173.25" hidden="1" outlineLevel="5" x14ac:dyDescent="0.25">
      <c r="A96" s="5" t="s">
        <v>413</v>
      </c>
      <c r="B96" s="5"/>
      <c r="C96" s="94" t="s">
        <v>586</v>
      </c>
      <c r="D96" s="4">
        <f>D97</f>
        <v>417.56</v>
      </c>
      <c r="E96" s="4">
        <f t="shared" ref="E96:L96" si="189">E97</f>
        <v>0</v>
      </c>
      <c r="F96" s="4">
        <f t="shared" si="189"/>
        <v>417.56</v>
      </c>
      <c r="G96" s="4">
        <f t="shared" si="189"/>
        <v>0</v>
      </c>
      <c r="H96" s="4">
        <f t="shared" si="189"/>
        <v>417.56</v>
      </c>
      <c r="I96" s="4">
        <f t="shared" si="189"/>
        <v>0</v>
      </c>
      <c r="J96" s="4">
        <f t="shared" si="189"/>
        <v>417.56</v>
      </c>
      <c r="K96" s="4">
        <f t="shared" si="189"/>
        <v>0</v>
      </c>
      <c r="L96" s="4">
        <f t="shared" si="189"/>
        <v>417.56</v>
      </c>
      <c r="M96" s="4">
        <f>M97</f>
        <v>419.81</v>
      </c>
      <c r="N96" s="4">
        <f t="shared" ref="N96:U96" si="190">N97</f>
        <v>0</v>
      </c>
      <c r="O96" s="4">
        <f t="shared" si="190"/>
        <v>419.81</v>
      </c>
      <c r="P96" s="4">
        <f t="shared" si="190"/>
        <v>0</v>
      </c>
      <c r="Q96" s="4">
        <f t="shared" si="190"/>
        <v>419.81</v>
      </c>
      <c r="R96" s="4">
        <f t="shared" si="190"/>
        <v>0</v>
      </c>
      <c r="S96" s="4">
        <f t="shared" si="190"/>
        <v>419.81</v>
      </c>
      <c r="T96" s="4">
        <f t="shared" si="190"/>
        <v>0</v>
      </c>
      <c r="U96" s="4">
        <f t="shared" si="190"/>
        <v>419.81</v>
      </c>
      <c r="V96" s="4">
        <f>V97</f>
        <v>426.55</v>
      </c>
      <c r="W96" s="4">
        <f t="shared" ref="W96:AB96" si="191">W97</f>
        <v>0</v>
      </c>
      <c r="X96" s="4">
        <f t="shared" si="191"/>
        <v>426.55</v>
      </c>
      <c r="Y96" s="4">
        <f t="shared" si="191"/>
        <v>0</v>
      </c>
      <c r="Z96" s="4">
        <f t="shared" si="191"/>
        <v>426.55</v>
      </c>
      <c r="AA96" s="4">
        <f t="shared" si="191"/>
        <v>0</v>
      </c>
      <c r="AB96" s="4">
        <f t="shared" si="191"/>
        <v>426.55</v>
      </c>
    </row>
    <row r="97" spans="1:28" s="43" customFormat="1" ht="31.5" hidden="1" outlineLevel="7" x14ac:dyDescent="0.25">
      <c r="A97" s="11" t="s">
        <v>413</v>
      </c>
      <c r="B97" s="11" t="s">
        <v>92</v>
      </c>
      <c r="C97" s="27" t="s">
        <v>93</v>
      </c>
      <c r="D97" s="26">
        <v>417.56</v>
      </c>
      <c r="E97" s="8"/>
      <c r="F97" s="8">
        <f>SUM(D97:E97)</f>
        <v>417.56</v>
      </c>
      <c r="G97" s="8"/>
      <c r="H97" s="8">
        <f>SUM(F97:G97)</f>
        <v>417.56</v>
      </c>
      <c r="I97" s="8"/>
      <c r="J97" s="8">
        <f>SUM(H97:I97)</f>
        <v>417.56</v>
      </c>
      <c r="K97" s="8"/>
      <c r="L97" s="8">
        <f>SUM(J97:K97)</f>
        <v>417.56</v>
      </c>
      <c r="M97" s="26">
        <v>419.81</v>
      </c>
      <c r="N97" s="8"/>
      <c r="O97" s="8">
        <f>SUM(M97:N97)</f>
        <v>419.81</v>
      </c>
      <c r="P97" s="8"/>
      <c r="Q97" s="8">
        <f>SUM(O97:P97)</f>
        <v>419.81</v>
      </c>
      <c r="R97" s="8"/>
      <c r="S97" s="8">
        <f>SUM(Q97:R97)</f>
        <v>419.81</v>
      </c>
      <c r="T97" s="8"/>
      <c r="U97" s="8">
        <f>SUM(S97:T97)</f>
        <v>419.81</v>
      </c>
      <c r="V97" s="26">
        <v>426.55</v>
      </c>
      <c r="W97" s="8"/>
      <c r="X97" s="8">
        <f>SUM(V97:W97)</f>
        <v>426.55</v>
      </c>
      <c r="Y97" s="8"/>
      <c r="Z97" s="8">
        <f>SUM(X97:Y97)</f>
        <v>426.55</v>
      </c>
      <c r="AA97" s="8"/>
      <c r="AB97" s="8">
        <f>SUM(Z97:AA97)</f>
        <v>426.55</v>
      </c>
    </row>
    <row r="98" spans="1:28" s="42" customFormat="1" ht="173.25" hidden="1" outlineLevel="5" x14ac:dyDescent="0.25">
      <c r="A98" s="5" t="s">
        <v>413</v>
      </c>
      <c r="B98" s="5"/>
      <c r="C98" s="94" t="s">
        <v>587</v>
      </c>
      <c r="D98" s="4">
        <f>D99</f>
        <v>5149.8999999999996</v>
      </c>
      <c r="E98" s="4">
        <f t="shared" ref="E98:L98" si="192">E99</f>
        <v>0</v>
      </c>
      <c r="F98" s="4">
        <f t="shared" si="192"/>
        <v>5149.8999999999996</v>
      </c>
      <c r="G98" s="4">
        <f t="shared" si="192"/>
        <v>0</v>
      </c>
      <c r="H98" s="4">
        <f t="shared" si="192"/>
        <v>5149.8999999999996</v>
      </c>
      <c r="I98" s="4">
        <f t="shared" si="192"/>
        <v>0</v>
      </c>
      <c r="J98" s="4">
        <f t="shared" si="192"/>
        <v>5149.8999999999996</v>
      </c>
      <c r="K98" s="4">
        <f t="shared" si="192"/>
        <v>0</v>
      </c>
      <c r="L98" s="4">
        <f t="shared" si="192"/>
        <v>5149.8999999999996</v>
      </c>
      <c r="M98" s="4">
        <f>M99</f>
        <v>5177.6000000000004</v>
      </c>
      <c r="N98" s="4">
        <f t="shared" ref="N98:U98" si="193">N99</f>
        <v>0</v>
      </c>
      <c r="O98" s="4">
        <f t="shared" si="193"/>
        <v>5177.6000000000004</v>
      </c>
      <c r="P98" s="4">
        <f t="shared" si="193"/>
        <v>0</v>
      </c>
      <c r="Q98" s="4">
        <f t="shared" si="193"/>
        <v>5177.6000000000004</v>
      </c>
      <c r="R98" s="4">
        <f t="shared" si="193"/>
        <v>0</v>
      </c>
      <c r="S98" s="4">
        <f t="shared" si="193"/>
        <v>5177.6000000000004</v>
      </c>
      <c r="T98" s="4">
        <f t="shared" si="193"/>
        <v>0</v>
      </c>
      <c r="U98" s="4">
        <f t="shared" si="193"/>
        <v>5177.6000000000004</v>
      </c>
      <c r="V98" s="4">
        <f>V99</f>
        <v>5260.7</v>
      </c>
      <c r="W98" s="4">
        <f t="shared" ref="W98:AB98" si="194">W99</f>
        <v>0</v>
      </c>
      <c r="X98" s="4">
        <f t="shared" si="194"/>
        <v>5260.7</v>
      </c>
      <c r="Y98" s="4">
        <f t="shared" si="194"/>
        <v>0</v>
      </c>
      <c r="Z98" s="4">
        <f t="shared" si="194"/>
        <v>5260.7</v>
      </c>
      <c r="AA98" s="4">
        <f t="shared" si="194"/>
        <v>0</v>
      </c>
      <c r="AB98" s="4">
        <f t="shared" si="194"/>
        <v>5260.7</v>
      </c>
    </row>
    <row r="99" spans="1:28" s="42" customFormat="1" ht="31.5" hidden="1" outlineLevel="7" x14ac:dyDescent="0.25">
      <c r="A99" s="11" t="s">
        <v>413</v>
      </c>
      <c r="B99" s="11" t="s">
        <v>92</v>
      </c>
      <c r="C99" s="27" t="s">
        <v>93</v>
      </c>
      <c r="D99" s="8">
        <v>5149.8999999999996</v>
      </c>
      <c r="E99" s="8"/>
      <c r="F99" s="8">
        <f>SUM(D99:E99)</f>
        <v>5149.8999999999996</v>
      </c>
      <c r="G99" s="8"/>
      <c r="H99" s="8">
        <f>SUM(F99:G99)</f>
        <v>5149.8999999999996</v>
      </c>
      <c r="I99" s="8"/>
      <c r="J99" s="8">
        <f>SUM(H99:I99)</f>
        <v>5149.8999999999996</v>
      </c>
      <c r="K99" s="8"/>
      <c r="L99" s="8">
        <f>SUM(J99:K99)</f>
        <v>5149.8999999999996</v>
      </c>
      <c r="M99" s="8">
        <v>5177.6000000000004</v>
      </c>
      <c r="N99" s="8"/>
      <c r="O99" s="8">
        <f>SUM(M99:N99)</f>
        <v>5177.6000000000004</v>
      </c>
      <c r="P99" s="8"/>
      <c r="Q99" s="8">
        <f>SUM(O99:P99)</f>
        <v>5177.6000000000004</v>
      </c>
      <c r="R99" s="8"/>
      <c r="S99" s="8">
        <f>SUM(Q99:R99)</f>
        <v>5177.6000000000004</v>
      </c>
      <c r="T99" s="8"/>
      <c r="U99" s="8">
        <f>SUM(S99:T99)</f>
        <v>5177.6000000000004</v>
      </c>
      <c r="V99" s="8">
        <v>5260.7</v>
      </c>
      <c r="W99" s="8"/>
      <c r="X99" s="8">
        <f>SUM(V99:W99)</f>
        <v>5260.7</v>
      </c>
      <c r="Y99" s="8"/>
      <c r="Z99" s="8">
        <f>SUM(X99:Y99)</f>
        <v>5260.7</v>
      </c>
      <c r="AA99" s="8"/>
      <c r="AB99" s="8">
        <f>SUM(Z99:AA99)</f>
        <v>5260.7</v>
      </c>
    </row>
    <row r="100" spans="1:28" s="42" customFormat="1" ht="47.25" outlineLevel="5" collapsed="1" x14ac:dyDescent="0.25">
      <c r="A100" s="5" t="s">
        <v>411</v>
      </c>
      <c r="B100" s="5"/>
      <c r="C100" s="28" t="s">
        <v>412</v>
      </c>
      <c r="D100" s="4">
        <f>D101</f>
        <v>84697.9</v>
      </c>
      <c r="E100" s="4">
        <f t="shared" ref="E100:L100" si="195">E101</f>
        <v>0</v>
      </c>
      <c r="F100" s="4">
        <f t="shared" si="195"/>
        <v>84697.9</v>
      </c>
      <c r="G100" s="4">
        <f t="shared" si="195"/>
        <v>0</v>
      </c>
      <c r="H100" s="4">
        <f t="shared" si="195"/>
        <v>84697.9</v>
      </c>
      <c r="I100" s="4">
        <f t="shared" si="195"/>
        <v>0</v>
      </c>
      <c r="J100" s="4">
        <f t="shared" si="195"/>
        <v>84697.9</v>
      </c>
      <c r="K100" s="4">
        <f t="shared" si="195"/>
        <v>2112</v>
      </c>
      <c r="L100" s="4">
        <f t="shared" si="195"/>
        <v>86809.9</v>
      </c>
      <c r="M100" s="4">
        <f>M101</f>
        <v>80408.5</v>
      </c>
      <c r="N100" s="4">
        <f t="shared" ref="N100:U100" si="196">N101</f>
        <v>0</v>
      </c>
      <c r="O100" s="4">
        <f t="shared" si="196"/>
        <v>80408.5</v>
      </c>
      <c r="P100" s="4">
        <f t="shared" si="196"/>
        <v>0</v>
      </c>
      <c r="Q100" s="4">
        <f t="shared" si="196"/>
        <v>80408.5</v>
      </c>
      <c r="R100" s="4">
        <f t="shared" si="196"/>
        <v>0</v>
      </c>
      <c r="S100" s="4">
        <f t="shared" si="196"/>
        <v>80408.5</v>
      </c>
      <c r="T100" s="4">
        <f t="shared" si="196"/>
        <v>1365.1</v>
      </c>
      <c r="U100" s="4">
        <f t="shared" si="196"/>
        <v>81773.600000000006</v>
      </c>
      <c r="V100" s="4">
        <f>V101</f>
        <v>79633.899999999994</v>
      </c>
      <c r="W100" s="4">
        <f t="shared" ref="W100:AB100" si="197">W101</f>
        <v>0</v>
      </c>
      <c r="X100" s="4">
        <f t="shared" si="197"/>
        <v>79633.899999999994</v>
      </c>
      <c r="Y100" s="4">
        <f t="shared" si="197"/>
        <v>0</v>
      </c>
      <c r="Z100" s="4">
        <f t="shared" si="197"/>
        <v>79633.899999999994</v>
      </c>
      <c r="AA100" s="4">
        <f t="shared" si="197"/>
        <v>600.9</v>
      </c>
      <c r="AB100" s="4">
        <f t="shared" si="197"/>
        <v>80234.799999999988</v>
      </c>
    </row>
    <row r="101" spans="1:28" s="42" customFormat="1" ht="31.5" outlineLevel="7" x14ac:dyDescent="0.25">
      <c r="A101" s="11" t="s">
        <v>411</v>
      </c>
      <c r="B101" s="11" t="s">
        <v>92</v>
      </c>
      <c r="C101" s="27" t="s">
        <v>93</v>
      </c>
      <c r="D101" s="8">
        <v>84697.9</v>
      </c>
      <c r="E101" s="8"/>
      <c r="F101" s="8">
        <f>SUM(D101:E101)</f>
        <v>84697.9</v>
      </c>
      <c r="G101" s="8"/>
      <c r="H101" s="8">
        <f>SUM(F101:G101)</f>
        <v>84697.9</v>
      </c>
      <c r="I101" s="8"/>
      <c r="J101" s="8">
        <f>SUM(H101:I101)</f>
        <v>84697.9</v>
      </c>
      <c r="K101" s="8">
        <v>2112</v>
      </c>
      <c r="L101" s="8">
        <f>SUM(J101:K101)</f>
        <v>86809.9</v>
      </c>
      <c r="M101" s="8">
        <v>80408.5</v>
      </c>
      <c r="N101" s="8"/>
      <c r="O101" s="8">
        <f>SUM(M101:N101)</f>
        <v>80408.5</v>
      </c>
      <c r="P101" s="8"/>
      <c r="Q101" s="8">
        <f>SUM(O101:P101)</f>
        <v>80408.5</v>
      </c>
      <c r="R101" s="8"/>
      <c r="S101" s="8">
        <f>SUM(Q101:R101)</f>
        <v>80408.5</v>
      </c>
      <c r="T101" s="8">
        <v>1365.1</v>
      </c>
      <c r="U101" s="8">
        <f>SUM(S101:T101)</f>
        <v>81773.600000000006</v>
      </c>
      <c r="V101" s="8">
        <v>79633.899999999994</v>
      </c>
      <c r="W101" s="8"/>
      <c r="X101" s="8">
        <f>SUM(V101:W101)</f>
        <v>79633.899999999994</v>
      </c>
      <c r="Y101" s="8"/>
      <c r="Z101" s="8">
        <f>SUM(X101:Y101)</f>
        <v>79633.899999999994</v>
      </c>
      <c r="AA101" s="8">
        <v>600.9</v>
      </c>
      <c r="AB101" s="8">
        <f>SUM(Z101:AA101)</f>
        <v>80234.799999999988</v>
      </c>
    </row>
    <row r="102" spans="1:28" ht="31.5" outlineLevel="2" x14ac:dyDescent="0.25">
      <c r="A102" s="5" t="s">
        <v>205</v>
      </c>
      <c r="B102" s="5"/>
      <c r="C102" s="28" t="s">
        <v>206</v>
      </c>
      <c r="D102" s="4">
        <f t="shared" ref="D102:Z102" si="198">D103+D126+D134+D140+D144</f>
        <v>210095.2</v>
      </c>
      <c r="E102" s="4">
        <f t="shared" si="198"/>
        <v>413.02924999999999</v>
      </c>
      <c r="F102" s="4">
        <f t="shared" si="198"/>
        <v>210508.22925</v>
      </c>
      <c r="G102" s="4">
        <f t="shared" si="198"/>
        <v>7964.9243399999996</v>
      </c>
      <c r="H102" s="4">
        <f t="shared" si="198"/>
        <v>218473.15359</v>
      </c>
      <c r="I102" s="4">
        <f t="shared" si="198"/>
        <v>1339.99045</v>
      </c>
      <c r="J102" s="4">
        <f t="shared" si="198"/>
        <v>219813.14404000001</v>
      </c>
      <c r="K102" s="4">
        <f t="shared" ref="K102:L102" si="199">K103+K126+K134+K140+K144</f>
        <v>14819.06079</v>
      </c>
      <c r="L102" s="4">
        <f t="shared" si="199"/>
        <v>234632.20483</v>
      </c>
      <c r="M102" s="4">
        <f t="shared" si="198"/>
        <v>200879.6</v>
      </c>
      <c r="N102" s="4">
        <f t="shared" si="198"/>
        <v>0</v>
      </c>
      <c r="O102" s="4">
        <f t="shared" si="198"/>
        <v>200879.6</v>
      </c>
      <c r="P102" s="4">
        <f t="shared" si="198"/>
        <v>0</v>
      </c>
      <c r="Q102" s="4">
        <f t="shared" si="198"/>
        <v>200879.6</v>
      </c>
      <c r="R102" s="4">
        <f t="shared" si="198"/>
        <v>0</v>
      </c>
      <c r="S102" s="4">
        <f t="shared" si="198"/>
        <v>200879.6</v>
      </c>
      <c r="T102" s="4">
        <f t="shared" si="198"/>
        <v>0</v>
      </c>
      <c r="U102" s="4">
        <f t="shared" si="198"/>
        <v>200879.6</v>
      </c>
      <c r="V102" s="4">
        <f t="shared" si="198"/>
        <v>200647.5</v>
      </c>
      <c r="W102" s="4">
        <f t="shared" si="198"/>
        <v>0</v>
      </c>
      <c r="X102" s="4">
        <f t="shared" si="198"/>
        <v>200647.5</v>
      </c>
      <c r="Y102" s="4">
        <f t="shared" si="198"/>
        <v>0</v>
      </c>
      <c r="Z102" s="4">
        <f t="shared" si="198"/>
        <v>200647.5</v>
      </c>
      <c r="AA102" s="4">
        <f t="shared" ref="AA102:AB102" si="200">AA103+AA126+AA134+AA140+AA144</f>
        <v>0</v>
      </c>
      <c r="AB102" s="4">
        <f t="shared" si="200"/>
        <v>200647.5</v>
      </c>
    </row>
    <row r="103" spans="1:28" ht="31.5" outlineLevel="3" x14ac:dyDescent="0.25">
      <c r="A103" s="5" t="s">
        <v>301</v>
      </c>
      <c r="B103" s="5"/>
      <c r="C103" s="28" t="s">
        <v>302</v>
      </c>
      <c r="D103" s="4">
        <f>D104</f>
        <v>1610</v>
      </c>
      <c r="E103" s="4">
        <f t="shared" ref="E103:F103" si="201">E104</f>
        <v>413.02924999999999</v>
      </c>
      <c r="F103" s="4">
        <f t="shared" si="201"/>
        <v>2023.02925</v>
      </c>
      <c r="G103" s="4">
        <f>G104+G123</f>
        <v>2007.9479299999998</v>
      </c>
      <c r="H103" s="4">
        <f t="shared" ref="H103:Z103" si="202">H104+H123</f>
        <v>4030.9771799999999</v>
      </c>
      <c r="I103" s="4">
        <f>I104+I123</f>
        <v>1339.99045</v>
      </c>
      <c r="J103" s="4">
        <f t="shared" ref="J103:L103" si="203">J104+J123</f>
        <v>5370.9676300000001</v>
      </c>
      <c r="K103" s="4">
        <f t="shared" si="203"/>
        <v>900</v>
      </c>
      <c r="L103" s="4">
        <f t="shared" si="203"/>
        <v>6270.9676300000001</v>
      </c>
      <c r="M103" s="4">
        <f t="shared" si="202"/>
        <v>1510</v>
      </c>
      <c r="N103" s="4">
        <f t="shared" si="202"/>
        <v>0</v>
      </c>
      <c r="O103" s="4">
        <f t="shared" si="202"/>
        <v>1510</v>
      </c>
      <c r="P103" s="4">
        <f t="shared" si="202"/>
        <v>0</v>
      </c>
      <c r="Q103" s="4">
        <f t="shared" si="202"/>
        <v>1510</v>
      </c>
      <c r="R103" s="4">
        <f>R104+R123</f>
        <v>0</v>
      </c>
      <c r="S103" s="4">
        <f t="shared" ref="S103:U103" si="204">S104+S123</f>
        <v>1510</v>
      </c>
      <c r="T103" s="4">
        <f t="shared" si="204"/>
        <v>0</v>
      </c>
      <c r="U103" s="4">
        <f t="shared" si="204"/>
        <v>1510</v>
      </c>
      <c r="V103" s="4">
        <f t="shared" si="202"/>
        <v>1610</v>
      </c>
      <c r="W103" s="4">
        <f t="shared" si="202"/>
        <v>0</v>
      </c>
      <c r="X103" s="4">
        <f t="shared" si="202"/>
        <v>1610</v>
      </c>
      <c r="Y103" s="4">
        <f t="shared" si="202"/>
        <v>0</v>
      </c>
      <c r="Z103" s="4">
        <f t="shared" si="202"/>
        <v>1610</v>
      </c>
      <c r="AA103" s="4">
        <f t="shared" ref="AA103:AB103" si="205">AA104+AA123</f>
        <v>0</v>
      </c>
      <c r="AB103" s="4">
        <f t="shared" si="205"/>
        <v>1610</v>
      </c>
    </row>
    <row r="104" spans="1:28" ht="31.5" outlineLevel="4" x14ac:dyDescent="0.25">
      <c r="A104" s="5" t="s">
        <v>303</v>
      </c>
      <c r="B104" s="5"/>
      <c r="C104" s="28" t="s">
        <v>604</v>
      </c>
      <c r="D104" s="4">
        <f>D105+D109+D111</f>
        <v>1610</v>
      </c>
      <c r="E104" s="4">
        <f>E105+E109+E111+E113</f>
        <v>413.02924999999999</v>
      </c>
      <c r="F104" s="4">
        <f t="shared" ref="F104" si="206">F105+F109+F111+F113</f>
        <v>2023.02925</v>
      </c>
      <c r="G104" s="4">
        <f>G105+G109+G111+G113+G107+G119+G115</f>
        <v>1482.9479299999998</v>
      </c>
      <c r="H104" s="4">
        <f t="shared" ref="H104" si="207">H105+H109+H111+H113+H107+H119+H115</f>
        <v>3505.9771799999999</v>
      </c>
      <c r="I104" s="4">
        <f>I105+I109+I111+I113+I107+I119+I115+I117</f>
        <v>1339.99045</v>
      </c>
      <c r="J104" s="4">
        <f t="shared" ref="J104" si="208">J105+J109+J111+J113+J107+J119+J115+J117</f>
        <v>4845.9676300000001</v>
      </c>
      <c r="K104" s="4">
        <f>K105+K109+K111+K113+K107+K119+K115+K117+K121</f>
        <v>900</v>
      </c>
      <c r="L104" s="4">
        <f t="shared" ref="L104:AB104" si="209">L105+L109+L111+L113+L107+L119+L115+L117+L121</f>
        <v>5745.9676300000001</v>
      </c>
      <c r="M104" s="4">
        <f t="shared" si="209"/>
        <v>1510</v>
      </c>
      <c r="N104" s="4">
        <f t="shared" si="209"/>
        <v>0</v>
      </c>
      <c r="O104" s="4">
        <f t="shared" si="209"/>
        <v>1510</v>
      </c>
      <c r="P104" s="4">
        <f t="shared" si="209"/>
        <v>0</v>
      </c>
      <c r="Q104" s="4">
        <f t="shared" si="209"/>
        <v>1510</v>
      </c>
      <c r="R104" s="4">
        <f t="shared" si="209"/>
        <v>0</v>
      </c>
      <c r="S104" s="4">
        <f t="shared" si="209"/>
        <v>1510</v>
      </c>
      <c r="T104" s="4">
        <f t="shared" si="209"/>
        <v>0</v>
      </c>
      <c r="U104" s="4">
        <f t="shared" si="209"/>
        <v>1510</v>
      </c>
      <c r="V104" s="4">
        <f t="shared" si="209"/>
        <v>1610</v>
      </c>
      <c r="W104" s="4">
        <f t="shared" si="209"/>
        <v>0</v>
      </c>
      <c r="X104" s="4">
        <f t="shared" si="209"/>
        <v>1610</v>
      </c>
      <c r="Y104" s="4">
        <f t="shared" si="209"/>
        <v>0</v>
      </c>
      <c r="Z104" s="4">
        <f t="shared" si="209"/>
        <v>1610</v>
      </c>
      <c r="AA104" s="4">
        <f t="shared" si="209"/>
        <v>0</v>
      </c>
      <c r="AB104" s="4">
        <f t="shared" si="209"/>
        <v>1610</v>
      </c>
    </row>
    <row r="105" spans="1:28" ht="31.5" hidden="1" outlineLevel="5" x14ac:dyDescent="0.25">
      <c r="A105" s="5" t="s">
        <v>304</v>
      </c>
      <c r="B105" s="5"/>
      <c r="C105" s="28" t="s">
        <v>14</v>
      </c>
      <c r="D105" s="4">
        <f>D106</f>
        <v>150</v>
      </c>
      <c r="E105" s="4">
        <f t="shared" ref="E105:L105" si="210">E106</f>
        <v>0</v>
      </c>
      <c r="F105" s="4">
        <f t="shared" si="210"/>
        <v>150</v>
      </c>
      <c r="G105" s="4">
        <f t="shared" si="210"/>
        <v>0</v>
      </c>
      <c r="H105" s="4">
        <f t="shared" si="210"/>
        <v>150</v>
      </c>
      <c r="I105" s="4">
        <f t="shared" si="210"/>
        <v>0</v>
      </c>
      <c r="J105" s="4">
        <f t="shared" si="210"/>
        <v>150</v>
      </c>
      <c r="K105" s="4">
        <f t="shared" si="210"/>
        <v>0</v>
      </c>
      <c r="L105" s="4">
        <f t="shared" si="210"/>
        <v>150</v>
      </c>
      <c r="M105" s="4">
        <f>M106</f>
        <v>150</v>
      </c>
      <c r="N105" s="4">
        <f t="shared" ref="N105:U105" si="211">N106</f>
        <v>0</v>
      </c>
      <c r="O105" s="4">
        <f t="shared" si="211"/>
        <v>150</v>
      </c>
      <c r="P105" s="4">
        <f t="shared" si="211"/>
        <v>0</v>
      </c>
      <c r="Q105" s="4">
        <f t="shared" si="211"/>
        <v>150</v>
      </c>
      <c r="R105" s="4">
        <f t="shared" si="211"/>
        <v>0</v>
      </c>
      <c r="S105" s="4">
        <f t="shared" si="211"/>
        <v>150</v>
      </c>
      <c r="T105" s="4">
        <f t="shared" si="211"/>
        <v>0</v>
      </c>
      <c r="U105" s="4">
        <f t="shared" si="211"/>
        <v>150</v>
      </c>
      <c r="V105" s="4">
        <f>V106</f>
        <v>150</v>
      </c>
      <c r="W105" s="4">
        <f t="shared" ref="W105:AB105" si="212">W106</f>
        <v>0</v>
      </c>
      <c r="X105" s="4">
        <f t="shared" si="212"/>
        <v>150</v>
      </c>
      <c r="Y105" s="4">
        <f t="shared" si="212"/>
        <v>0</v>
      </c>
      <c r="Z105" s="4">
        <f t="shared" si="212"/>
        <v>150</v>
      </c>
      <c r="AA105" s="4">
        <f t="shared" si="212"/>
        <v>0</v>
      </c>
      <c r="AB105" s="4">
        <f t="shared" si="212"/>
        <v>150</v>
      </c>
    </row>
    <row r="106" spans="1:28" ht="31.5" hidden="1" outlineLevel="7" x14ac:dyDescent="0.25">
      <c r="A106" s="11" t="s">
        <v>304</v>
      </c>
      <c r="B106" s="11" t="s">
        <v>11</v>
      </c>
      <c r="C106" s="27" t="s">
        <v>12</v>
      </c>
      <c r="D106" s="8">
        <v>150</v>
      </c>
      <c r="E106" s="8"/>
      <c r="F106" s="8">
        <f>SUM(D106:E106)</f>
        <v>150</v>
      </c>
      <c r="G106" s="8"/>
      <c r="H106" s="8">
        <f>SUM(F106:G106)</f>
        <v>150</v>
      </c>
      <c r="I106" s="8"/>
      <c r="J106" s="8">
        <f>SUM(H106:I106)</f>
        <v>150</v>
      </c>
      <c r="K106" s="8"/>
      <c r="L106" s="8">
        <f>SUM(J106:K106)</f>
        <v>150</v>
      </c>
      <c r="M106" s="8">
        <v>150</v>
      </c>
      <c r="N106" s="8"/>
      <c r="O106" s="8">
        <f>SUM(M106:N106)</f>
        <v>150</v>
      </c>
      <c r="P106" s="8"/>
      <c r="Q106" s="8">
        <f>SUM(O106:P106)</f>
        <v>150</v>
      </c>
      <c r="R106" s="8"/>
      <c r="S106" s="8">
        <f>SUM(Q106:R106)</f>
        <v>150</v>
      </c>
      <c r="T106" s="8"/>
      <c r="U106" s="8">
        <f>SUM(S106:T106)</f>
        <v>150</v>
      </c>
      <c r="V106" s="8">
        <v>150</v>
      </c>
      <c r="W106" s="8"/>
      <c r="X106" s="8">
        <f>SUM(V106:W106)</f>
        <v>150</v>
      </c>
      <c r="Y106" s="8"/>
      <c r="Z106" s="8">
        <f>SUM(X106:Y106)</f>
        <v>150</v>
      </c>
      <c r="AA106" s="8"/>
      <c r="AB106" s="8">
        <f>SUM(Z106:AA106)</f>
        <v>150</v>
      </c>
    </row>
    <row r="107" spans="1:28" ht="31.5" hidden="1" outlineLevel="7" x14ac:dyDescent="0.2">
      <c r="A107" s="5" t="s">
        <v>708</v>
      </c>
      <c r="B107" s="10"/>
      <c r="C107" s="54" t="s">
        <v>707</v>
      </c>
      <c r="D107" s="8"/>
      <c r="E107" s="8"/>
      <c r="F107" s="8"/>
      <c r="G107" s="4">
        <f t="shared" ref="G107:L107" si="213">G108</f>
        <v>73.967179999999999</v>
      </c>
      <c r="H107" s="4">
        <f t="shared" si="213"/>
        <v>73.967179999999999</v>
      </c>
      <c r="I107" s="4">
        <f t="shared" si="213"/>
        <v>0</v>
      </c>
      <c r="J107" s="4">
        <f t="shared" si="213"/>
        <v>73.967179999999999</v>
      </c>
      <c r="K107" s="4">
        <f t="shared" si="213"/>
        <v>0</v>
      </c>
      <c r="L107" s="4">
        <f t="shared" si="213"/>
        <v>73.967179999999999</v>
      </c>
      <c r="M107" s="8"/>
      <c r="N107" s="8"/>
      <c r="O107" s="8"/>
      <c r="P107" s="8"/>
      <c r="Q107" s="8"/>
      <c r="R107" s="4">
        <f t="shared" ref="R107:S107" si="214">R108</f>
        <v>0</v>
      </c>
      <c r="S107" s="4">
        <f t="shared" si="214"/>
        <v>0</v>
      </c>
      <c r="T107" s="8"/>
      <c r="U107" s="8"/>
      <c r="V107" s="8"/>
      <c r="W107" s="8"/>
      <c r="X107" s="8"/>
      <c r="Y107" s="8"/>
      <c r="Z107" s="8"/>
      <c r="AA107" s="8"/>
      <c r="AB107" s="8"/>
    </row>
    <row r="108" spans="1:28" ht="31.5" hidden="1" outlineLevel="7" x14ac:dyDescent="0.2">
      <c r="A108" s="11" t="s">
        <v>708</v>
      </c>
      <c r="B108" s="9" t="s">
        <v>92</v>
      </c>
      <c r="C108" s="30" t="s">
        <v>584</v>
      </c>
      <c r="D108" s="8"/>
      <c r="E108" s="8"/>
      <c r="F108" s="8"/>
      <c r="G108" s="8">
        <v>73.967179999999999</v>
      </c>
      <c r="H108" s="8">
        <f>SUM(F108:G108)</f>
        <v>73.967179999999999</v>
      </c>
      <c r="I108" s="8"/>
      <c r="J108" s="8">
        <f>SUM(H108:I108)</f>
        <v>73.967179999999999</v>
      </c>
      <c r="K108" s="8"/>
      <c r="L108" s="8">
        <f>SUM(J108:K108)</f>
        <v>73.967179999999999</v>
      </c>
      <c r="M108" s="8"/>
      <c r="N108" s="8"/>
      <c r="O108" s="8"/>
      <c r="P108" s="8"/>
      <c r="Q108" s="8"/>
      <c r="R108" s="8"/>
      <c r="S108" s="8">
        <f>SUM(Q108:R108)</f>
        <v>0</v>
      </c>
      <c r="T108" s="8"/>
      <c r="U108" s="8"/>
      <c r="V108" s="8"/>
      <c r="W108" s="8"/>
      <c r="X108" s="8"/>
      <c r="Y108" s="8"/>
      <c r="Z108" s="8"/>
      <c r="AA108" s="8"/>
      <c r="AB108" s="8"/>
    </row>
    <row r="109" spans="1:28" ht="15.75" hidden="1" outlineLevel="5" x14ac:dyDescent="0.25">
      <c r="A109" s="5" t="s">
        <v>473</v>
      </c>
      <c r="B109" s="5"/>
      <c r="C109" s="28" t="s">
        <v>474</v>
      </c>
      <c r="D109" s="4">
        <f>D110</f>
        <v>1200</v>
      </c>
      <c r="E109" s="4">
        <f t="shared" ref="E109:L109" si="215">E110</f>
        <v>0</v>
      </c>
      <c r="F109" s="4">
        <f t="shared" si="215"/>
        <v>1200</v>
      </c>
      <c r="G109" s="4">
        <f t="shared" si="215"/>
        <v>0</v>
      </c>
      <c r="H109" s="4">
        <f t="shared" si="215"/>
        <v>1200</v>
      </c>
      <c r="I109" s="4">
        <f t="shared" si="215"/>
        <v>0</v>
      </c>
      <c r="J109" s="4">
        <f t="shared" si="215"/>
        <v>1200</v>
      </c>
      <c r="K109" s="4">
        <f t="shared" si="215"/>
        <v>0</v>
      </c>
      <c r="L109" s="4">
        <f t="shared" si="215"/>
        <v>1200</v>
      </c>
      <c r="M109" s="4">
        <f>M110</f>
        <v>1100</v>
      </c>
      <c r="N109" s="4">
        <f t="shared" ref="N109:U109" si="216">N110</f>
        <v>0</v>
      </c>
      <c r="O109" s="4">
        <f t="shared" si="216"/>
        <v>1100</v>
      </c>
      <c r="P109" s="4">
        <f t="shared" si="216"/>
        <v>0</v>
      </c>
      <c r="Q109" s="4">
        <f t="shared" si="216"/>
        <v>1100</v>
      </c>
      <c r="R109" s="4">
        <f t="shared" si="216"/>
        <v>0</v>
      </c>
      <c r="S109" s="4">
        <f t="shared" si="216"/>
        <v>1100</v>
      </c>
      <c r="T109" s="4">
        <f t="shared" si="216"/>
        <v>0</v>
      </c>
      <c r="U109" s="4">
        <f t="shared" si="216"/>
        <v>1100</v>
      </c>
      <c r="V109" s="4">
        <f>V110</f>
        <v>1200</v>
      </c>
      <c r="W109" s="4">
        <f t="shared" ref="W109:AB109" si="217">W110</f>
        <v>0</v>
      </c>
      <c r="X109" s="4">
        <f t="shared" si="217"/>
        <v>1200</v>
      </c>
      <c r="Y109" s="4">
        <f t="shared" si="217"/>
        <v>0</v>
      </c>
      <c r="Z109" s="4">
        <f t="shared" si="217"/>
        <v>1200</v>
      </c>
      <c r="AA109" s="4">
        <f t="shared" si="217"/>
        <v>0</v>
      </c>
      <c r="AB109" s="4">
        <f t="shared" si="217"/>
        <v>1200</v>
      </c>
    </row>
    <row r="110" spans="1:28" ht="31.5" hidden="1" outlineLevel="7" x14ac:dyDescent="0.25">
      <c r="A110" s="11" t="s">
        <v>473</v>
      </c>
      <c r="B110" s="11" t="s">
        <v>11</v>
      </c>
      <c r="C110" s="27" t="s">
        <v>12</v>
      </c>
      <c r="D110" s="8">
        <v>1200</v>
      </c>
      <c r="E110" s="8"/>
      <c r="F110" s="8">
        <f>SUM(D110:E110)</f>
        <v>1200</v>
      </c>
      <c r="G110" s="8"/>
      <c r="H110" s="8">
        <f>SUM(F110:G110)</f>
        <v>1200</v>
      </c>
      <c r="I110" s="8"/>
      <c r="J110" s="8">
        <f>SUM(H110:I110)</f>
        <v>1200</v>
      </c>
      <c r="K110" s="8"/>
      <c r="L110" s="8">
        <f>SUM(J110:K110)</f>
        <v>1200</v>
      </c>
      <c r="M110" s="8">
        <v>1100</v>
      </c>
      <c r="N110" s="8"/>
      <c r="O110" s="8">
        <f>SUM(M110:N110)</f>
        <v>1100</v>
      </c>
      <c r="P110" s="8"/>
      <c r="Q110" s="8">
        <f>SUM(O110:P110)</f>
        <v>1100</v>
      </c>
      <c r="R110" s="8"/>
      <c r="S110" s="8">
        <f>SUM(Q110:R110)</f>
        <v>1100</v>
      </c>
      <c r="T110" s="8"/>
      <c r="U110" s="8">
        <f>SUM(S110:T110)</f>
        <v>1100</v>
      </c>
      <c r="V110" s="8">
        <v>1200</v>
      </c>
      <c r="W110" s="8"/>
      <c r="X110" s="8">
        <f>SUM(V110:W110)</f>
        <v>1200</v>
      </c>
      <c r="Y110" s="8"/>
      <c r="Z110" s="8">
        <f>SUM(X110:Y110)</f>
        <v>1200</v>
      </c>
      <c r="AA110" s="8"/>
      <c r="AB110" s="8">
        <f>SUM(Z110:AA110)</f>
        <v>1200</v>
      </c>
    </row>
    <row r="111" spans="1:28" ht="31.5" hidden="1" outlineLevel="5" x14ac:dyDescent="0.25">
      <c r="A111" s="5" t="s">
        <v>475</v>
      </c>
      <c r="B111" s="5"/>
      <c r="C111" s="28" t="s">
        <v>476</v>
      </c>
      <c r="D111" s="4">
        <f>D112</f>
        <v>260</v>
      </c>
      <c r="E111" s="4">
        <f t="shared" ref="E111:L111" si="218">E112</f>
        <v>0</v>
      </c>
      <c r="F111" s="4">
        <f t="shared" si="218"/>
        <v>260</v>
      </c>
      <c r="G111" s="4">
        <f t="shared" si="218"/>
        <v>0</v>
      </c>
      <c r="H111" s="4">
        <f t="shared" si="218"/>
        <v>260</v>
      </c>
      <c r="I111" s="4">
        <f t="shared" si="218"/>
        <v>0</v>
      </c>
      <c r="J111" s="4">
        <f t="shared" si="218"/>
        <v>260</v>
      </c>
      <c r="K111" s="4">
        <f t="shared" si="218"/>
        <v>0</v>
      </c>
      <c r="L111" s="4">
        <f t="shared" si="218"/>
        <v>260</v>
      </c>
      <c r="M111" s="4">
        <f>M112</f>
        <v>260</v>
      </c>
      <c r="N111" s="4">
        <f t="shared" ref="N111:U111" si="219">N112</f>
        <v>0</v>
      </c>
      <c r="O111" s="4">
        <f t="shared" si="219"/>
        <v>260</v>
      </c>
      <c r="P111" s="4">
        <f t="shared" si="219"/>
        <v>0</v>
      </c>
      <c r="Q111" s="4">
        <f t="shared" si="219"/>
        <v>260</v>
      </c>
      <c r="R111" s="4">
        <f t="shared" si="219"/>
        <v>0</v>
      </c>
      <c r="S111" s="4">
        <f t="shared" si="219"/>
        <v>260</v>
      </c>
      <c r="T111" s="4">
        <f t="shared" si="219"/>
        <v>0</v>
      </c>
      <c r="U111" s="4">
        <f t="shared" si="219"/>
        <v>260</v>
      </c>
      <c r="V111" s="4">
        <f>V112</f>
        <v>260</v>
      </c>
      <c r="W111" s="4">
        <f t="shared" ref="W111:AB111" si="220">W112</f>
        <v>0</v>
      </c>
      <c r="X111" s="4">
        <f t="shared" si="220"/>
        <v>260</v>
      </c>
      <c r="Y111" s="4">
        <f t="shared" si="220"/>
        <v>0</v>
      </c>
      <c r="Z111" s="4">
        <f t="shared" si="220"/>
        <v>260</v>
      </c>
      <c r="AA111" s="4">
        <f t="shared" si="220"/>
        <v>0</v>
      </c>
      <c r="AB111" s="4">
        <f t="shared" si="220"/>
        <v>260</v>
      </c>
    </row>
    <row r="112" spans="1:28" ht="31.5" hidden="1" outlineLevel="7" x14ac:dyDescent="0.25">
      <c r="A112" s="11" t="s">
        <v>475</v>
      </c>
      <c r="B112" s="11" t="s">
        <v>11</v>
      </c>
      <c r="C112" s="27" t="s">
        <v>12</v>
      </c>
      <c r="D112" s="8">
        <v>260</v>
      </c>
      <c r="E112" s="8"/>
      <c r="F112" s="8">
        <f>SUM(D112:E112)</f>
        <v>260</v>
      </c>
      <c r="G112" s="8"/>
      <c r="H112" s="8">
        <f>SUM(F112:G112)</f>
        <v>260</v>
      </c>
      <c r="I112" s="8"/>
      <c r="J112" s="8">
        <f>SUM(H112:I112)</f>
        <v>260</v>
      </c>
      <c r="K112" s="8"/>
      <c r="L112" s="8">
        <f>SUM(J112:K112)</f>
        <v>260</v>
      </c>
      <c r="M112" s="8">
        <v>260</v>
      </c>
      <c r="N112" s="8"/>
      <c r="O112" s="8">
        <f>SUM(M112:N112)</f>
        <v>260</v>
      </c>
      <c r="P112" s="8"/>
      <c r="Q112" s="8">
        <f>SUM(O112:P112)</f>
        <v>260</v>
      </c>
      <c r="R112" s="8"/>
      <c r="S112" s="8">
        <f>SUM(Q112:R112)</f>
        <v>260</v>
      </c>
      <c r="T112" s="8"/>
      <c r="U112" s="8">
        <f>SUM(S112:T112)</f>
        <v>260</v>
      </c>
      <c r="V112" s="8">
        <v>260</v>
      </c>
      <c r="W112" s="8"/>
      <c r="X112" s="8">
        <f>SUM(V112:W112)</f>
        <v>260</v>
      </c>
      <c r="Y112" s="8"/>
      <c r="Z112" s="8">
        <f>SUM(X112:Y112)</f>
        <v>260</v>
      </c>
      <c r="AA112" s="8"/>
      <c r="AB112" s="8">
        <f>SUM(Z112:AA112)</f>
        <v>260</v>
      </c>
    </row>
    <row r="113" spans="1:28" ht="47.25" hidden="1" outlineLevel="7" x14ac:dyDescent="0.2">
      <c r="A113" s="5" t="s">
        <v>638</v>
      </c>
      <c r="B113" s="5"/>
      <c r="C113" s="18" t="s">
        <v>549</v>
      </c>
      <c r="D113" s="4"/>
      <c r="E113" s="4">
        <f t="shared" ref="E113:L121" si="221">E114</f>
        <v>413.02924999999999</v>
      </c>
      <c r="F113" s="4">
        <f t="shared" si="221"/>
        <v>413.02924999999999</v>
      </c>
      <c r="G113" s="4">
        <f t="shared" si="221"/>
        <v>0</v>
      </c>
      <c r="H113" s="4">
        <f t="shared" si="221"/>
        <v>413.02924999999999</v>
      </c>
      <c r="I113" s="4">
        <f t="shared" si="221"/>
        <v>44.608910000000002</v>
      </c>
      <c r="J113" s="4">
        <f t="shared" si="221"/>
        <v>457.63815999999997</v>
      </c>
      <c r="K113" s="4">
        <f t="shared" si="221"/>
        <v>0</v>
      </c>
      <c r="L113" s="4">
        <f t="shared" si="221"/>
        <v>457.63815999999997</v>
      </c>
      <c r="M113" s="8"/>
      <c r="N113" s="8"/>
      <c r="O113" s="8"/>
      <c r="P113" s="4">
        <f t="shared" ref="P113:S119" si="222">P114</f>
        <v>0</v>
      </c>
      <c r="Q113" s="4">
        <f t="shared" si="222"/>
        <v>0</v>
      </c>
      <c r="R113" s="4">
        <f t="shared" si="222"/>
        <v>0</v>
      </c>
      <c r="S113" s="4"/>
      <c r="T113" s="4">
        <f t="shared" ref="T113:U113" si="223">T114</f>
        <v>0</v>
      </c>
      <c r="U113" s="4">
        <f t="shared" si="223"/>
        <v>0</v>
      </c>
      <c r="V113" s="8"/>
      <c r="W113" s="8"/>
      <c r="X113" s="8"/>
      <c r="Y113" s="4">
        <f t="shared" ref="Y113:AB113" si="224">Y114</f>
        <v>0</v>
      </c>
      <c r="Z113" s="4">
        <f t="shared" si="224"/>
        <v>0</v>
      </c>
      <c r="AA113" s="4">
        <f t="shared" si="224"/>
        <v>0</v>
      </c>
      <c r="AB113" s="4">
        <f t="shared" si="224"/>
        <v>0</v>
      </c>
    </row>
    <row r="114" spans="1:28" ht="31.5" hidden="1" outlineLevel="7" x14ac:dyDescent="0.2">
      <c r="A114" s="11" t="s">
        <v>638</v>
      </c>
      <c r="B114" s="11" t="s">
        <v>92</v>
      </c>
      <c r="C114" s="15" t="s">
        <v>93</v>
      </c>
      <c r="D114" s="4"/>
      <c r="E114" s="24">
        <v>413.02924999999999</v>
      </c>
      <c r="F114" s="24">
        <f t="shared" ref="F114" si="225">SUM(D114:E114)</f>
        <v>413.02924999999999</v>
      </c>
      <c r="G114" s="24"/>
      <c r="H114" s="24">
        <f t="shared" ref="H114:H120" si="226">SUM(F114:G114)</f>
        <v>413.02924999999999</v>
      </c>
      <c r="I114" s="24">
        <v>44.608910000000002</v>
      </c>
      <c r="J114" s="24">
        <f t="shared" ref="J114" si="227">SUM(H114:I114)</f>
        <v>457.63815999999997</v>
      </c>
      <c r="K114" s="24"/>
      <c r="L114" s="24">
        <f t="shared" ref="L114" si="228">SUM(J114:K114)</f>
        <v>457.63815999999997</v>
      </c>
      <c r="M114" s="8"/>
      <c r="N114" s="8"/>
      <c r="O114" s="8"/>
      <c r="P114" s="24"/>
      <c r="Q114" s="24">
        <f t="shared" ref="Q114" si="229">SUM(O114:P114)</f>
        <v>0</v>
      </c>
      <c r="R114" s="24"/>
      <c r="S114" s="24"/>
      <c r="T114" s="24"/>
      <c r="U114" s="24">
        <f t="shared" ref="U114" si="230">SUM(S114:T114)</f>
        <v>0</v>
      </c>
      <c r="V114" s="8"/>
      <c r="W114" s="8"/>
      <c r="X114" s="8"/>
      <c r="Y114" s="24"/>
      <c r="Z114" s="24">
        <f t="shared" ref="Z114" si="231">SUM(X114:Y114)</f>
        <v>0</v>
      </c>
      <c r="AA114" s="24"/>
      <c r="AB114" s="24">
        <f t="shared" ref="AB114" si="232">SUM(Z114:AA114)</f>
        <v>0</v>
      </c>
    </row>
    <row r="115" spans="1:28" ht="47.25" hidden="1" outlineLevel="7" x14ac:dyDescent="0.2">
      <c r="A115" s="5" t="s">
        <v>638</v>
      </c>
      <c r="B115" s="5"/>
      <c r="C115" s="18" t="s">
        <v>765</v>
      </c>
      <c r="D115" s="4"/>
      <c r="E115" s="24"/>
      <c r="F115" s="24"/>
      <c r="G115" s="4">
        <f t="shared" ref="G115:I115" si="233">G116</f>
        <v>1239.0877499999999</v>
      </c>
      <c r="H115" s="4">
        <f t="shared" si="221"/>
        <v>1239.0877499999999</v>
      </c>
      <c r="I115" s="4">
        <f t="shared" si="233"/>
        <v>0</v>
      </c>
      <c r="J115" s="4">
        <f t="shared" si="221"/>
        <v>1239.0877499999999</v>
      </c>
      <c r="K115" s="24"/>
      <c r="L115" s="4">
        <f t="shared" si="221"/>
        <v>1239.0877499999999</v>
      </c>
      <c r="M115" s="8"/>
      <c r="N115" s="8"/>
      <c r="O115" s="8"/>
      <c r="P115" s="24"/>
      <c r="Q115" s="24"/>
      <c r="R115" s="4">
        <f t="shared" ref="R115" si="234">R116</f>
        <v>0</v>
      </c>
      <c r="S115" s="4">
        <f t="shared" si="222"/>
        <v>0</v>
      </c>
      <c r="T115" s="24"/>
      <c r="U115" s="24"/>
      <c r="V115" s="8"/>
      <c r="W115" s="8"/>
      <c r="X115" s="8"/>
      <c r="Y115" s="24"/>
      <c r="Z115" s="24"/>
      <c r="AA115" s="24"/>
      <c r="AB115" s="24"/>
    </row>
    <row r="116" spans="1:28" ht="31.5" hidden="1" outlineLevel="7" x14ac:dyDescent="0.2">
      <c r="A116" s="11" t="s">
        <v>638</v>
      </c>
      <c r="B116" s="11" t="s">
        <v>92</v>
      </c>
      <c r="C116" s="15" t="s">
        <v>93</v>
      </c>
      <c r="D116" s="4"/>
      <c r="E116" s="24"/>
      <c r="F116" s="24"/>
      <c r="G116" s="24">
        <v>1239.0877499999999</v>
      </c>
      <c r="H116" s="24">
        <f t="shared" ref="H116" si="235">SUM(F116:G116)</f>
        <v>1239.0877499999999</v>
      </c>
      <c r="I116" s="24"/>
      <c r="J116" s="24">
        <f t="shared" ref="J116:L116" si="236">SUM(H116:I116)</f>
        <v>1239.0877499999999</v>
      </c>
      <c r="K116" s="24"/>
      <c r="L116" s="24">
        <f t="shared" si="236"/>
        <v>1239.0877499999999</v>
      </c>
      <c r="M116" s="8"/>
      <c r="N116" s="8"/>
      <c r="O116" s="8"/>
      <c r="P116" s="24"/>
      <c r="Q116" s="24"/>
      <c r="R116" s="24"/>
      <c r="S116" s="24">
        <f t="shared" ref="S116" si="237">SUM(Q116:R116)</f>
        <v>0</v>
      </c>
      <c r="T116" s="24"/>
      <c r="U116" s="24"/>
      <c r="V116" s="8"/>
      <c r="W116" s="8"/>
      <c r="X116" s="8"/>
      <c r="Y116" s="24"/>
      <c r="Z116" s="24"/>
      <c r="AA116" s="24"/>
      <c r="AB116" s="24"/>
    </row>
    <row r="117" spans="1:28" ht="31.5" hidden="1" outlineLevel="7" x14ac:dyDescent="0.2">
      <c r="A117" s="10" t="s">
        <v>733</v>
      </c>
      <c r="B117" s="10"/>
      <c r="C117" s="32" t="s">
        <v>732</v>
      </c>
      <c r="D117" s="4"/>
      <c r="E117" s="24"/>
      <c r="F117" s="24"/>
      <c r="G117" s="24"/>
      <c r="H117" s="24"/>
      <c r="I117" s="4">
        <f t="shared" si="221"/>
        <v>1295.3815400000001</v>
      </c>
      <c r="J117" s="4">
        <f t="shared" si="221"/>
        <v>1295.3815400000001</v>
      </c>
      <c r="K117" s="24"/>
      <c r="L117" s="4">
        <f t="shared" si="221"/>
        <v>1295.3815400000001</v>
      </c>
      <c r="M117" s="8"/>
      <c r="N117" s="8"/>
      <c r="O117" s="8"/>
      <c r="P117" s="24"/>
      <c r="Q117" s="24"/>
      <c r="R117" s="24"/>
      <c r="S117" s="24"/>
      <c r="T117" s="24"/>
      <c r="U117" s="24"/>
      <c r="V117" s="8"/>
      <c r="W117" s="8"/>
      <c r="X117" s="8"/>
      <c r="Y117" s="24"/>
      <c r="Z117" s="24"/>
      <c r="AA117" s="24"/>
      <c r="AB117" s="24"/>
    </row>
    <row r="118" spans="1:28" ht="31.5" hidden="1" outlineLevel="7" x14ac:dyDescent="0.2">
      <c r="A118" s="9" t="s">
        <v>733</v>
      </c>
      <c r="B118" s="9" t="s">
        <v>92</v>
      </c>
      <c r="C118" s="30" t="s">
        <v>584</v>
      </c>
      <c r="D118" s="4"/>
      <c r="E118" s="24"/>
      <c r="F118" s="24"/>
      <c r="G118" s="24"/>
      <c r="H118" s="24"/>
      <c r="I118" s="24">
        <v>1295.3815400000001</v>
      </c>
      <c r="J118" s="24">
        <f t="shared" ref="J118:L118" si="238">SUM(H118:I118)</f>
        <v>1295.3815400000001</v>
      </c>
      <c r="K118" s="24"/>
      <c r="L118" s="24">
        <f t="shared" si="238"/>
        <v>1295.3815400000001</v>
      </c>
      <c r="M118" s="8"/>
      <c r="N118" s="8"/>
      <c r="O118" s="8"/>
      <c r="P118" s="24"/>
      <c r="Q118" s="24"/>
      <c r="R118" s="24"/>
      <c r="S118" s="24"/>
      <c r="T118" s="24"/>
      <c r="U118" s="24"/>
      <c r="V118" s="8"/>
      <c r="W118" s="8"/>
      <c r="X118" s="8"/>
      <c r="Y118" s="24"/>
      <c r="Z118" s="24"/>
      <c r="AA118" s="24"/>
      <c r="AB118" s="24"/>
    </row>
    <row r="119" spans="1:28" ht="47.25" hidden="1" outlineLevel="7" x14ac:dyDescent="0.2">
      <c r="A119" s="10" t="s">
        <v>716</v>
      </c>
      <c r="B119" s="10"/>
      <c r="C119" s="32" t="s">
        <v>715</v>
      </c>
      <c r="D119" s="4"/>
      <c r="E119" s="24"/>
      <c r="F119" s="24"/>
      <c r="G119" s="4">
        <f t="shared" ref="G119:I119" si="239">G120</f>
        <v>169.893</v>
      </c>
      <c r="H119" s="4">
        <f t="shared" si="221"/>
        <v>169.893</v>
      </c>
      <c r="I119" s="4">
        <f t="shared" si="239"/>
        <v>0</v>
      </c>
      <c r="J119" s="4">
        <f t="shared" si="221"/>
        <v>169.893</v>
      </c>
      <c r="K119" s="4">
        <f t="shared" si="221"/>
        <v>0</v>
      </c>
      <c r="L119" s="4">
        <f t="shared" si="221"/>
        <v>169.893</v>
      </c>
      <c r="M119" s="8"/>
      <c r="N119" s="8"/>
      <c r="O119" s="8"/>
      <c r="P119" s="24"/>
      <c r="Q119" s="24"/>
      <c r="R119" s="4">
        <f t="shared" ref="R119" si="240">R120</f>
        <v>0</v>
      </c>
      <c r="S119" s="4">
        <f t="shared" si="222"/>
        <v>0</v>
      </c>
      <c r="T119" s="24"/>
      <c r="U119" s="24"/>
      <c r="V119" s="8"/>
      <c r="W119" s="8"/>
      <c r="X119" s="8"/>
      <c r="Y119" s="24"/>
      <c r="Z119" s="24"/>
      <c r="AA119" s="24"/>
      <c r="AB119" s="24"/>
    </row>
    <row r="120" spans="1:28" ht="31.5" hidden="1" outlineLevel="7" x14ac:dyDescent="0.2">
      <c r="A120" s="9" t="s">
        <v>716</v>
      </c>
      <c r="B120" s="9" t="s">
        <v>92</v>
      </c>
      <c r="C120" s="30" t="s">
        <v>584</v>
      </c>
      <c r="D120" s="4"/>
      <c r="E120" s="24"/>
      <c r="F120" s="24"/>
      <c r="G120" s="24">
        <v>169.893</v>
      </c>
      <c r="H120" s="24">
        <f t="shared" si="226"/>
        <v>169.893</v>
      </c>
      <c r="I120" s="24"/>
      <c r="J120" s="24">
        <f t="shared" ref="J120:L120" si="241">SUM(H120:I120)</f>
        <v>169.893</v>
      </c>
      <c r="K120" s="24"/>
      <c r="L120" s="24">
        <f t="shared" si="241"/>
        <v>169.893</v>
      </c>
      <c r="M120" s="8"/>
      <c r="N120" s="8"/>
      <c r="O120" s="8"/>
      <c r="P120" s="24"/>
      <c r="Q120" s="24"/>
      <c r="R120" s="24"/>
      <c r="S120" s="24">
        <f t="shared" ref="S120" si="242">SUM(Q120:R120)</f>
        <v>0</v>
      </c>
      <c r="T120" s="24"/>
      <c r="U120" s="24"/>
      <c r="V120" s="8"/>
      <c r="W120" s="8"/>
      <c r="X120" s="8"/>
      <c r="Y120" s="24"/>
      <c r="Z120" s="24"/>
      <c r="AA120" s="24"/>
      <c r="AB120" s="24"/>
    </row>
    <row r="121" spans="1:28" ht="47.25" outlineLevel="7" x14ac:dyDescent="0.2">
      <c r="A121" s="10" t="s">
        <v>716</v>
      </c>
      <c r="B121" s="10"/>
      <c r="C121" s="32" t="s">
        <v>895</v>
      </c>
      <c r="D121" s="4"/>
      <c r="E121" s="24"/>
      <c r="F121" s="24"/>
      <c r="G121" s="24"/>
      <c r="H121" s="24"/>
      <c r="I121" s="24"/>
      <c r="J121" s="24"/>
      <c r="K121" s="4">
        <f t="shared" si="221"/>
        <v>900</v>
      </c>
      <c r="L121" s="4">
        <f t="shared" si="221"/>
        <v>900</v>
      </c>
      <c r="M121" s="8"/>
      <c r="N121" s="8"/>
      <c r="O121" s="8"/>
      <c r="P121" s="24"/>
      <c r="Q121" s="24"/>
      <c r="R121" s="24"/>
      <c r="S121" s="24"/>
      <c r="T121" s="24"/>
      <c r="U121" s="24"/>
      <c r="V121" s="8"/>
      <c r="W121" s="8"/>
      <c r="X121" s="8"/>
      <c r="Y121" s="24"/>
      <c r="Z121" s="24"/>
      <c r="AA121" s="24"/>
      <c r="AB121" s="24"/>
    </row>
    <row r="122" spans="1:28" ht="31.5" outlineLevel="7" x14ac:dyDescent="0.2">
      <c r="A122" s="9" t="s">
        <v>716</v>
      </c>
      <c r="B122" s="9" t="s">
        <v>92</v>
      </c>
      <c r="C122" s="30" t="s">
        <v>584</v>
      </c>
      <c r="D122" s="4"/>
      <c r="E122" s="24"/>
      <c r="F122" s="24"/>
      <c r="G122" s="24"/>
      <c r="H122" s="24"/>
      <c r="I122" s="24"/>
      <c r="J122" s="24"/>
      <c r="K122" s="24">
        <v>900</v>
      </c>
      <c r="L122" s="24">
        <f t="shared" ref="L122" si="243">SUM(J122:K122)</f>
        <v>900</v>
      </c>
      <c r="M122" s="8"/>
      <c r="N122" s="8"/>
      <c r="O122" s="8"/>
      <c r="P122" s="24"/>
      <c r="Q122" s="24"/>
      <c r="R122" s="24"/>
      <c r="S122" s="24"/>
      <c r="T122" s="24"/>
      <c r="U122" s="24"/>
      <c r="V122" s="8"/>
      <c r="W122" s="8"/>
      <c r="X122" s="8"/>
      <c r="Y122" s="24"/>
      <c r="Z122" s="24"/>
      <c r="AA122" s="24"/>
      <c r="AB122" s="24"/>
    </row>
    <row r="123" spans="1:28" ht="15.75" hidden="1" outlineLevel="7" x14ac:dyDescent="0.2">
      <c r="A123" s="60" t="s">
        <v>709</v>
      </c>
      <c r="B123" s="75"/>
      <c r="C123" s="79" t="s">
        <v>252</v>
      </c>
      <c r="D123" s="4"/>
      <c r="E123" s="24"/>
      <c r="F123" s="24"/>
      <c r="G123" s="4">
        <f t="shared" ref="G123:L124" si="244">G124</f>
        <v>525</v>
      </c>
      <c r="H123" s="4">
        <f t="shared" si="244"/>
        <v>525</v>
      </c>
      <c r="I123" s="4">
        <f t="shared" si="244"/>
        <v>0</v>
      </c>
      <c r="J123" s="4">
        <f t="shared" si="244"/>
        <v>525</v>
      </c>
      <c r="K123" s="24"/>
      <c r="L123" s="4">
        <f t="shared" si="244"/>
        <v>525</v>
      </c>
      <c r="M123" s="8"/>
      <c r="N123" s="8"/>
      <c r="O123" s="8"/>
      <c r="P123" s="24"/>
      <c r="Q123" s="24"/>
      <c r="R123" s="4">
        <f t="shared" ref="R123:S124" si="245">R124</f>
        <v>0</v>
      </c>
      <c r="S123" s="4">
        <f t="shared" si="245"/>
        <v>0</v>
      </c>
      <c r="T123" s="24"/>
      <c r="U123" s="24"/>
      <c r="V123" s="8"/>
      <c r="W123" s="8"/>
      <c r="X123" s="8"/>
      <c r="Y123" s="24"/>
      <c r="Z123" s="24"/>
      <c r="AA123" s="24"/>
      <c r="AB123" s="24"/>
    </row>
    <row r="124" spans="1:28" ht="31.5" hidden="1" outlineLevel="7" x14ac:dyDescent="0.2">
      <c r="A124" s="60" t="s">
        <v>710</v>
      </c>
      <c r="B124" s="10"/>
      <c r="C124" s="54" t="s">
        <v>707</v>
      </c>
      <c r="D124" s="4"/>
      <c r="E124" s="24"/>
      <c r="F124" s="24"/>
      <c r="G124" s="4">
        <f t="shared" si="244"/>
        <v>525</v>
      </c>
      <c r="H124" s="4">
        <f t="shared" si="244"/>
        <v>525</v>
      </c>
      <c r="I124" s="4">
        <f t="shared" si="244"/>
        <v>0</v>
      </c>
      <c r="J124" s="4">
        <f t="shared" si="244"/>
        <v>525</v>
      </c>
      <c r="K124" s="24"/>
      <c r="L124" s="4">
        <f t="shared" si="244"/>
        <v>525</v>
      </c>
      <c r="M124" s="8"/>
      <c r="N124" s="8"/>
      <c r="O124" s="8"/>
      <c r="P124" s="24"/>
      <c r="Q124" s="24"/>
      <c r="R124" s="4">
        <f t="shared" si="245"/>
        <v>0</v>
      </c>
      <c r="S124" s="4">
        <f t="shared" si="245"/>
        <v>0</v>
      </c>
      <c r="T124" s="24"/>
      <c r="U124" s="24"/>
      <c r="V124" s="8"/>
      <c r="W124" s="8"/>
      <c r="X124" s="8"/>
      <c r="Y124" s="24"/>
      <c r="Z124" s="24"/>
      <c r="AA124" s="24"/>
      <c r="AB124" s="24"/>
    </row>
    <row r="125" spans="1:28" ht="31.5" hidden="1" outlineLevel="7" x14ac:dyDescent="0.2">
      <c r="A125" s="62" t="s">
        <v>710</v>
      </c>
      <c r="B125" s="9" t="s">
        <v>92</v>
      </c>
      <c r="C125" s="30" t="s">
        <v>584</v>
      </c>
      <c r="D125" s="4"/>
      <c r="E125" s="24"/>
      <c r="F125" s="24"/>
      <c r="G125" s="8">
        <f>300+85+100+40</f>
        <v>525</v>
      </c>
      <c r="H125" s="8">
        <f>SUM(F125:G125)</f>
        <v>525</v>
      </c>
      <c r="I125" s="8"/>
      <c r="J125" s="8">
        <f>SUM(H125:I125)</f>
        <v>525</v>
      </c>
      <c r="K125" s="24"/>
      <c r="L125" s="8">
        <f>SUM(J125:K125)</f>
        <v>525</v>
      </c>
      <c r="M125" s="8"/>
      <c r="N125" s="8"/>
      <c r="O125" s="8"/>
      <c r="P125" s="24"/>
      <c r="Q125" s="24"/>
      <c r="R125" s="8"/>
      <c r="S125" s="8">
        <f>SUM(Q125:R125)</f>
        <v>0</v>
      </c>
      <c r="T125" s="24"/>
      <c r="U125" s="24"/>
      <c r="V125" s="8"/>
      <c r="W125" s="8"/>
      <c r="X125" s="8"/>
      <c r="Y125" s="24"/>
      <c r="Z125" s="24"/>
      <c r="AA125" s="24"/>
      <c r="AB125" s="24"/>
    </row>
    <row r="126" spans="1:28" ht="31.5" hidden="1" outlineLevel="3" x14ac:dyDescent="0.25">
      <c r="A126" s="5" t="s">
        <v>207</v>
      </c>
      <c r="B126" s="5"/>
      <c r="C126" s="28" t="s">
        <v>208</v>
      </c>
      <c r="D126" s="4">
        <f>D127</f>
        <v>1000</v>
      </c>
      <c r="E126" s="4">
        <f t="shared" ref="E126:AB126" si="246">E127</f>
        <v>0</v>
      </c>
      <c r="F126" s="4">
        <f t="shared" si="246"/>
        <v>1000</v>
      </c>
      <c r="G126" s="4">
        <f t="shared" si="246"/>
        <v>0</v>
      </c>
      <c r="H126" s="4">
        <f t="shared" si="246"/>
        <v>1000</v>
      </c>
      <c r="I126" s="4">
        <f t="shared" si="246"/>
        <v>0</v>
      </c>
      <c r="J126" s="4">
        <f t="shared" si="246"/>
        <v>1000</v>
      </c>
      <c r="K126" s="4">
        <f t="shared" si="246"/>
        <v>0</v>
      </c>
      <c r="L126" s="4">
        <f t="shared" si="246"/>
        <v>1000</v>
      </c>
      <c r="M126" s="4">
        <f t="shared" si="246"/>
        <v>900</v>
      </c>
      <c r="N126" s="4">
        <f t="shared" si="246"/>
        <v>0</v>
      </c>
      <c r="O126" s="4">
        <f t="shared" si="246"/>
        <v>900</v>
      </c>
      <c r="P126" s="4">
        <f t="shared" si="246"/>
        <v>0</v>
      </c>
      <c r="Q126" s="4">
        <f t="shared" si="246"/>
        <v>900</v>
      </c>
      <c r="R126" s="4">
        <f t="shared" si="246"/>
        <v>0</v>
      </c>
      <c r="S126" s="4">
        <f t="shared" si="246"/>
        <v>900</v>
      </c>
      <c r="T126" s="4">
        <f t="shared" si="246"/>
        <v>0</v>
      </c>
      <c r="U126" s="4">
        <f t="shared" si="246"/>
        <v>900</v>
      </c>
      <c r="V126" s="4">
        <f t="shared" si="246"/>
        <v>900</v>
      </c>
      <c r="W126" s="4">
        <f t="shared" si="246"/>
        <v>0</v>
      </c>
      <c r="X126" s="4">
        <f t="shared" si="246"/>
        <v>900</v>
      </c>
      <c r="Y126" s="4">
        <f t="shared" si="246"/>
        <v>0</v>
      </c>
      <c r="Z126" s="4">
        <f t="shared" si="246"/>
        <v>900</v>
      </c>
      <c r="AA126" s="4">
        <f t="shared" si="246"/>
        <v>0</v>
      </c>
      <c r="AB126" s="4">
        <f t="shared" si="246"/>
        <v>900</v>
      </c>
    </row>
    <row r="127" spans="1:28" ht="47.25" hidden="1" outlineLevel="4" x14ac:dyDescent="0.25">
      <c r="A127" s="5" t="s">
        <v>209</v>
      </c>
      <c r="B127" s="5"/>
      <c r="C127" s="28" t="s">
        <v>612</v>
      </c>
      <c r="D127" s="4">
        <f>D128+D132</f>
        <v>1000</v>
      </c>
      <c r="E127" s="4">
        <f t="shared" ref="E127:Z127" si="247">E128+E132</f>
        <v>0</v>
      </c>
      <c r="F127" s="4">
        <f t="shared" si="247"/>
        <v>1000</v>
      </c>
      <c r="G127" s="4">
        <f t="shared" si="247"/>
        <v>0</v>
      </c>
      <c r="H127" s="4">
        <f t="shared" si="247"/>
        <v>1000</v>
      </c>
      <c r="I127" s="4">
        <f t="shared" si="247"/>
        <v>0</v>
      </c>
      <c r="J127" s="4">
        <f t="shared" si="247"/>
        <v>1000</v>
      </c>
      <c r="K127" s="4">
        <f t="shared" ref="K127:L127" si="248">K128+K132</f>
        <v>0</v>
      </c>
      <c r="L127" s="4">
        <f t="shared" si="248"/>
        <v>1000</v>
      </c>
      <c r="M127" s="4">
        <f t="shared" si="247"/>
        <v>900</v>
      </c>
      <c r="N127" s="4">
        <f t="shared" si="247"/>
        <v>0</v>
      </c>
      <c r="O127" s="4">
        <f t="shared" si="247"/>
        <v>900</v>
      </c>
      <c r="P127" s="4">
        <f t="shared" si="247"/>
        <v>0</v>
      </c>
      <c r="Q127" s="4">
        <f t="shared" si="247"/>
        <v>900</v>
      </c>
      <c r="R127" s="4">
        <f t="shared" si="247"/>
        <v>0</v>
      </c>
      <c r="S127" s="4">
        <f t="shared" si="247"/>
        <v>900</v>
      </c>
      <c r="T127" s="4">
        <f t="shared" si="247"/>
        <v>0</v>
      </c>
      <c r="U127" s="4">
        <f t="shared" si="247"/>
        <v>900</v>
      </c>
      <c r="V127" s="4">
        <f t="shared" si="247"/>
        <v>900</v>
      </c>
      <c r="W127" s="4">
        <f t="shared" si="247"/>
        <v>0</v>
      </c>
      <c r="X127" s="4">
        <f t="shared" si="247"/>
        <v>900</v>
      </c>
      <c r="Y127" s="4">
        <f t="shared" si="247"/>
        <v>0</v>
      </c>
      <c r="Z127" s="4">
        <f t="shared" si="247"/>
        <v>900</v>
      </c>
      <c r="AA127" s="4">
        <f t="shared" ref="AA127:AB127" si="249">AA128+AA132</f>
        <v>0</v>
      </c>
      <c r="AB127" s="4">
        <f t="shared" si="249"/>
        <v>900</v>
      </c>
    </row>
    <row r="128" spans="1:28" ht="31.5" hidden="1" outlineLevel="5" x14ac:dyDescent="0.25">
      <c r="A128" s="5" t="s">
        <v>443</v>
      </c>
      <c r="B128" s="5"/>
      <c r="C128" s="28" t="s">
        <v>444</v>
      </c>
      <c r="D128" s="4">
        <f>D129+D130+D131</f>
        <v>200</v>
      </c>
      <c r="E128" s="4">
        <f t="shared" ref="E128:L128" si="250">E129+E130+E131</f>
        <v>0</v>
      </c>
      <c r="F128" s="4">
        <f t="shared" si="250"/>
        <v>200</v>
      </c>
      <c r="G128" s="4">
        <f t="shared" si="250"/>
        <v>0</v>
      </c>
      <c r="H128" s="4">
        <f t="shared" si="250"/>
        <v>200</v>
      </c>
      <c r="I128" s="4">
        <f t="shared" si="250"/>
        <v>0</v>
      </c>
      <c r="J128" s="4">
        <f t="shared" si="250"/>
        <v>200</v>
      </c>
      <c r="K128" s="4">
        <f t="shared" si="250"/>
        <v>0</v>
      </c>
      <c r="L128" s="4">
        <f t="shared" si="250"/>
        <v>200</v>
      </c>
      <c r="M128" s="4">
        <f>M129+M130+M131</f>
        <v>200</v>
      </c>
      <c r="N128" s="4">
        <f t="shared" ref="N128:U128" si="251">N129+N130+N131</f>
        <v>0</v>
      </c>
      <c r="O128" s="4">
        <f t="shared" si="251"/>
        <v>200</v>
      </c>
      <c r="P128" s="4">
        <f t="shared" si="251"/>
        <v>0</v>
      </c>
      <c r="Q128" s="4">
        <f t="shared" si="251"/>
        <v>200</v>
      </c>
      <c r="R128" s="4">
        <f t="shared" si="251"/>
        <v>0</v>
      </c>
      <c r="S128" s="4">
        <f t="shared" si="251"/>
        <v>200</v>
      </c>
      <c r="T128" s="4">
        <f t="shared" si="251"/>
        <v>0</v>
      </c>
      <c r="U128" s="4">
        <f t="shared" si="251"/>
        <v>200</v>
      </c>
      <c r="V128" s="4">
        <f>V129+V130+V131</f>
        <v>200</v>
      </c>
      <c r="W128" s="4">
        <f t="shared" ref="W128:Z128" si="252">W129+W130+W131</f>
        <v>0</v>
      </c>
      <c r="X128" s="4">
        <f t="shared" si="252"/>
        <v>200</v>
      </c>
      <c r="Y128" s="4">
        <f t="shared" si="252"/>
        <v>0</v>
      </c>
      <c r="Z128" s="4">
        <f t="shared" si="252"/>
        <v>200</v>
      </c>
      <c r="AA128" s="4">
        <f t="shared" ref="AA128:AB128" si="253">AA129+AA130+AA131</f>
        <v>0</v>
      </c>
      <c r="AB128" s="4">
        <f t="shared" si="253"/>
        <v>200</v>
      </c>
    </row>
    <row r="129" spans="1:28" ht="31.5" hidden="1" outlineLevel="7" x14ac:dyDescent="0.25">
      <c r="A129" s="11" t="s">
        <v>443</v>
      </c>
      <c r="B129" s="11" t="s">
        <v>11</v>
      </c>
      <c r="C129" s="27" t="s">
        <v>12</v>
      </c>
      <c r="D129" s="8">
        <v>100</v>
      </c>
      <c r="E129" s="8"/>
      <c r="F129" s="8">
        <f>SUM(D129:E129)</f>
        <v>100</v>
      </c>
      <c r="G129" s="8"/>
      <c r="H129" s="8">
        <f>SUM(F129:G129)</f>
        <v>100</v>
      </c>
      <c r="I129" s="8"/>
      <c r="J129" s="8">
        <f>SUM(H129:I129)</f>
        <v>100</v>
      </c>
      <c r="K129" s="8"/>
      <c r="L129" s="8">
        <f>SUM(J129:K129)</f>
        <v>100</v>
      </c>
      <c r="M129" s="8">
        <v>100</v>
      </c>
      <c r="N129" s="8"/>
      <c r="O129" s="8">
        <f>SUM(M129:N129)</f>
        <v>100</v>
      </c>
      <c r="P129" s="8"/>
      <c r="Q129" s="8">
        <f>SUM(O129:P129)</f>
        <v>100</v>
      </c>
      <c r="R129" s="8"/>
      <c r="S129" s="8">
        <f>SUM(Q129:R129)</f>
        <v>100</v>
      </c>
      <c r="T129" s="8"/>
      <c r="U129" s="8">
        <f>SUM(S129:T129)</f>
        <v>100</v>
      </c>
      <c r="V129" s="8">
        <v>100</v>
      </c>
      <c r="W129" s="8"/>
      <c r="X129" s="8">
        <f>SUM(V129:W129)</f>
        <v>100</v>
      </c>
      <c r="Y129" s="8"/>
      <c r="Z129" s="8">
        <f>SUM(X129:Y129)</f>
        <v>100</v>
      </c>
      <c r="AA129" s="8"/>
      <c r="AB129" s="8">
        <f>SUM(Z129:AA129)</f>
        <v>100</v>
      </c>
    </row>
    <row r="130" spans="1:28" ht="31.5" hidden="1" outlineLevel="7" x14ac:dyDescent="0.25">
      <c r="A130" s="11" t="s">
        <v>443</v>
      </c>
      <c r="B130" s="11" t="s">
        <v>92</v>
      </c>
      <c r="C130" s="27" t="s">
        <v>93</v>
      </c>
      <c r="D130" s="8">
        <v>30</v>
      </c>
      <c r="E130" s="8"/>
      <c r="F130" s="8">
        <f>SUM(D130:E130)</f>
        <v>30</v>
      </c>
      <c r="G130" s="8"/>
      <c r="H130" s="8">
        <f>SUM(F130:G130)</f>
        <v>30</v>
      </c>
      <c r="I130" s="8"/>
      <c r="J130" s="8">
        <f>SUM(H130:I130)</f>
        <v>30</v>
      </c>
      <c r="K130" s="8"/>
      <c r="L130" s="8">
        <f>SUM(J130:K130)</f>
        <v>30</v>
      </c>
      <c r="M130" s="8">
        <v>30</v>
      </c>
      <c r="N130" s="8"/>
      <c r="O130" s="8">
        <f>SUM(M130:N130)</f>
        <v>30</v>
      </c>
      <c r="P130" s="8"/>
      <c r="Q130" s="8">
        <f>SUM(O130:P130)</f>
        <v>30</v>
      </c>
      <c r="R130" s="8"/>
      <c r="S130" s="8">
        <f>SUM(Q130:R130)</f>
        <v>30</v>
      </c>
      <c r="T130" s="8"/>
      <c r="U130" s="8">
        <f>SUM(S130:T130)</f>
        <v>30</v>
      </c>
      <c r="V130" s="8">
        <v>30</v>
      </c>
      <c r="W130" s="8"/>
      <c r="X130" s="8">
        <f>SUM(V130:W130)</f>
        <v>30</v>
      </c>
      <c r="Y130" s="8"/>
      <c r="Z130" s="8">
        <f>SUM(X130:Y130)</f>
        <v>30</v>
      </c>
      <c r="AA130" s="8"/>
      <c r="AB130" s="8">
        <f>SUM(Z130:AA130)</f>
        <v>30</v>
      </c>
    </row>
    <row r="131" spans="1:28" ht="15.75" hidden="1" outlineLevel="7" x14ac:dyDescent="0.25">
      <c r="A131" s="11" t="s">
        <v>443</v>
      </c>
      <c r="B131" s="11" t="s">
        <v>27</v>
      </c>
      <c r="C131" s="27" t="s">
        <v>28</v>
      </c>
      <c r="D131" s="8">
        <v>70</v>
      </c>
      <c r="E131" s="8"/>
      <c r="F131" s="8">
        <f>SUM(D131:E131)</f>
        <v>70</v>
      </c>
      <c r="G131" s="8"/>
      <c r="H131" s="8">
        <f>SUM(F131:G131)</f>
        <v>70</v>
      </c>
      <c r="I131" s="8"/>
      <c r="J131" s="8">
        <f>SUM(H131:I131)</f>
        <v>70</v>
      </c>
      <c r="K131" s="8"/>
      <c r="L131" s="8">
        <f>SUM(J131:K131)</f>
        <v>70</v>
      </c>
      <c r="M131" s="8">
        <v>70</v>
      </c>
      <c r="N131" s="8"/>
      <c r="O131" s="8">
        <f>SUM(M131:N131)</f>
        <v>70</v>
      </c>
      <c r="P131" s="8"/>
      <c r="Q131" s="8">
        <f>SUM(O131:P131)</f>
        <v>70</v>
      </c>
      <c r="R131" s="8"/>
      <c r="S131" s="8">
        <f>SUM(Q131:R131)</f>
        <v>70</v>
      </c>
      <c r="T131" s="8"/>
      <c r="U131" s="8">
        <f>SUM(S131:T131)</f>
        <v>70</v>
      </c>
      <c r="V131" s="8">
        <v>70</v>
      </c>
      <c r="W131" s="8"/>
      <c r="X131" s="8">
        <f>SUM(V131:W131)</f>
        <v>70</v>
      </c>
      <c r="Y131" s="8"/>
      <c r="Z131" s="8">
        <f>SUM(X131:Y131)</f>
        <v>70</v>
      </c>
      <c r="AA131" s="8"/>
      <c r="AB131" s="8">
        <f>SUM(Z131:AA131)</f>
        <v>70</v>
      </c>
    </row>
    <row r="132" spans="1:28" ht="15.75" hidden="1" outlineLevel="5" x14ac:dyDescent="0.25">
      <c r="A132" s="5" t="s">
        <v>210</v>
      </c>
      <c r="B132" s="5"/>
      <c r="C132" s="28" t="s">
        <v>606</v>
      </c>
      <c r="D132" s="4">
        <f>D133</f>
        <v>800</v>
      </c>
      <c r="E132" s="4">
        <f t="shared" ref="E132:L132" si="254">E133</f>
        <v>0</v>
      </c>
      <c r="F132" s="4">
        <f t="shared" si="254"/>
        <v>800</v>
      </c>
      <c r="G132" s="4">
        <f t="shared" si="254"/>
        <v>0</v>
      </c>
      <c r="H132" s="4">
        <f t="shared" si="254"/>
        <v>800</v>
      </c>
      <c r="I132" s="4">
        <f t="shared" si="254"/>
        <v>0</v>
      </c>
      <c r="J132" s="4">
        <f t="shared" si="254"/>
        <v>800</v>
      </c>
      <c r="K132" s="4">
        <f t="shared" si="254"/>
        <v>0</v>
      </c>
      <c r="L132" s="4">
        <f t="shared" si="254"/>
        <v>800</v>
      </c>
      <c r="M132" s="4">
        <f>M133</f>
        <v>700</v>
      </c>
      <c r="N132" s="4">
        <f t="shared" ref="N132:U132" si="255">N133</f>
        <v>0</v>
      </c>
      <c r="O132" s="4">
        <f t="shared" si="255"/>
        <v>700</v>
      </c>
      <c r="P132" s="4">
        <f t="shared" si="255"/>
        <v>0</v>
      </c>
      <c r="Q132" s="4">
        <f t="shared" si="255"/>
        <v>700</v>
      </c>
      <c r="R132" s="4">
        <f t="shared" si="255"/>
        <v>0</v>
      </c>
      <c r="S132" s="4">
        <f t="shared" si="255"/>
        <v>700</v>
      </c>
      <c r="T132" s="4">
        <f t="shared" si="255"/>
        <v>0</v>
      </c>
      <c r="U132" s="4">
        <f t="shared" si="255"/>
        <v>700</v>
      </c>
      <c r="V132" s="4">
        <f>V133</f>
        <v>700</v>
      </c>
      <c r="W132" s="4">
        <f t="shared" ref="W132:AB132" si="256">W133</f>
        <v>0</v>
      </c>
      <c r="X132" s="4">
        <f t="shared" si="256"/>
        <v>700</v>
      </c>
      <c r="Y132" s="4">
        <f t="shared" si="256"/>
        <v>0</v>
      </c>
      <c r="Z132" s="4">
        <f t="shared" si="256"/>
        <v>700</v>
      </c>
      <c r="AA132" s="4">
        <f t="shared" si="256"/>
        <v>0</v>
      </c>
      <c r="AB132" s="4">
        <f t="shared" si="256"/>
        <v>700</v>
      </c>
    </row>
    <row r="133" spans="1:28" ht="31.5" hidden="1" outlineLevel="7" x14ac:dyDescent="0.25">
      <c r="A133" s="11" t="s">
        <v>210</v>
      </c>
      <c r="B133" s="11" t="s">
        <v>11</v>
      </c>
      <c r="C133" s="27" t="s">
        <v>12</v>
      </c>
      <c r="D133" s="8">
        <v>800</v>
      </c>
      <c r="E133" s="8"/>
      <c r="F133" s="8">
        <f>SUM(D133:E133)</f>
        <v>800</v>
      </c>
      <c r="G133" s="8"/>
      <c r="H133" s="8">
        <f>SUM(F133:G133)</f>
        <v>800</v>
      </c>
      <c r="I133" s="8"/>
      <c r="J133" s="8">
        <f>SUM(H133:I133)</f>
        <v>800</v>
      </c>
      <c r="K133" s="8"/>
      <c r="L133" s="8">
        <f>SUM(J133:K133)</f>
        <v>800</v>
      </c>
      <c r="M133" s="8">
        <v>700</v>
      </c>
      <c r="N133" s="8"/>
      <c r="O133" s="8">
        <f>SUM(M133:N133)</f>
        <v>700</v>
      </c>
      <c r="P133" s="8"/>
      <c r="Q133" s="8">
        <f>SUM(O133:P133)</f>
        <v>700</v>
      </c>
      <c r="R133" s="8"/>
      <c r="S133" s="8">
        <f>SUM(Q133:R133)</f>
        <v>700</v>
      </c>
      <c r="T133" s="8"/>
      <c r="U133" s="8">
        <f>SUM(S133:T133)</f>
        <v>700</v>
      </c>
      <c r="V133" s="8">
        <v>700</v>
      </c>
      <c r="W133" s="8"/>
      <c r="X133" s="8">
        <f>SUM(V133:W133)</f>
        <v>700</v>
      </c>
      <c r="Y133" s="8"/>
      <c r="Z133" s="8">
        <f>SUM(X133:Y133)</f>
        <v>700</v>
      </c>
      <c r="AA133" s="8"/>
      <c r="AB133" s="8">
        <f>SUM(Z133:AA133)</f>
        <v>700</v>
      </c>
    </row>
    <row r="134" spans="1:28" ht="31.5" outlineLevel="3" collapsed="1" x14ac:dyDescent="0.25">
      <c r="A134" s="5" t="s">
        <v>459</v>
      </c>
      <c r="B134" s="5"/>
      <c r="C134" s="28" t="s">
        <v>460</v>
      </c>
      <c r="D134" s="4">
        <f>D135</f>
        <v>42900</v>
      </c>
      <c r="E134" s="4">
        <f t="shared" ref="E134:L134" si="257">E135</f>
        <v>0</v>
      </c>
      <c r="F134" s="4">
        <f t="shared" si="257"/>
        <v>42900</v>
      </c>
      <c r="G134" s="4">
        <f t="shared" si="257"/>
        <v>5956.9764100000002</v>
      </c>
      <c r="H134" s="4">
        <f t="shared" si="257"/>
        <v>48856.976410000003</v>
      </c>
      <c r="I134" s="4">
        <f t="shared" si="257"/>
        <v>0</v>
      </c>
      <c r="J134" s="4">
        <f t="shared" si="257"/>
        <v>48856.976410000003</v>
      </c>
      <c r="K134" s="4">
        <f t="shared" si="257"/>
        <v>13919.06079</v>
      </c>
      <c r="L134" s="4">
        <f t="shared" si="257"/>
        <v>62776.037199999999</v>
      </c>
      <c r="M134" s="4">
        <f>M135</f>
        <v>42900</v>
      </c>
      <c r="N134" s="4">
        <f t="shared" ref="N134:U134" si="258">N135</f>
        <v>0</v>
      </c>
      <c r="O134" s="4">
        <f t="shared" si="258"/>
        <v>42900</v>
      </c>
      <c r="P134" s="4">
        <f t="shared" si="258"/>
        <v>0</v>
      </c>
      <c r="Q134" s="4">
        <f t="shared" si="258"/>
        <v>42900</v>
      </c>
      <c r="R134" s="4">
        <f t="shared" si="258"/>
        <v>0</v>
      </c>
      <c r="S134" s="4">
        <f t="shared" si="258"/>
        <v>42900</v>
      </c>
      <c r="T134" s="4">
        <f t="shared" si="258"/>
        <v>0</v>
      </c>
      <c r="U134" s="4">
        <f t="shared" si="258"/>
        <v>42900</v>
      </c>
      <c r="V134" s="4">
        <f>V135</f>
        <v>42900</v>
      </c>
      <c r="W134" s="4">
        <f t="shared" ref="W134:AB134" si="259">W135</f>
        <v>0</v>
      </c>
      <c r="X134" s="4">
        <f t="shared" si="259"/>
        <v>42900</v>
      </c>
      <c r="Y134" s="4">
        <f t="shared" si="259"/>
        <v>0</v>
      </c>
      <c r="Z134" s="4">
        <f t="shared" si="259"/>
        <v>42900</v>
      </c>
      <c r="AA134" s="4">
        <f t="shared" si="259"/>
        <v>0</v>
      </c>
      <c r="AB134" s="4">
        <f t="shared" si="259"/>
        <v>42900</v>
      </c>
    </row>
    <row r="135" spans="1:28" ht="31.5" outlineLevel="4" x14ac:dyDescent="0.25">
      <c r="A135" s="5" t="s">
        <v>461</v>
      </c>
      <c r="B135" s="5"/>
      <c r="C135" s="28" t="s">
        <v>766</v>
      </c>
      <c r="D135" s="4">
        <f>D136+D138</f>
        <v>42900</v>
      </c>
      <c r="E135" s="4">
        <f t="shared" ref="E135:L135" si="260">E136+E138</f>
        <v>0</v>
      </c>
      <c r="F135" s="4">
        <f t="shared" si="260"/>
        <v>42900</v>
      </c>
      <c r="G135" s="4">
        <f t="shared" si="260"/>
        <v>5956.9764100000002</v>
      </c>
      <c r="H135" s="4">
        <f t="shared" si="260"/>
        <v>48856.976410000003</v>
      </c>
      <c r="I135" s="4">
        <f t="shared" si="260"/>
        <v>0</v>
      </c>
      <c r="J135" s="4">
        <f t="shared" si="260"/>
        <v>48856.976410000003</v>
      </c>
      <c r="K135" s="4">
        <f t="shared" si="260"/>
        <v>13919.06079</v>
      </c>
      <c r="L135" s="4">
        <f t="shared" si="260"/>
        <v>62776.037199999999</v>
      </c>
      <c r="M135" s="4">
        <f>M136+M138</f>
        <v>42900</v>
      </c>
      <c r="N135" s="4">
        <f t="shared" ref="N135:U135" si="261">N136+N138</f>
        <v>0</v>
      </c>
      <c r="O135" s="4">
        <f t="shared" si="261"/>
        <v>42900</v>
      </c>
      <c r="P135" s="4">
        <f t="shared" si="261"/>
        <v>0</v>
      </c>
      <c r="Q135" s="4">
        <f t="shared" si="261"/>
        <v>42900</v>
      </c>
      <c r="R135" s="4">
        <f t="shared" si="261"/>
        <v>0</v>
      </c>
      <c r="S135" s="4">
        <f t="shared" si="261"/>
        <v>42900</v>
      </c>
      <c r="T135" s="4">
        <f t="shared" si="261"/>
        <v>0</v>
      </c>
      <c r="U135" s="4">
        <f t="shared" si="261"/>
        <v>42900</v>
      </c>
      <c r="V135" s="4">
        <f>V136+V138</f>
        <v>42900</v>
      </c>
      <c r="W135" s="4">
        <f t="shared" ref="W135:Z135" si="262">W136+W138</f>
        <v>0</v>
      </c>
      <c r="X135" s="4">
        <f t="shared" si="262"/>
        <v>42900</v>
      </c>
      <c r="Y135" s="4">
        <f t="shared" si="262"/>
        <v>0</v>
      </c>
      <c r="Z135" s="4">
        <f t="shared" si="262"/>
        <v>42900</v>
      </c>
      <c r="AA135" s="4">
        <f t="shared" ref="AA135:AB135" si="263">AA136+AA138</f>
        <v>0</v>
      </c>
      <c r="AB135" s="4">
        <f t="shared" si="263"/>
        <v>42900</v>
      </c>
    </row>
    <row r="136" spans="1:28" ht="47.25" outlineLevel="5" x14ac:dyDescent="0.25">
      <c r="A136" s="5" t="s">
        <v>462</v>
      </c>
      <c r="B136" s="5"/>
      <c r="C136" s="28" t="s">
        <v>546</v>
      </c>
      <c r="D136" s="4">
        <f>D137</f>
        <v>12900</v>
      </c>
      <c r="E136" s="4">
        <f t="shared" ref="E136:L136" si="264">E137</f>
        <v>0</v>
      </c>
      <c r="F136" s="4">
        <f t="shared" si="264"/>
        <v>12900</v>
      </c>
      <c r="G136" s="4">
        <f t="shared" si="264"/>
        <v>5956.9764100000002</v>
      </c>
      <c r="H136" s="4">
        <f t="shared" si="264"/>
        <v>18856.976409999999</v>
      </c>
      <c r="I136" s="4">
        <f t="shared" si="264"/>
        <v>0</v>
      </c>
      <c r="J136" s="4">
        <f t="shared" si="264"/>
        <v>18856.976409999999</v>
      </c>
      <c r="K136" s="4">
        <f t="shared" si="264"/>
        <v>19.460789999999999</v>
      </c>
      <c r="L136" s="4">
        <f t="shared" si="264"/>
        <v>18876.4372</v>
      </c>
      <c r="M136" s="4">
        <f>M137</f>
        <v>12900</v>
      </c>
      <c r="N136" s="4">
        <f t="shared" ref="N136:U136" si="265">N137</f>
        <v>0</v>
      </c>
      <c r="O136" s="4">
        <f t="shared" si="265"/>
        <v>12900</v>
      </c>
      <c r="P136" s="4">
        <f t="shared" si="265"/>
        <v>0</v>
      </c>
      <c r="Q136" s="4">
        <f t="shared" si="265"/>
        <v>12900</v>
      </c>
      <c r="R136" s="4">
        <f t="shared" si="265"/>
        <v>0</v>
      </c>
      <c r="S136" s="4">
        <f t="shared" si="265"/>
        <v>12900</v>
      </c>
      <c r="T136" s="4">
        <f t="shared" si="265"/>
        <v>0</v>
      </c>
      <c r="U136" s="4">
        <f t="shared" si="265"/>
        <v>12900</v>
      </c>
      <c r="V136" s="4">
        <f>V137</f>
        <v>12900</v>
      </c>
      <c r="W136" s="4">
        <f t="shared" ref="W136:AB136" si="266">W137</f>
        <v>0</v>
      </c>
      <c r="X136" s="4">
        <f t="shared" si="266"/>
        <v>12900</v>
      </c>
      <c r="Y136" s="4">
        <f t="shared" si="266"/>
        <v>0</v>
      </c>
      <c r="Z136" s="4">
        <f t="shared" si="266"/>
        <v>12900</v>
      </c>
      <c r="AA136" s="4">
        <f t="shared" si="266"/>
        <v>0</v>
      </c>
      <c r="AB136" s="4">
        <f t="shared" si="266"/>
        <v>12900</v>
      </c>
    </row>
    <row r="137" spans="1:28" ht="31.5" outlineLevel="7" x14ac:dyDescent="0.25">
      <c r="A137" s="11" t="s">
        <v>462</v>
      </c>
      <c r="B137" s="11" t="s">
        <v>92</v>
      </c>
      <c r="C137" s="27" t="s">
        <v>93</v>
      </c>
      <c r="D137" s="8">
        <v>12900</v>
      </c>
      <c r="E137" s="8"/>
      <c r="F137" s="8">
        <f>SUM(D137:E137)</f>
        <v>12900</v>
      </c>
      <c r="G137" s="8">
        <f>59.96482+5891.0667+4.19999+1.7449</f>
        <v>5956.9764100000002</v>
      </c>
      <c r="H137" s="8">
        <f>SUM(F137:G137)</f>
        <v>18856.976409999999</v>
      </c>
      <c r="I137" s="8"/>
      <c r="J137" s="8">
        <f>SUM(H137:I137)</f>
        <v>18856.976409999999</v>
      </c>
      <c r="K137" s="8">
        <v>19.460789999999999</v>
      </c>
      <c r="L137" s="8">
        <f>SUM(J137:K137)</f>
        <v>18876.4372</v>
      </c>
      <c r="M137" s="8">
        <v>12900</v>
      </c>
      <c r="N137" s="8"/>
      <c r="O137" s="8">
        <f>SUM(M137:N137)</f>
        <v>12900</v>
      </c>
      <c r="P137" s="8"/>
      <c r="Q137" s="8">
        <f>SUM(O137:P137)</f>
        <v>12900</v>
      </c>
      <c r="R137" s="8"/>
      <c r="S137" s="8">
        <f>SUM(Q137:R137)</f>
        <v>12900</v>
      </c>
      <c r="T137" s="8"/>
      <c r="U137" s="8">
        <f>SUM(S137:T137)</f>
        <v>12900</v>
      </c>
      <c r="V137" s="8">
        <v>12900</v>
      </c>
      <c r="W137" s="8"/>
      <c r="X137" s="8">
        <f>SUM(V137:W137)</f>
        <v>12900</v>
      </c>
      <c r="Y137" s="8"/>
      <c r="Z137" s="8">
        <f>SUM(X137:Y137)</f>
        <v>12900</v>
      </c>
      <c r="AA137" s="8"/>
      <c r="AB137" s="8">
        <f>SUM(Z137:AA137)</f>
        <v>12900</v>
      </c>
    </row>
    <row r="138" spans="1:28" s="42" customFormat="1" ht="47.25" outlineLevel="5" x14ac:dyDescent="0.25">
      <c r="A138" s="5" t="s">
        <v>462</v>
      </c>
      <c r="B138" s="5"/>
      <c r="C138" s="28" t="s">
        <v>570</v>
      </c>
      <c r="D138" s="4">
        <f>D139</f>
        <v>30000</v>
      </c>
      <c r="E138" s="4">
        <f t="shared" ref="E138:L138" si="267">E139</f>
        <v>0</v>
      </c>
      <c r="F138" s="4">
        <f t="shared" si="267"/>
        <v>30000</v>
      </c>
      <c r="G138" s="4">
        <f t="shared" si="267"/>
        <v>0</v>
      </c>
      <c r="H138" s="4">
        <f t="shared" si="267"/>
        <v>30000</v>
      </c>
      <c r="I138" s="4">
        <f t="shared" si="267"/>
        <v>0</v>
      </c>
      <c r="J138" s="4">
        <f t="shared" si="267"/>
        <v>30000</v>
      </c>
      <c r="K138" s="4">
        <f t="shared" si="267"/>
        <v>13899.6</v>
      </c>
      <c r="L138" s="4">
        <f t="shared" si="267"/>
        <v>43899.6</v>
      </c>
      <c r="M138" s="4">
        <f>M139</f>
        <v>30000</v>
      </c>
      <c r="N138" s="4">
        <f t="shared" ref="N138:U138" si="268">N139</f>
        <v>0</v>
      </c>
      <c r="O138" s="4">
        <f t="shared" si="268"/>
        <v>30000</v>
      </c>
      <c r="P138" s="4">
        <f t="shared" si="268"/>
        <v>0</v>
      </c>
      <c r="Q138" s="4">
        <f t="shared" si="268"/>
        <v>30000</v>
      </c>
      <c r="R138" s="4">
        <f t="shared" si="268"/>
        <v>0</v>
      </c>
      <c r="S138" s="4">
        <f t="shared" si="268"/>
        <v>30000</v>
      </c>
      <c r="T138" s="4">
        <f t="shared" si="268"/>
        <v>0</v>
      </c>
      <c r="U138" s="4">
        <f t="shared" si="268"/>
        <v>30000</v>
      </c>
      <c r="V138" s="4">
        <f>V139</f>
        <v>30000</v>
      </c>
      <c r="W138" s="4">
        <f t="shared" ref="W138:AB138" si="269">W139</f>
        <v>0</v>
      </c>
      <c r="X138" s="4">
        <f t="shared" si="269"/>
        <v>30000</v>
      </c>
      <c r="Y138" s="4">
        <f t="shared" si="269"/>
        <v>0</v>
      </c>
      <c r="Z138" s="4">
        <f t="shared" si="269"/>
        <v>30000</v>
      </c>
      <c r="AA138" s="4">
        <f t="shared" si="269"/>
        <v>0</v>
      </c>
      <c r="AB138" s="4">
        <f t="shared" si="269"/>
        <v>30000</v>
      </c>
    </row>
    <row r="139" spans="1:28" s="42" customFormat="1" ht="31.5" outlineLevel="7" x14ac:dyDescent="0.25">
      <c r="A139" s="11" t="s">
        <v>462</v>
      </c>
      <c r="B139" s="11" t="s">
        <v>92</v>
      </c>
      <c r="C139" s="27" t="s">
        <v>93</v>
      </c>
      <c r="D139" s="8">
        <v>30000</v>
      </c>
      <c r="E139" s="8"/>
      <c r="F139" s="8">
        <f>SUM(D139:E139)</f>
        <v>30000</v>
      </c>
      <c r="G139" s="8"/>
      <c r="H139" s="8">
        <f>SUM(F139:G139)</f>
        <v>30000</v>
      </c>
      <c r="I139" s="8"/>
      <c r="J139" s="8">
        <f>SUM(H139:I139)</f>
        <v>30000</v>
      </c>
      <c r="K139" s="8">
        <v>13899.6</v>
      </c>
      <c r="L139" s="8">
        <f>SUM(J139:K139)</f>
        <v>43899.6</v>
      </c>
      <c r="M139" s="8">
        <v>30000</v>
      </c>
      <c r="N139" s="8"/>
      <c r="O139" s="8">
        <f>SUM(M139:N139)</f>
        <v>30000</v>
      </c>
      <c r="P139" s="8"/>
      <c r="Q139" s="8">
        <f>SUM(O139:P139)</f>
        <v>30000</v>
      </c>
      <c r="R139" s="8"/>
      <c r="S139" s="8">
        <f>SUM(Q139:R139)</f>
        <v>30000</v>
      </c>
      <c r="T139" s="8"/>
      <c r="U139" s="8">
        <f>SUM(S139:T139)</f>
        <v>30000</v>
      </c>
      <c r="V139" s="8">
        <v>30000</v>
      </c>
      <c r="W139" s="8"/>
      <c r="X139" s="8">
        <f>SUM(V139:W139)</f>
        <v>30000</v>
      </c>
      <c r="Y139" s="8"/>
      <c r="Z139" s="8">
        <f>SUM(X139:Y139)</f>
        <v>30000</v>
      </c>
      <c r="AA139" s="8"/>
      <c r="AB139" s="8">
        <f>SUM(Z139:AA139)</f>
        <v>30000</v>
      </c>
    </row>
    <row r="140" spans="1:28" ht="31.5" hidden="1" outlineLevel="3" x14ac:dyDescent="0.25">
      <c r="A140" s="5" t="s">
        <v>449</v>
      </c>
      <c r="B140" s="5"/>
      <c r="C140" s="28" t="s">
        <v>450</v>
      </c>
      <c r="D140" s="4">
        <f t="shared" ref="D140:AA142" si="270">D141</f>
        <v>500</v>
      </c>
      <c r="E140" s="4">
        <f t="shared" si="270"/>
        <v>0</v>
      </c>
      <c r="F140" s="4">
        <f t="shared" si="270"/>
        <v>500</v>
      </c>
      <c r="G140" s="4">
        <f t="shared" si="270"/>
        <v>0</v>
      </c>
      <c r="H140" s="4">
        <f t="shared" si="270"/>
        <v>500</v>
      </c>
      <c r="I140" s="4">
        <f t="shared" si="270"/>
        <v>0</v>
      </c>
      <c r="J140" s="4">
        <f t="shared" si="270"/>
        <v>500</v>
      </c>
      <c r="K140" s="4">
        <f t="shared" si="270"/>
        <v>0</v>
      </c>
      <c r="L140" s="4">
        <f t="shared" si="270"/>
        <v>500</v>
      </c>
      <c r="M140" s="4">
        <f t="shared" si="270"/>
        <v>400</v>
      </c>
      <c r="N140" s="4">
        <f t="shared" si="270"/>
        <v>0</v>
      </c>
      <c r="O140" s="4">
        <f t="shared" si="270"/>
        <v>400</v>
      </c>
      <c r="P140" s="4">
        <f t="shared" si="270"/>
        <v>0</v>
      </c>
      <c r="Q140" s="4">
        <f t="shared" si="270"/>
        <v>400</v>
      </c>
      <c r="R140" s="4">
        <f t="shared" si="270"/>
        <v>0</v>
      </c>
      <c r="S140" s="4">
        <f t="shared" si="270"/>
        <v>400</v>
      </c>
      <c r="T140" s="4">
        <f t="shared" si="270"/>
        <v>0</v>
      </c>
      <c r="U140" s="4">
        <f t="shared" si="270"/>
        <v>400</v>
      </c>
      <c r="V140" s="4">
        <f t="shared" si="270"/>
        <v>400</v>
      </c>
      <c r="W140" s="4">
        <f t="shared" si="270"/>
        <v>0</v>
      </c>
      <c r="X140" s="4">
        <f t="shared" si="270"/>
        <v>400</v>
      </c>
      <c r="Y140" s="4">
        <f t="shared" si="270"/>
        <v>0</v>
      </c>
      <c r="Z140" s="4">
        <f t="shared" si="270"/>
        <v>400</v>
      </c>
      <c r="AA140" s="4">
        <f t="shared" si="270"/>
        <v>0</v>
      </c>
      <c r="AB140" s="4">
        <f t="shared" ref="AA140:AB142" si="271">AB141</f>
        <v>400</v>
      </c>
    </row>
    <row r="141" spans="1:28" ht="47.25" hidden="1" outlineLevel="4" x14ac:dyDescent="0.25">
      <c r="A141" s="5" t="s">
        <v>451</v>
      </c>
      <c r="B141" s="5"/>
      <c r="C141" s="28" t="s">
        <v>452</v>
      </c>
      <c r="D141" s="4">
        <f t="shared" si="270"/>
        <v>500</v>
      </c>
      <c r="E141" s="4">
        <f t="shared" si="270"/>
        <v>0</v>
      </c>
      <c r="F141" s="4">
        <f t="shared" si="270"/>
        <v>500</v>
      </c>
      <c r="G141" s="4">
        <f t="shared" si="270"/>
        <v>0</v>
      </c>
      <c r="H141" s="4">
        <f t="shared" si="270"/>
        <v>500</v>
      </c>
      <c r="I141" s="4">
        <f t="shared" si="270"/>
        <v>0</v>
      </c>
      <c r="J141" s="4">
        <f t="shared" si="270"/>
        <v>500</v>
      </c>
      <c r="K141" s="4">
        <f t="shared" si="270"/>
        <v>0</v>
      </c>
      <c r="L141" s="4">
        <f t="shared" si="270"/>
        <v>500</v>
      </c>
      <c r="M141" s="4">
        <f t="shared" si="270"/>
        <v>400</v>
      </c>
      <c r="N141" s="4">
        <f t="shared" si="270"/>
        <v>0</v>
      </c>
      <c r="O141" s="4">
        <f t="shared" si="270"/>
        <v>400</v>
      </c>
      <c r="P141" s="4">
        <f t="shared" si="270"/>
        <v>0</v>
      </c>
      <c r="Q141" s="4">
        <f t="shared" si="270"/>
        <v>400</v>
      </c>
      <c r="R141" s="4">
        <f t="shared" si="270"/>
        <v>0</v>
      </c>
      <c r="S141" s="4">
        <f t="shared" si="270"/>
        <v>400</v>
      </c>
      <c r="T141" s="4">
        <f t="shared" si="270"/>
        <v>0</v>
      </c>
      <c r="U141" s="4">
        <f t="shared" si="270"/>
        <v>400</v>
      </c>
      <c r="V141" s="4">
        <f t="shared" si="270"/>
        <v>400</v>
      </c>
      <c r="W141" s="4">
        <f t="shared" si="270"/>
        <v>0</v>
      </c>
      <c r="X141" s="4">
        <f t="shared" si="270"/>
        <v>400</v>
      </c>
      <c r="Y141" s="4">
        <f t="shared" si="270"/>
        <v>0</v>
      </c>
      <c r="Z141" s="4">
        <f t="shared" si="270"/>
        <v>400</v>
      </c>
      <c r="AA141" s="4">
        <f t="shared" si="271"/>
        <v>0</v>
      </c>
      <c r="AB141" s="4">
        <f t="shared" si="271"/>
        <v>400</v>
      </c>
    </row>
    <row r="142" spans="1:28" ht="15.75" hidden="1" outlineLevel="5" x14ac:dyDescent="0.25">
      <c r="A142" s="5" t="s">
        <v>453</v>
      </c>
      <c r="B142" s="5"/>
      <c r="C142" s="28" t="s">
        <v>454</v>
      </c>
      <c r="D142" s="4">
        <f t="shared" si="270"/>
        <v>500</v>
      </c>
      <c r="E142" s="4">
        <f t="shared" si="270"/>
        <v>0</v>
      </c>
      <c r="F142" s="4">
        <f t="shared" si="270"/>
        <v>500</v>
      </c>
      <c r="G142" s="4">
        <f t="shared" si="270"/>
        <v>0</v>
      </c>
      <c r="H142" s="4">
        <f t="shared" si="270"/>
        <v>500</v>
      </c>
      <c r="I142" s="4">
        <f t="shared" si="270"/>
        <v>0</v>
      </c>
      <c r="J142" s="4">
        <f t="shared" si="270"/>
        <v>500</v>
      </c>
      <c r="K142" s="4">
        <f t="shared" si="270"/>
        <v>0</v>
      </c>
      <c r="L142" s="4">
        <f t="shared" si="270"/>
        <v>500</v>
      </c>
      <c r="M142" s="4">
        <f t="shared" si="270"/>
        <v>400</v>
      </c>
      <c r="N142" s="4">
        <f t="shared" si="270"/>
        <v>0</v>
      </c>
      <c r="O142" s="4">
        <f t="shared" si="270"/>
        <v>400</v>
      </c>
      <c r="P142" s="4">
        <f t="shared" si="270"/>
        <v>0</v>
      </c>
      <c r="Q142" s="4">
        <f t="shared" si="270"/>
        <v>400</v>
      </c>
      <c r="R142" s="4">
        <f t="shared" si="270"/>
        <v>0</v>
      </c>
      <c r="S142" s="4">
        <f t="shared" si="270"/>
        <v>400</v>
      </c>
      <c r="T142" s="4">
        <f t="shared" si="270"/>
        <v>0</v>
      </c>
      <c r="U142" s="4">
        <f t="shared" si="270"/>
        <v>400</v>
      </c>
      <c r="V142" s="4">
        <f t="shared" si="270"/>
        <v>400</v>
      </c>
      <c r="W142" s="4">
        <f t="shared" si="270"/>
        <v>0</v>
      </c>
      <c r="X142" s="4">
        <f t="shared" si="270"/>
        <v>400</v>
      </c>
      <c r="Y142" s="4">
        <f t="shared" si="270"/>
        <v>0</v>
      </c>
      <c r="Z142" s="4">
        <f t="shared" si="270"/>
        <v>400</v>
      </c>
      <c r="AA142" s="4">
        <f t="shared" si="271"/>
        <v>0</v>
      </c>
      <c r="AB142" s="4">
        <f t="shared" si="271"/>
        <v>400</v>
      </c>
    </row>
    <row r="143" spans="1:28" ht="31.5" hidden="1" outlineLevel="7" x14ac:dyDescent="0.25">
      <c r="A143" s="11" t="s">
        <v>453</v>
      </c>
      <c r="B143" s="11" t="s">
        <v>11</v>
      </c>
      <c r="C143" s="27" t="s">
        <v>12</v>
      </c>
      <c r="D143" s="8">
        <v>500</v>
      </c>
      <c r="E143" s="8"/>
      <c r="F143" s="8">
        <f>SUM(D143:E143)</f>
        <v>500</v>
      </c>
      <c r="G143" s="8"/>
      <c r="H143" s="8">
        <f>SUM(F143:G143)</f>
        <v>500</v>
      </c>
      <c r="I143" s="8"/>
      <c r="J143" s="8">
        <f>SUM(H143:I143)</f>
        <v>500</v>
      </c>
      <c r="K143" s="8"/>
      <c r="L143" s="8">
        <f>SUM(J143:K143)</f>
        <v>500</v>
      </c>
      <c r="M143" s="8">
        <v>400</v>
      </c>
      <c r="N143" s="8"/>
      <c r="O143" s="8">
        <f>SUM(M143:N143)</f>
        <v>400</v>
      </c>
      <c r="P143" s="8"/>
      <c r="Q143" s="8">
        <f>SUM(O143:P143)</f>
        <v>400</v>
      </c>
      <c r="R143" s="8"/>
      <c r="S143" s="8">
        <f>SUM(Q143:R143)</f>
        <v>400</v>
      </c>
      <c r="T143" s="8"/>
      <c r="U143" s="8">
        <f>SUM(S143:T143)</f>
        <v>400</v>
      </c>
      <c r="V143" s="8">
        <v>400</v>
      </c>
      <c r="W143" s="8"/>
      <c r="X143" s="8">
        <f>SUM(V143:W143)</f>
        <v>400</v>
      </c>
      <c r="Y143" s="8"/>
      <c r="Z143" s="8">
        <f>SUM(X143:Y143)</f>
        <v>400</v>
      </c>
      <c r="AA143" s="8"/>
      <c r="AB143" s="8">
        <f>SUM(Z143:AA143)</f>
        <v>400</v>
      </c>
    </row>
    <row r="144" spans="1:28" ht="47.25" hidden="1" outlineLevel="3" x14ac:dyDescent="0.25">
      <c r="A144" s="5" t="s">
        <v>445</v>
      </c>
      <c r="B144" s="5"/>
      <c r="C144" s="28" t="s">
        <v>446</v>
      </c>
      <c r="D144" s="4">
        <f>D145</f>
        <v>164085.20000000001</v>
      </c>
      <c r="E144" s="4">
        <f t="shared" ref="E144:AB144" si="272">E145</f>
        <v>0</v>
      </c>
      <c r="F144" s="4">
        <f t="shared" si="272"/>
        <v>164085.20000000001</v>
      </c>
      <c r="G144" s="4">
        <f t="shared" si="272"/>
        <v>0</v>
      </c>
      <c r="H144" s="4">
        <f t="shared" si="272"/>
        <v>164085.20000000001</v>
      </c>
      <c r="I144" s="4">
        <f t="shared" si="272"/>
        <v>0</v>
      </c>
      <c r="J144" s="4">
        <f t="shared" si="272"/>
        <v>164085.20000000001</v>
      </c>
      <c r="K144" s="4">
        <f t="shared" si="272"/>
        <v>0</v>
      </c>
      <c r="L144" s="4">
        <f t="shared" si="272"/>
        <v>164085.20000000001</v>
      </c>
      <c r="M144" s="4">
        <f t="shared" si="272"/>
        <v>155169.60000000001</v>
      </c>
      <c r="N144" s="4">
        <f t="shared" si="272"/>
        <v>0</v>
      </c>
      <c r="O144" s="4">
        <f t="shared" si="272"/>
        <v>155169.60000000001</v>
      </c>
      <c r="P144" s="4">
        <f t="shared" si="272"/>
        <v>0</v>
      </c>
      <c r="Q144" s="4">
        <f t="shared" si="272"/>
        <v>155169.60000000001</v>
      </c>
      <c r="R144" s="4">
        <f t="shared" si="272"/>
        <v>0</v>
      </c>
      <c r="S144" s="4">
        <f t="shared" si="272"/>
        <v>155169.60000000001</v>
      </c>
      <c r="T144" s="4">
        <f t="shared" si="272"/>
        <v>0</v>
      </c>
      <c r="U144" s="4">
        <f t="shared" si="272"/>
        <v>155169.60000000001</v>
      </c>
      <c r="V144" s="4">
        <f t="shared" si="272"/>
        <v>154837.5</v>
      </c>
      <c r="W144" s="4">
        <f t="shared" si="272"/>
        <v>0</v>
      </c>
      <c r="X144" s="4">
        <f t="shared" si="272"/>
        <v>154837.5</v>
      </c>
      <c r="Y144" s="4">
        <f t="shared" si="272"/>
        <v>0</v>
      </c>
      <c r="Z144" s="4">
        <f t="shared" si="272"/>
        <v>154837.5</v>
      </c>
      <c r="AA144" s="4">
        <f t="shared" si="272"/>
        <v>0</v>
      </c>
      <c r="AB144" s="4">
        <f t="shared" si="272"/>
        <v>154837.5</v>
      </c>
    </row>
    <row r="145" spans="1:28" ht="31.5" hidden="1" outlineLevel="4" x14ac:dyDescent="0.25">
      <c r="A145" s="5" t="s">
        <v>447</v>
      </c>
      <c r="B145" s="5"/>
      <c r="C145" s="28" t="s">
        <v>57</v>
      </c>
      <c r="D145" s="4">
        <f>D146+D150+D152+D154+D156+D158+D160+D162+D164</f>
        <v>164085.20000000001</v>
      </c>
      <c r="E145" s="4">
        <f t="shared" ref="E145:Z145" si="273">E146+E150+E152+E154+E156+E158+E160+E162+E164</f>
        <v>0</v>
      </c>
      <c r="F145" s="4">
        <f t="shared" si="273"/>
        <v>164085.20000000001</v>
      </c>
      <c r="G145" s="4">
        <f t="shared" si="273"/>
        <v>0</v>
      </c>
      <c r="H145" s="4">
        <f t="shared" si="273"/>
        <v>164085.20000000001</v>
      </c>
      <c r="I145" s="4">
        <f t="shared" si="273"/>
        <v>0</v>
      </c>
      <c r="J145" s="4">
        <f t="shared" si="273"/>
        <v>164085.20000000001</v>
      </c>
      <c r="K145" s="4">
        <f t="shared" ref="K145:L145" si="274">K146+K150+K152+K154+K156+K158+K160+K162+K164</f>
        <v>0</v>
      </c>
      <c r="L145" s="4">
        <f t="shared" si="274"/>
        <v>164085.20000000001</v>
      </c>
      <c r="M145" s="4">
        <f t="shared" si="273"/>
        <v>155169.60000000001</v>
      </c>
      <c r="N145" s="4">
        <f t="shared" si="273"/>
        <v>0</v>
      </c>
      <c r="O145" s="4">
        <f t="shared" si="273"/>
        <v>155169.60000000001</v>
      </c>
      <c r="P145" s="4">
        <f t="shared" si="273"/>
        <v>0</v>
      </c>
      <c r="Q145" s="4">
        <f t="shared" si="273"/>
        <v>155169.60000000001</v>
      </c>
      <c r="R145" s="4">
        <f t="shared" si="273"/>
        <v>0</v>
      </c>
      <c r="S145" s="4">
        <f t="shared" si="273"/>
        <v>155169.60000000001</v>
      </c>
      <c r="T145" s="4">
        <f t="shared" si="273"/>
        <v>0</v>
      </c>
      <c r="U145" s="4">
        <f t="shared" si="273"/>
        <v>155169.60000000001</v>
      </c>
      <c r="V145" s="4">
        <f t="shared" si="273"/>
        <v>154837.5</v>
      </c>
      <c r="W145" s="4">
        <f t="shared" si="273"/>
        <v>0</v>
      </c>
      <c r="X145" s="4">
        <f t="shared" si="273"/>
        <v>154837.5</v>
      </c>
      <c r="Y145" s="4">
        <f t="shared" si="273"/>
        <v>0</v>
      </c>
      <c r="Z145" s="4">
        <f t="shared" si="273"/>
        <v>154837.5</v>
      </c>
      <c r="AA145" s="4">
        <f t="shared" ref="AA145:AB145" si="275">AA146+AA150+AA152+AA154+AA156+AA158+AA160+AA162+AA164</f>
        <v>0</v>
      </c>
      <c r="AB145" s="4">
        <f t="shared" si="275"/>
        <v>154837.5</v>
      </c>
    </row>
    <row r="146" spans="1:28" ht="15.75" hidden="1" outlineLevel="5" x14ac:dyDescent="0.25">
      <c r="A146" s="5" t="s">
        <v>477</v>
      </c>
      <c r="B146" s="5"/>
      <c r="C146" s="28" t="s">
        <v>59</v>
      </c>
      <c r="D146" s="4">
        <f>D147+D148+D149</f>
        <v>8054.9000000000005</v>
      </c>
      <c r="E146" s="4">
        <f t="shared" ref="E146:L146" si="276">E147+E148+E149</f>
        <v>0</v>
      </c>
      <c r="F146" s="4">
        <f t="shared" si="276"/>
        <v>8054.9000000000005</v>
      </c>
      <c r="G146" s="4">
        <f t="shared" si="276"/>
        <v>0</v>
      </c>
      <c r="H146" s="4">
        <f t="shared" si="276"/>
        <v>8054.9000000000005</v>
      </c>
      <c r="I146" s="4">
        <f t="shared" si="276"/>
        <v>0</v>
      </c>
      <c r="J146" s="4">
        <f t="shared" si="276"/>
        <v>8054.9000000000005</v>
      </c>
      <c r="K146" s="4">
        <f t="shared" si="276"/>
        <v>0</v>
      </c>
      <c r="L146" s="4">
        <f t="shared" si="276"/>
        <v>8054.9000000000005</v>
      </c>
      <c r="M146" s="4">
        <f>M147+M148+M149</f>
        <v>6932.6</v>
      </c>
      <c r="N146" s="4">
        <f t="shared" ref="N146:U146" si="277">N147+N148+N149</f>
        <v>0</v>
      </c>
      <c r="O146" s="4">
        <f t="shared" si="277"/>
        <v>6932.6</v>
      </c>
      <c r="P146" s="4">
        <f t="shared" si="277"/>
        <v>0</v>
      </c>
      <c r="Q146" s="4">
        <f t="shared" si="277"/>
        <v>6932.6</v>
      </c>
      <c r="R146" s="4">
        <f t="shared" si="277"/>
        <v>0</v>
      </c>
      <c r="S146" s="4">
        <f t="shared" si="277"/>
        <v>6932.6</v>
      </c>
      <c r="T146" s="4">
        <f t="shared" si="277"/>
        <v>0</v>
      </c>
      <c r="U146" s="4">
        <f t="shared" si="277"/>
        <v>6932.6</v>
      </c>
      <c r="V146" s="4">
        <f>V147+V148+V149</f>
        <v>6600.5</v>
      </c>
      <c r="W146" s="4">
        <f t="shared" ref="W146:Z146" si="278">W147+W148+W149</f>
        <v>0</v>
      </c>
      <c r="X146" s="4">
        <f t="shared" si="278"/>
        <v>6600.5</v>
      </c>
      <c r="Y146" s="4">
        <f t="shared" si="278"/>
        <v>0</v>
      </c>
      <c r="Z146" s="4">
        <f t="shared" si="278"/>
        <v>6600.5</v>
      </c>
      <c r="AA146" s="4">
        <f t="shared" ref="AA146:AB146" si="279">AA147+AA148+AA149</f>
        <v>0</v>
      </c>
      <c r="AB146" s="4">
        <f t="shared" si="279"/>
        <v>6600.5</v>
      </c>
    </row>
    <row r="147" spans="1:28" ht="47.25" hidden="1" outlineLevel="7" x14ac:dyDescent="0.25">
      <c r="A147" s="11" t="s">
        <v>477</v>
      </c>
      <c r="B147" s="11" t="s">
        <v>8</v>
      </c>
      <c r="C147" s="27" t="s">
        <v>9</v>
      </c>
      <c r="D147" s="8">
        <v>7731</v>
      </c>
      <c r="E147" s="8"/>
      <c r="F147" s="8">
        <f>SUM(D147:E147)</f>
        <v>7731</v>
      </c>
      <c r="G147" s="8"/>
      <c r="H147" s="8">
        <f>SUM(F147:G147)</f>
        <v>7731</v>
      </c>
      <c r="I147" s="8"/>
      <c r="J147" s="8">
        <f>SUM(H147:I147)</f>
        <v>7731</v>
      </c>
      <c r="K147" s="8"/>
      <c r="L147" s="8">
        <f>SUM(J147:K147)</f>
        <v>7731</v>
      </c>
      <c r="M147" s="8">
        <v>6642.3</v>
      </c>
      <c r="N147" s="8"/>
      <c r="O147" s="8">
        <f>SUM(M147:N147)</f>
        <v>6642.3</v>
      </c>
      <c r="P147" s="8"/>
      <c r="Q147" s="8">
        <f>SUM(O147:P147)</f>
        <v>6642.3</v>
      </c>
      <c r="R147" s="8"/>
      <c r="S147" s="8">
        <f>SUM(Q147:R147)</f>
        <v>6642.3</v>
      </c>
      <c r="T147" s="8"/>
      <c r="U147" s="8">
        <f>SUM(S147:T147)</f>
        <v>6642.3</v>
      </c>
      <c r="V147" s="8">
        <v>6310.2</v>
      </c>
      <c r="W147" s="8"/>
      <c r="X147" s="8">
        <f>SUM(V147:W147)</f>
        <v>6310.2</v>
      </c>
      <c r="Y147" s="8"/>
      <c r="Z147" s="8">
        <f>SUM(X147:Y147)</f>
        <v>6310.2</v>
      </c>
      <c r="AA147" s="8"/>
      <c r="AB147" s="8">
        <f>SUM(Z147:AA147)</f>
        <v>6310.2</v>
      </c>
    </row>
    <row r="148" spans="1:28" ht="31.5" hidden="1" outlineLevel="7" x14ac:dyDescent="0.25">
      <c r="A148" s="11" t="s">
        <v>477</v>
      </c>
      <c r="B148" s="11" t="s">
        <v>11</v>
      </c>
      <c r="C148" s="27" t="s">
        <v>12</v>
      </c>
      <c r="D148" s="8">
        <v>323.60000000000002</v>
      </c>
      <c r="E148" s="8"/>
      <c r="F148" s="8">
        <f>SUM(D148:E148)</f>
        <v>323.60000000000002</v>
      </c>
      <c r="G148" s="8"/>
      <c r="H148" s="8">
        <f>SUM(F148:G148)</f>
        <v>323.60000000000002</v>
      </c>
      <c r="I148" s="8"/>
      <c r="J148" s="8">
        <f>SUM(H148:I148)</f>
        <v>323.60000000000002</v>
      </c>
      <c r="K148" s="8"/>
      <c r="L148" s="8">
        <f>SUM(J148:K148)</f>
        <v>323.60000000000002</v>
      </c>
      <c r="M148" s="8">
        <v>290</v>
      </c>
      <c r="N148" s="8"/>
      <c r="O148" s="8">
        <f>SUM(M148:N148)</f>
        <v>290</v>
      </c>
      <c r="P148" s="8"/>
      <c r="Q148" s="8">
        <f>SUM(O148:P148)</f>
        <v>290</v>
      </c>
      <c r="R148" s="8"/>
      <c r="S148" s="8">
        <f>SUM(Q148:R148)</f>
        <v>290</v>
      </c>
      <c r="T148" s="8"/>
      <c r="U148" s="8">
        <f>SUM(S148:T148)</f>
        <v>290</v>
      </c>
      <c r="V148" s="8">
        <v>290</v>
      </c>
      <c r="W148" s="8"/>
      <c r="X148" s="8">
        <f>SUM(V148:W148)</f>
        <v>290</v>
      </c>
      <c r="Y148" s="8"/>
      <c r="Z148" s="8">
        <f>SUM(X148:Y148)</f>
        <v>290</v>
      </c>
      <c r="AA148" s="8"/>
      <c r="AB148" s="8">
        <f>SUM(Z148:AA148)</f>
        <v>290</v>
      </c>
    </row>
    <row r="149" spans="1:28" ht="15.75" hidden="1" outlineLevel="7" x14ac:dyDescent="0.25">
      <c r="A149" s="11" t="s">
        <v>477</v>
      </c>
      <c r="B149" s="11" t="s">
        <v>27</v>
      </c>
      <c r="C149" s="27" t="s">
        <v>28</v>
      </c>
      <c r="D149" s="8">
        <v>0.3</v>
      </c>
      <c r="E149" s="8"/>
      <c r="F149" s="8">
        <f>SUM(D149:E149)</f>
        <v>0.3</v>
      </c>
      <c r="G149" s="8"/>
      <c r="H149" s="8">
        <f>SUM(F149:G149)</f>
        <v>0.3</v>
      </c>
      <c r="I149" s="8"/>
      <c r="J149" s="8">
        <f>SUM(H149:I149)</f>
        <v>0.3</v>
      </c>
      <c r="K149" s="8"/>
      <c r="L149" s="8">
        <f>SUM(J149:K149)</f>
        <v>0.3</v>
      </c>
      <c r="M149" s="8">
        <v>0.3</v>
      </c>
      <c r="N149" s="8"/>
      <c r="O149" s="8">
        <f>SUM(M149:N149)</f>
        <v>0.3</v>
      </c>
      <c r="P149" s="8"/>
      <c r="Q149" s="8">
        <f>SUM(O149:P149)</f>
        <v>0.3</v>
      </c>
      <c r="R149" s="8"/>
      <c r="S149" s="8">
        <f>SUM(Q149:R149)</f>
        <v>0.3</v>
      </c>
      <c r="T149" s="8"/>
      <c r="U149" s="8">
        <f>SUM(S149:T149)</f>
        <v>0.3</v>
      </c>
      <c r="V149" s="8">
        <v>0.3</v>
      </c>
      <c r="W149" s="8"/>
      <c r="X149" s="8">
        <f>SUM(V149:W149)</f>
        <v>0.3</v>
      </c>
      <c r="Y149" s="8"/>
      <c r="Z149" s="8">
        <f>SUM(X149:Y149)</f>
        <v>0.3</v>
      </c>
      <c r="AA149" s="8"/>
      <c r="AB149" s="8">
        <f>SUM(Z149:AA149)</f>
        <v>0.3</v>
      </c>
    </row>
    <row r="150" spans="1:28" ht="15.75" hidden="1" outlineLevel="5" x14ac:dyDescent="0.25">
      <c r="A150" s="5" t="s">
        <v>448</v>
      </c>
      <c r="B150" s="5"/>
      <c r="C150" s="28" t="s">
        <v>417</v>
      </c>
      <c r="D150" s="4">
        <f>D151</f>
        <v>43833</v>
      </c>
      <c r="E150" s="4">
        <f t="shared" ref="E150:L150" si="280">E151</f>
        <v>0</v>
      </c>
      <c r="F150" s="4">
        <f t="shared" si="280"/>
        <v>43833</v>
      </c>
      <c r="G150" s="4">
        <f t="shared" si="280"/>
        <v>0</v>
      </c>
      <c r="H150" s="4">
        <f t="shared" si="280"/>
        <v>43833</v>
      </c>
      <c r="I150" s="4">
        <f t="shared" si="280"/>
        <v>0</v>
      </c>
      <c r="J150" s="4">
        <f t="shared" si="280"/>
        <v>43833</v>
      </c>
      <c r="K150" s="4">
        <f t="shared" si="280"/>
        <v>0</v>
      </c>
      <c r="L150" s="4">
        <f t="shared" si="280"/>
        <v>43833</v>
      </c>
      <c r="M150" s="4">
        <f>M151</f>
        <v>41645</v>
      </c>
      <c r="N150" s="4">
        <f t="shared" ref="N150:U150" si="281">N151</f>
        <v>0</v>
      </c>
      <c r="O150" s="4">
        <f t="shared" si="281"/>
        <v>41645</v>
      </c>
      <c r="P150" s="4">
        <f t="shared" si="281"/>
        <v>0</v>
      </c>
      <c r="Q150" s="4">
        <f t="shared" si="281"/>
        <v>41645</v>
      </c>
      <c r="R150" s="4">
        <f t="shared" si="281"/>
        <v>0</v>
      </c>
      <c r="S150" s="4">
        <f t="shared" si="281"/>
        <v>41645</v>
      </c>
      <c r="T150" s="4">
        <f t="shared" si="281"/>
        <v>0</v>
      </c>
      <c r="U150" s="4">
        <f t="shared" si="281"/>
        <v>41645</v>
      </c>
      <c r="V150" s="4">
        <f>V151</f>
        <v>41645</v>
      </c>
      <c r="W150" s="4">
        <f t="shared" ref="W150:AB150" si="282">W151</f>
        <v>0</v>
      </c>
      <c r="X150" s="4">
        <f t="shared" si="282"/>
        <v>41645</v>
      </c>
      <c r="Y150" s="4">
        <f t="shared" si="282"/>
        <v>0</v>
      </c>
      <c r="Z150" s="4">
        <f t="shared" si="282"/>
        <v>41645</v>
      </c>
      <c r="AA150" s="4">
        <f t="shared" si="282"/>
        <v>0</v>
      </c>
      <c r="AB150" s="4">
        <f t="shared" si="282"/>
        <v>41645</v>
      </c>
    </row>
    <row r="151" spans="1:28" ht="31.5" hidden="1" outlineLevel="7" x14ac:dyDescent="0.25">
      <c r="A151" s="11" t="s">
        <v>448</v>
      </c>
      <c r="B151" s="11" t="s">
        <v>92</v>
      </c>
      <c r="C151" s="27" t="s">
        <v>93</v>
      </c>
      <c r="D151" s="8">
        <v>43833</v>
      </c>
      <c r="E151" s="8"/>
      <c r="F151" s="8">
        <f>SUM(D151:E151)</f>
        <v>43833</v>
      </c>
      <c r="G151" s="8"/>
      <c r="H151" s="8">
        <f>SUM(F151:G151)</f>
        <v>43833</v>
      </c>
      <c r="I151" s="8"/>
      <c r="J151" s="8">
        <f>SUM(H151:I151)</f>
        <v>43833</v>
      </c>
      <c r="K151" s="8"/>
      <c r="L151" s="8">
        <f>SUM(J151:K151)</f>
        <v>43833</v>
      </c>
      <c r="M151" s="8">
        <v>41645</v>
      </c>
      <c r="N151" s="8"/>
      <c r="O151" s="8">
        <f>SUM(M151:N151)</f>
        <v>41645</v>
      </c>
      <c r="P151" s="8"/>
      <c r="Q151" s="8">
        <f>SUM(O151:P151)</f>
        <v>41645</v>
      </c>
      <c r="R151" s="8"/>
      <c r="S151" s="8">
        <f>SUM(Q151:R151)</f>
        <v>41645</v>
      </c>
      <c r="T151" s="8"/>
      <c r="U151" s="8">
        <f>SUM(S151:T151)</f>
        <v>41645</v>
      </c>
      <c r="V151" s="8">
        <v>41645</v>
      </c>
      <c r="W151" s="8"/>
      <c r="X151" s="8">
        <f>SUM(V151:W151)</f>
        <v>41645</v>
      </c>
      <c r="Y151" s="8"/>
      <c r="Z151" s="8">
        <f>SUM(X151:Y151)</f>
        <v>41645</v>
      </c>
      <c r="AA151" s="8"/>
      <c r="AB151" s="8">
        <f>SUM(Z151:AA151)</f>
        <v>41645</v>
      </c>
    </row>
    <row r="152" spans="1:28" ht="15.75" hidden="1" outlineLevel="5" x14ac:dyDescent="0.25">
      <c r="A152" s="5" t="s">
        <v>455</v>
      </c>
      <c r="B152" s="5"/>
      <c r="C152" s="28" t="s">
        <v>456</v>
      </c>
      <c r="D152" s="4">
        <f>D153</f>
        <v>1022.8</v>
      </c>
      <c r="E152" s="4">
        <f t="shared" ref="E152:L152" si="283">E153</f>
        <v>0</v>
      </c>
      <c r="F152" s="4">
        <f t="shared" si="283"/>
        <v>1022.8</v>
      </c>
      <c r="G152" s="4">
        <f t="shared" si="283"/>
        <v>0</v>
      </c>
      <c r="H152" s="4">
        <f t="shared" si="283"/>
        <v>1022.8</v>
      </c>
      <c r="I152" s="4">
        <f t="shared" si="283"/>
        <v>0</v>
      </c>
      <c r="J152" s="4">
        <f t="shared" si="283"/>
        <v>1022.8</v>
      </c>
      <c r="K152" s="4">
        <f t="shared" si="283"/>
        <v>0</v>
      </c>
      <c r="L152" s="4">
        <f t="shared" si="283"/>
        <v>1022.8</v>
      </c>
      <c r="M152" s="4">
        <f>M153</f>
        <v>972</v>
      </c>
      <c r="N152" s="4">
        <f t="shared" ref="N152:U152" si="284">N153</f>
        <v>0</v>
      </c>
      <c r="O152" s="4">
        <f t="shared" si="284"/>
        <v>972</v>
      </c>
      <c r="P152" s="4">
        <f t="shared" si="284"/>
        <v>0</v>
      </c>
      <c r="Q152" s="4">
        <f t="shared" si="284"/>
        <v>972</v>
      </c>
      <c r="R152" s="4">
        <f t="shared" si="284"/>
        <v>0</v>
      </c>
      <c r="S152" s="4">
        <f t="shared" si="284"/>
        <v>972</v>
      </c>
      <c r="T152" s="4">
        <f t="shared" si="284"/>
        <v>0</v>
      </c>
      <c r="U152" s="4">
        <f t="shared" si="284"/>
        <v>972</v>
      </c>
      <c r="V152" s="4">
        <f>V153</f>
        <v>972</v>
      </c>
      <c r="W152" s="4">
        <f t="shared" ref="W152:AB152" si="285">W153</f>
        <v>0</v>
      </c>
      <c r="X152" s="4">
        <f t="shared" si="285"/>
        <v>972</v>
      </c>
      <c r="Y152" s="4">
        <f t="shared" si="285"/>
        <v>0</v>
      </c>
      <c r="Z152" s="4">
        <f t="shared" si="285"/>
        <v>972</v>
      </c>
      <c r="AA152" s="4">
        <f t="shared" si="285"/>
        <v>0</v>
      </c>
      <c r="AB152" s="4">
        <f t="shared" si="285"/>
        <v>972</v>
      </c>
    </row>
    <row r="153" spans="1:28" ht="31.5" hidden="1" outlineLevel="7" x14ac:dyDescent="0.25">
      <c r="A153" s="11" t="s">
        <v>455</v>
      </c>
      <c r="B153" s="11" t="s">
        <v>92</v>
      </c>
      <c r="C153" s="27" t="s">
        <v>93</v>
      </c>
      <c r="D153" s="8">
        <v>1022.8</v>
      </c>
      <c r="E153" s="8"/>
      <c r="F153" s="8">
        <f>SUM(D153:E153)</f>
        <v>1022.8</v>
      </c>
      <c r="G153" s="8"/>
      <c r="H153" s="8">
        <f>SUM(F153:G153)</f>
        <v>1022.8</v>
      </c>
      <c r="I153" s="8"/>
      <c r="J153" s="8">
        <f>SUM(H153:I153)</f>
        <v>1022.8</v>
      </c>
      <c r="K153" s="8"/>
      <c r="L153" s="8">
        <f>SUM(J153:K153)</f>
        <v>1022.8</v>
      </c>
      <c r="M153" s="8">
        <v>972</v>
      </c>
      <c r="N153" s="8"/>
      <c r="O153" s="8">
        <f>SUM(M153:N153)</f>
        <v>972</v>
      </c>
      <c r="P153" s="8"/>
      <c r="Q153" s="8">
        <f>SUM(O153:P153)</f>
        <v>972</v>
      </c>
      <c r="R153" s="8"/>
      <c r="S153" s="8">
        <f>SUM(Q153:R153)</f>
        <v>972</v>
      </c>
      <c r="T153" s="8"/>
      <c r="U153" s="8">
        <f>SUM(S153:T153)</f>
        <v>972</v>
      </c>
      <c r="V153" s="8">
        <v>972</v>
      </c>
      <c r="W153" s="8"/>
      <c r="X153" s="8">
        <f>SUM(V153:W153)</f>
        <v>972</v>
      </c>
      <c r="Y153" s="8"/>
      <c r="Z153" s="8">
        <f>SUM(X153:Y153)</f>
        <v>972</v>
      </c>
      <c r="AA153" s="8"/>
      <c r="AB153" s="8">
        <f>SUM(Z153:AA153)</f>
        <v>972</v>
      </c>
    </row>
    <row r="154" spans="1:28" ht="15.75" hidden="1" outlineLevel="5" x14ac:dyDescent="0.25">
      <c r="A154" s="5" t="s">
        <v>463</v>
      </c>
      <c r="B154" s="5"/>
      <c r="C154" s="28" t="s">
        <v>464</v>
      </c>
      <c r="D154" s="4">
        <f>D155</f>
        <v>39282.800000000003</v>
      </c>
      <c r="E154" s="4">
        <f t="shared" ref="E154:L154" si="286">E155</f>
        <v>0</v>
      </c>
      <c r="F154" s="4">
        <f t="shared" si="286"/>
        <v>39282.800000000003</v>
      </c>
      <c r="G154" s="4">
        <f t="shared" si="286"/>
        <v>0</v>
      </c>
      <c r="H154" s="4">
        <f t="shared" si="286"/>
        <v>39282.800000000003</v>
      </c>
      <c r="I154" s="4">
        <f t="shared" si="286"/>
        <v>0</v>
      </c>
      <c r="J154" s="4">
        <f t="shared" si="286"/>
        <v>39282.800000000003</v>
      </c>
      <c r="K154" s="4">
        <f t="shared" si="286"/>
        <v>0</v>
      </c>
      <c r="L154" s="4">
        <f t="shared" si="286"/>
        <v>39282.800000000003</v>
      </c>
      <c r="M154" s="4">
        <f>M155</f>
        <v>37320</v>
      </c>
      <c r="N154" s="4">
        <f t="shared" ref="N154:U154" si="287">N155</f>
        <v>0</v>
      </c>
      <c r="O154" s="4">
        <f t="shared" si="287"/>
        <v>37320</v>
      </c>
      <c r="P154" s="4">
        <f t="shared" si="287"/>
        <v>0</v>
      </c>
      <c r="Q154" s="4">
        <f t="shared" si="287"/>
        <v>37320</v>
      </c>
      <c r="R154" s="4">
        <f t="shared" si="287"/>
        <v>0</v>
      </c>
      <c r="S154" s="4">
        <f t="shared" si="287"/>
        <v>37320</v>
      </c>
      <c r="T154" s="4">
        <f t="shared" si="287"/>
        <v>0</v>
      </c>
      <c r="U154" s="4">
        <f t="shared" si="287"/>
        <v>37320</v>
      </c>
      <c r="V154" s="4">
        <f>V155</f>
        <v>37320</v>
      </c>
      <c r="W154" s="4">
        <f t="shared" ref="W154:AB154" si="288">W155</f>
        <v>0</v>
      </c>
      <c r="X154" s="4">
        <f t="shared" si="288"/>
        <v>37320</v>
      </c>
      <c r="Y154" s="4">
        <f t="shared" si="288"/>
        <v>0</v>
      </c>
      <c r="Z154" s="4">
        <f t="shared" si="288"/>
        <v>37320</v>
      </c>
      <c r="AA154" s="4">
        <f t="shared" si="288"/>
        <v>0</v>
      </c>
      <c r="AB154" s="4">
        <f t="shared" si="288"/>
        <v>37320</v>
      </c>
    </row>
    <row r="155" spans="1:28" ht="31.5" hidden="1" outlineLevel="7" x14ac:dyDescent="0.25">
      <c r="A155" s="11" t="s">
        <v>463</v>
      </c>
      <c r="B155" s="11" t="s">
        <v>92</v>
      </c>
      <c r="C155" s="27" t="s">
        <v>93</v>
      </c>
      <c r="D155" s="8">
        <v>39282.800000000003</v>
      </c>
      <c r="E155" s="8"/>
      <c r="F155" s="8">
        <f>SUM(D155:E155)</f>
        <v>39282.800000000003</v>
      </c>
      <c r="G155" s="8"/>
      <c r="H155" s="8">
        <f>SUM(F155:G155)</f>
        <v>39282.800000000003</v>
      </c>
      <c r="I155" s="8"/>
      <c r="J155" s="8">
        <f>SUM(H155:I155)</f>
        <v>39282.800000000003</v>
      </c>
      <c r="K155" s="8"/>
      <c r="L155" s="8">
        <f>SUM(J155:K155)</f>
        <v>39282.800000000003</v>
      </c>
      <c r="M155" s="8">
        <v>37320</v>
      </c>
      <c r="N155" s="8"/>
      <c r="O155" s="8">
        <f>SUM(M155:N155)</f>
        <v>37320</v>
      </c>
      <c r="P155" s="8"/>
      <c r="Q155" s="8">
        <f>SUM(O155:P155)</f>
        <v>37320</v>
      </c>
      <c r="R155" s="8"/>
      <c r="S155" s="8">
        <f>SUM(Q155:R155)</f>
        <v>37320</v>
      </c>
      <c r="T155" s="8"/>
      <c r="U155" s="8">
        <f>SUM(S155:T155)</f>
        <v>37320</v>
      </c>
      <c r="V155" s="8">
        <v>37320</v>
      </c>
      <c r="W155" s="8"/>
      <c r="X155" s="8">
        <f>SUM(V155:W155)</f>
        <v>37320</v>
      </c>
      <c r="Y155" s="8"/>
      <c r="Z155" s="8">
        <f>SUM(X155:Y155)</f>
        <v>37320</v>
      </c>
      <c r="AA155" s="8"/>
      <c r="AB155" s="8">
        <f>SUM(Z155:AA155)</f>
        <v>37320</v>
      </c>
    </row>
    <row r="156" spans="1:28" ht="15.75" hidden="1" outlineLevel="5" x14ac:dyDescent="0.25">
      <c r="A156" s="5" t="s">
        <v>465</v>
      </c>
      <c r="B156" s="5"/>
      <c r="C156" s="28" t="s">
        <v>466</v>
      </c>
      <c r="D156" s="4">
        <f>D157</f>
        <v>23127</v>
      </c>
      <c r="E156" s="4">
        <f t="shared" ref="E156:L156" si="289">E157</f>
        <v>0</v>
      </c>
      <c r="F156" s="4">
        <f t="shared" si="289"/>
        <v>23127</v>
      </c>
      <c r="G156" s="4">
        <f t="shared" si="289"/>
        <v>0</v>
      </c>
      <c r="H156" s="4">
        <f t="shared" si="289"/>
        <v>23127</v>
      </c>
      <c r="I156" s="4">
        <f t="shared" si="289"/>
        <v>0</v>
      </c>
      <c r="J156" s="4">
        <f t="shared" si="289"/>
        <v>23127</v>
      </c>
      <c r="K156" s="4">
        <f t="shared" si="289"/>
        <v>0</v>
      </c>
      <c r="L156" s="4">
        <f t="shared" si="289"/>
        <v>23127</v>
      </c>
      <c r="M156" s="4">
        <f>M157</f>
        <v>21970</v>
      </c>
      <c r="N156" s="4">
        <f t="shared" ref="N156:U156" si="290">N157</f>
        <v>0</v>
      </c>
      <c r="O156" s="4">
        <f t="shared" si="290"/>
        <v>21970</v>
      </c>
      <c r="P156" s="4">
        <f t="shared" si="290"/>
        <v>0</v>
      </c>
      <c r="Q156" s="4">
        <f t="shared" si="290"/>
        <v>21970</v>
      </c>
      <c r="R156" s="4">
        <f t="shared" si="290"/>
        <v>0</v>
      </c>
      <c r="S156" s="4">
        <f t="shared" si="290"/>
        <v>21970</v>
      </c>
      <c r="T156" s="4">
        <f t="shared" si="290"/>
        <v>0</v>
      </c>
      <c r="U156" s="4">
        <f t="shared" si="290"/>
        <v>21970</v>
      </c>
      <c r="V156" s="4">
        <f>V157</f>
        <v>21970</v>
      </c>
      <c r="W156" s="4">
        <f t="shared" ref="W156:AB156" si="291">W157</f>
        <v>0</v>
      </c>
      <c r="X156" s="4">
        <f t="shared" si="291"/>
        <v>21970</v>
      </c>
      <c r="Y156" s="4">
        <f t="shared" si="291"/>
        <v>0</v>
      </c>
      <c r="Z156" s="4">
        <f t="shared" si="291"/>
        <v>21970</v>
      </c>
      <c r="AA156" s="4">
        <f t="shared" si="291"/>
        <v>0</v>
      </c>
      <c r="AB156" s="4">
        <f t="shared" si="291"/>
        <v>21970</v>
      </c>
    </row>
    <row r="157" spans="1:28" ht="31.5" hidden="1" outlineLevel="7" x14ac:dyDescent="0.25">
      <c r="A157" s="11" t="s">
        <v>465</v>
      </c>
      <c r="B157" s="11" t="s">
        <v>92</v>
      </c>
      <c r="C157" s="27" t="s">
        <v>93</v>
      </c>
      <c r="D157" s="8">
        <v>23127</v>
      </c>
      <c r="E157" s="8"/>
      <c r="F157" s="8">
        <f>SUM(D157:E157)</f>
        <v>23127</v>
      </c>
      <c r="G157" s="8"/>
      <c r="H157" s="8">
        <f>SUM(F157:G157)</f>
        <v>23127</v>
      </c>
      <c r="I157" s="8"/>
      <c r="J157" s="8">
        <f>SUM(H157:I157)</f>
        <v>23127</v>
      </c>
      <c r="K157" s="8"/>
      <c r="L157" s="8">
        <f>SUM(J157:K157)</f>
        <v>23127</v>
      </c>
      <c r="M157" s="8">
        <v>21970</v>
      </c>
      <c r="N157" s="8"/>
      <c r="O157" s="8">
        <f>SUM(M157:N157)</f>
        <v>21970</v>
      </c>
      <c r="P157" s="8"/>
      <c r="Q157" s="8">
        <f>SUM(O157:P157)</f>
        <v>21970</v>
      </c>
      <c r="R157" s="8"/>
      <c r="S157" s="8">
        <f>SUM(Q157:R157)</f>
        <v>21970</v>
      </c>
      <c r="T157" s="8"/>
      <c r="U157" s="8">
        <f>SUM(S157:T157)</f>
        <v>21970</v>
      </c>
      <c r="V157" s="8">
        <v>21970</v>
      </c>
      <c r="W157" s="8"/>
      <c r="X157" s="8">
        <f>SUM(V157:W157)</f>
        <v>21970</v>
      </c>
      <c r="Y157" s="8"/>
      <c r="Z157" s="8">
        <f>SUM(X157:Y157)</f>
        <v>21970</v>
      </c>
      <c r="AA157" s="8"/>
      <c r="AB157" s="8">
        <f>SUM(Z157:AA157)</f>
        <v>21970</v>
      </c>
    </row>
    <row r="158" spans="1:28" ht="31.5" hidden="1" outlineLevel="5" x14ac:dyDescent="0.25">
      <c r="A158" s="5" t="s">
        <v>467</v>
      </c>
      <c r="B158" s="5"/>
      <c r="C158" s="28" t="s">
        <v>468</v>
      </c>
      <c r="D158" s="4">
        <f>D159</f>
        <v>38556.1</v>
      </c>
      <c r="E158" s="4">
        <f t="shared" ref="E158:L158" si="292">E159</f>
        <v>0</v>
      </c>
      <c r="F158" s="4">
        <f t="shared" si="292"/>
        <v>38556.1</v>
      </c>
      <c r="G158" s="4">
        <f t="shared" si="292"/>
        <v>0</v>
      </c>
      <c r="H158" s="4">
        <f t="shared" si="292"/>
        <v>38556.1</v>
      </c>
      <c r="I158" s="4">
        <f t="shared" si="292"/>
        <v>0</v>
      </c>
      <c r="J158" s="4">
        <f t="shared" si="292"/>
        <v>38556.1</v>
      </c>
      <c r="K158" s="4">
        <f t="shared" si="292"/>
        <v>0</v>
      </c>
      <c r="L158" s="4">
        <f t="shared" si="292"/>
        <v>38556.1</v>
      </c>
      <c r="M158" s="4">
        <f>M159</f>
        <v>36630</v>
      </c>
      <c r="N158" s="4">
        <f t="shared" ref="N158:U158" si="293">N159</f>
        <v>0</v>
      </c>
      <c r="O158" s="4">
        <f t="shared" si="293"/>
        <v>36630</v>
      </c>
      <c r="P158" s="4">
        <f t="shared" si="293"/>
        <v>0</v>
      </c>
      <c r="Q158" s="4">
        <f t="shared" si="293"/>
        <v>36630</v>
      </c>
      <c r="R158" s="4">
        <f t="shared" si="293"/>
        <v>0</v>
      </c>
      <c r="S158" s="4">
        <f t="shared" si="293"/>
        <v>36630</v>
      </c>
      <c r="T158" s="4">
        <f t="shared" si="293"/>
        <v>0</v>
      </c>
      <c r="U158" s="4">
        <f t="shared" si="293"/>
        <v>36630</v>
      </c>
      <c r="V158" s="4">
        <f>V159</f>
        <v>36630</v>
      </c>
      <c r="W158" s="4">
        <f t="shared" ref="W158:AB158" si="294">W159</f>
        <v>0</v>
      </c>
      <c r="X158" s="4">
        <f t="shared" si="294"/>
        <v>36630</v>
      </c>
      <c r="Y158" s="4">
        <f t="shared" si="294"/>
        <v>0</v>
      </c>
      <c r="Z158" s="4">
        <f t="shared" si="294"/>
        <v>36630</v>
      </c>
      <c r="AA158" s="4">
        <f t="shared" si="294"/>
        <v>0</v>
      </c>
      <c r="AB158" s="4">
        <f t="shared" si="294"/>
        <v>36630</v>
      </c>
    </row>
    <row r="159" spans="1:28" ht="31.5" hidden="1" outlineLevel="7" x14ac:dyDescent="0.25">
      <c r="A159" s="11" t="s">
        <v>467</v>
      </c>
      <c r="B159" s="11" t="s">
        <v>92</v>
      </c>
      <c r="C159" s="27" t="s">
        <v>93</v>
      </c>
      <c r="D159" s="8">
        <v>38556.1</v>
      </c>
      <c r="E159" s="8"/>
      <c r="F159" s="8">
        <f>SUM(D159:E159)</f>
        <v>38556.1</v>
      </c>
      <c r="G159" s="8"/>
      <c r="H159" s="8">
        <f>SUM(F159:G159)</f>
        <v>38556.1</v>
      </c>
      <c r="I159" s="8"/>
      <c r="J159" s="8">
        <f>SUM(H159:I159)</f>
        <v>38556.1</v>
      </c>
      <c r="K159" s="8"/>
      <c r="L159" s="8">
        <f>SUM(J159:K159)</f>
        <v>38556.1</v>
      </c>
      <c r="M159" s="8">
        <v>36630</v>
      </c>
      <c r="N159" s="8"/>
      <c r="O159" s="8">
        <f>SUM(M159:N159)</f>
        <v>36630</v>
      </c>
      <c r="P159" s="8"/>
      <c r="Q159" s="8">
        <f>SUM(O159:P159)</f>
        <v>36630</v>
      </c>
      <c r="R159" s="8"/>
      <c r="S159" s="8">
        <f>SUM(Q159:R159)</f>
        <v>36630</v>
      </c>
      <c r="T159" s="8"/>
      <c r="U159" s="8">
        <f>SUM(S159:T159)</f>
        <v>36630</v>
      </c>
      <c r="V159" s="8">
        <v>36630</v>
      </c>
      <c r="W159" s="8"/>
      <c r="X159" s="8">
        <f>SUM(V159:W159)</f>
        <v>36630</v>
      </c>
      <c r="Y159" s="8"/>
      <c r="Z159" s="8">
        <f>SUM(X159:Y159)</f>
        <v>36630</v>
      </c>
      <c r="AA159" s="8"/>
      <c r="AB159" s="8">
        <f>SUM(Z159:AA159)</f>
        <v>36630</v>
      </c>
    </row>
    <row r="160" spans="1:28" ht="15.75" hidden="1" outlineLevel="5" x14ac:dyDescent="0.25">
      <c r="A160" s="5" t="s">
        <v>478</v>
      </c>
      <c r="B160" s="5"/>
      <c r="C160" s="28" t="s">
        <v>479</v>
      </c>
      <c r="D160" s="4">
        <f>D161</f>
        <v>9608.6</v>
      </c>
      <c r="E160" s="4">
        <f t="shared" ref="E160:L160" si="295">E161</f>
        <v>0</v>
      </c>
      <c r="F160" s="4">
        <f t="shared" si="295"/>
        <v>9608.6</v>
      </c>
      <c r="G160" s="4">
        <f t="shared" si="295"/>
        <v>0</v>
      </c>
      <c r="H160" s="4">
        <f t="shared" si="295"/>
        <v>9608.6</v>
      </c>
      <c r="I160" s="4">
        <f t="shared" si="295"/>
        <v>0</v>
      </c>
      <c r="J160" s="4">
        <f t="shared" si="295"/>
        <v>9608.6</v>
      </c>
      <c r="K160" s="4">
        <f t="shared" si="295"/>
        <v>0</v>
      </c>
      <c r="L160" s="4">
        <f t="shared" si="295"/>
        <v>9608.6</v>
      </c>
      <c r="M160" s="4">
        <f>M161</f>
        <v>9100</v>
      </c>
      <c r="N160" s="4">
        <f t="shared" ref="N160:U160" si="296">N161</f>
        <v>0</v>
      </c>
      <c r="O160" s="4">
        <f t="shared" si="296"/>
        <v>9100</v>
      </c>
      <c r="P160" s="4">
        <f t="shared" si="296"/>
        <v>0</v>
      </c>
      <c r="Q160" s="4">
        <f t="shared" si="296"/>
        <v>9100</v>
      </c>
      <c r="R160" s="4">
        <f t="shared" si="296"/>
        <v>0</v>
      </c>
      <c r="S160" s="4">
        <f t="shared" si="296"/>
        <v>9100</v>
      </c>
      <c r="T160" s="4">
        <f t="shared" si="296"/>
        <v>0</v>
      </c>
      <c r="U160" s="4">
        <f t="shared" si="296"/>
        <v>9100</v>
      </c>
      <c r="V160" s="4">
        <f>V161</f>
        <v>9100</v>
      </c>
      <c r="W160" s="4">
        <f t="shared" ref="W160:AB160" si="297">W161</f>
        <v>0</v>
      </c>
      <c r="X160" s="4">
        <f t="shared" si="297"/>
        <v>9100</v>
      </c>
      <c r="Y160" s="4">
        <f t="shared" si="297"/>
        <v>0</v>
      </c>
      <c r="Z160" s="4">
        <f t="shared" si="297"/>
        <v>9100</v>
      </c>
      <c r="AA160" s="4">
        <f t="shared" si="297"/>
        <v>0</v>
      </c>
      <c r="AB160" s="4">
        <f t="shared" si="297"/>
        <v>9100</v>
      </c>
    </row>
    <row r="161" spans="1:28" ht="31.5" hidden="1" outlineLevel="7" x14ac:dyDescent="0.25">
      <c r="A161" s="11" t="s">
        <v>478</v>
      </c>
      <c r="B161" s="11" t="s">
        <v>92</v>
      </c>
      <c r="C161" s="27" t="s">
        <v>93</v>
      </c>
      <c r="D161" s="8">
        <v>9608.6</v>
      </c>
      <c r="E161" s="8"/>
      <c r="F161" s="8">
        <f>SUM(D161:E161)</f>
        <v>9608.6</v>
      </c>
      <c r="G161" s="8"/>
      <c r="H161" s="8">
        <f>SUM(F161:G161)</f>
        <v>9608.6</v>
      </c>
      <c r="I161" s="8"/>
      <c r="J161" s="8">
        <f>SUM(H161:I161)</f>
        <v>9608.6</v>
      </c>
      <c r="K161" s="8"/>
      <c r="L161" s="8">
        <f>SUM(J161:K161)</f>
        <v>9608.6</v>
      </c>
      <c r="M161" s="8">
        <v>9100</v>
      </c>
      <c r="N161" s="8"/>
      <c r="O161" s="8">
        <f>SUM(M161:N161)</f>
        <v>9100</v>
      </c>
      <c r="P161" s="8"/>
      <c r="Q161" s="8">
        <f>SUM(O161:P161)</f>
        <v>9100</v>
      </c>
      <c r="R161" s="8"/>
      <c r="S161" s="8">
        <f>SUM(Q161:R161)</f>
        <v>9100</v>
      </c>
      <c r="T161" s="8"/>
      <c r="U161" s="8">
        <f>SUM(S161:T161)</f>
        <v>9100</v>
      </c>
      <c r="V161" s="8">
        <v>9100</v>
      </c>
      <c r="W161" s="8"/>
      <c r="X161" s="8">
        <f>SUM(V161:W161)</f>
        <v>9100</v>
      </c>
      <c r="Y161" s="8"/>
      <c r="Z161" s="8">
        <f>SUM(X161:Y161)</f>
        <v>9100</v>
      </c>
      <c r="AA161" s="8"/>
      <c r="AB161" s="8">
        <f>SUM(Z161:AA161)</f>
        <v>9100</v>
      </c>
    </row>
    <row r="162" spans="1:28" ht="33" hidden="1" customHeight="1" outlineLevel="5" x14ac:dyDescent="0.25">
      <c r="A162" s="5" t="s">
        <v>469</v>
      </c>
      <c r="B162" s="5"/>
      <c r="C162" s="28" t="s">
        <v>470</v>
      </c>
      <c r="D162" s="4">
        <f>D163</f>
        <v>50</v>
      </c>
      <c r="E162" s="4">
        <f t="shared" ref="E162:L162" si="298">E163</f>
        <v>0</v>
      </c>
      <c r="F162" s="4">
        <f t="shared" si="298"/>
        <v>50</v>
      </c>
      <c r="G162" s="4">
        <f t="shared" si="298"/>
        <v>0</v>
      </c>
      <c r="H162" s="4">
        <f t="shared" si="298"/>
        <v>50</v>
      </c>
      <c r="I162" s="4">
        <f t="shared" si="298"/>
        <v>0</v>
      </c>
      <c r="J162" s="4">
        <f t="shared" si="298"/>
        <v>50</v>
      </c>
      <c r="K162" s="4">
        <f t="shared" si="298"/>
        <v>0</v>
      </c>
      <c r="L162" s="4">
        <f t="shared" si="298"/>
        <v>50</v>
      </c>
      <c r="M162" s="4">
        <f>M163</f>
        <v>50</v>
      </c>
      <c r="N162" s="4">
        <f t="shared" ref="N162:U162" si="299">N163</f>
        <v>0</v>
      </c>
      <c r="O162" s="4">
        <f t="shared" si="299"/>
        <v>50</v>
      </c>
      <c r="P162" s="4">
        <f t="shared" si="299"/>
        <v>0</v>
      </c>
      <c r="Q162" s="4">
        <f t="shared" si="299"/>
        <v>50</v>
      </c>
      <c r="R162" s="4">
        <f t="shared" si="299"/>
        <v>0</v>
      </c>
      <c r="S162" s="4">
        <f t="shared" si="299"/>
        <v>50</v>
      </c>
      <c r="T162" s="4">
        <f t="shared" si="299"/>
        <v>0</v>
      </c>
      <c r="U162" s="4">
        <f t="shared" si="299"/>
        <v>50</v>
      </c>
      <c r="V162" s="4">
        <f>V163</f>
        <v>50</v>
      </c>
      <c r="W162" s="4">
        <f t="shared" ref="W162:AB162" si="300">W163</f>
        <v>0</v>
      </c>
      <c r="X162" s="4">
        <f t="shared" si="300"/>
        <v>50</v>
      </c>
      <c r="Y162" s="4">
        <f t="shared" si="300"/>
        <v>0</v>
      </c>
      <c r="Z162" s="4">
        <f t="shared" si="300"/>
        <v>50</v>
      </c>
      <c r="AA162" s="4">
        <f t="shared" si="300"/>
        <v>0</v>
      </c>
      <c r="AB162" s="4">
        <f t="shared" si="300"/>
        <v>50</v>
      </c>
    </row>
    <row r="163" spans="1:28" ht="31.5" hidden="1" outlineLevel="7" x14ac:dyDescent="0.25">
      <c r="A163" s="11" t="s">
        <v>469</v>
      </c>
      <c r="B163" s="11" t="s">
        <v>92</v>
      </c>
      <c r="C163" s="27" t="s">
        <v>93</v>
      </c>
      <c r="D163" s="8">
        <v>50</v>
      </c>
      <c r="E163" s="8"/>
      <c r="F163" s="8">
        <f>SUM(D163:E163)</f>
        <v>50</v>
      </c>
      <c r="G163" s="8"/>
      <c r="H163" s="8">
        <f>SUM(F163:G163)</f>
        <v>50</v>
      </c>
      <c r="I163" s="8"/>
      <c r="J163" s="8">
        <f>SUM(H163:I163)</f>
        <v>50</v>
      </c>
      <c r="K163" s="8"/>
      <c r="L163" s="8">
        <f>SUM(J163:K163)</f>
        <v>50</v>
      </c>
      <c r="M163" s="8">
        <v>50</v>
      </c>
      <c r="N163" s="8"/>
      <c r="O163" s="8">
        <f>SUM(M163:N163)</f>
        <v>50</v>
      </c>
      <c r="P163" s="8"/>
      <c r="Q163" s="8">
        <f>SUM(O163:P163)</f>
        <v>50</v>
      </c>
      <c r="R163" s="8"/>
      <c r="S163" s="8">
        <f>SUM(Q163:R163)</f>
        <v>50</v>
      </c>
      <c r="T163" s="8"/>
      <c r="U163" s="8">
        <f>SUM(S163:T163)</f>
        <v>50</v>
      </c>
      <c r="V163" s="8">
        <v>50</v>
      </c>
      <c r="W163" s="8"/>
      <c r="X163" s="8">
        <f>SUM(V163:W163)</f>
        <v>50</v>
      </c>
      <c r="Y163" s="8"/>
      <c r="Z163" s="8">
        <f>SUM(X163:Y163)</f>
        <v>50</v>
      </c>
      <c r="AA163" s="8"/>
      <c r="AB163" s="8">
        <f>SUM(Z163:AA163)</f>
        <v>50</v>
      </c>
    </row>
    <row r="164" spans="1:28" ht="47.25" hidden="1" outlineLevel="5" x14ac:dyDescent="0.25">
      <c r="A164" s="5" t="s">
        <v>471</v>
      </c>
      <c r="B164" s="5"/>
      <c r="C164" s="28" t="s">
        <v>472</v>
      </c>
      <c r="D164" s="4">
        <f>D165</f>
        <v>550</v>
      </c>
      <c r="E164" s="4">
        <f t="shared" ref="E164:L164" si="301">E165</f>
        <v>0</v>
      </c>
      <c r="F164" s="4">
        <f t="shared" si="301"/>
        <v>550</v>
      </c>
      <c r="G164" s="4">
        <f t="shared" si="301"/>
        <v>0</v>
      </c>
      <c r="H164" s="4">
        <f t="shared" si="301"/>
        <v>550</v>
      </c>
      <c r="I164" s="4">
        <f t="shared" si="301"/>
        <v>0</v>
      </c>
      <c r="J164" s="4">
        <f t="shared" si="301"/>
        <v>550</v>
      </c>
      <c r="K164" s="4">
        <f t="shared" si="301"/>
        <v>0</v>
      </c>
      <c r="L164" s="4">
        <f t="shared" si="301"/>
        <v>550</v>
      </c>
      <c r="M164" s="4">
        <f>M165</f>
        <v>550</v>
      </c>
      <c r="N164" s="4">
        <f t="shared" ref="N164:U164" si="302">N165</f>
        <v>0</v>
      </c>
      <c r="O164" s="4">
        <f t="shared" si="302"/>
        <v>550</v>
      </c>
      <c r="P164" s="4">
        <f t="shared" si="302"/>
        <v>0</v>
      </c>
      <c r="Q164" s="4">
        <f t="shared" si="302"/>
        <v>550</v>
      </c>
      <c r="R164" s="4">
        <f t="shared" si="302"/>
        <v>0</v>
      </c>
      <c r="S164" s="4">
        <f t="shared" si="302"/>
        <v>550</v>
      </c>
      <c r="T164" s="4">
        <f t="shared" si="302"/>
        <v>0</v>
      </c>
      <c r="U164" s="4">
        <f t="shared" si="302"/>
        <v>550</v>
      </c>
      <c r="V164" s="4">
        <f>V165</f>
        <v>550</v>
      </c>
      <c r="W164" s="4">
        <f t="shared" ref="W164:AB164" si="303">W165</f>
        <v>0</v>
      </c>
      <c r="X164" s="4">
        <f t="shared" si="303"/>
        <v>550</v>
      </c>
      <c r="Y164" s="4">
        <f t="shared" si="303"/>
        <v>0</v>
      </c>
      <c r="Z164" s="4">
        <f t="shared" si="303"/>
        <v>550</v>
      </c>
      <c r="AA164" s="4">
        <f t="shared" si="303"/>
        <v>0</v>
      </c>
      <c r="AB164" s="4">
        <f t="shared" si="303"/>
        <v>550</v>
      </c>
    </row>
    <row r="165" spans="1:28" ht="31.5" hidden="1" outlineLevel="7" x14ac:dyDescent="0.25">
      <c r="A165" s="11" t="s">
        <v>471</v>
      </c>
      <c r="B165" s="11" t="s">
        <v>92</v>
      </c>
      <c r="C165" s="27" t="s">
        <v>93</v>
      </c>
      <c r="D165" s="8">
        <v>550</v>
      </c>
      <c r="E165" s="8"/>
      <c r="F165" s="8">
        <f>SUM(D165:E165)</f>
        <v>550</v>
      </c>
      <c r="G165" s="8"/>
      <c r="H165" s="8">
        <f>SUM(F165:G165)</f>
        <v>550</v>
      </c>
      <c r="I165" s="8"/>
      <c r="J165" s="8">
        <f>SUM(H165:I165)</f>
        <v>550</v>
      </c>
      <c r="K165" s="8"/>
      <c r="L165" s="8">
        <f>SUM(J165:K165)</f>
        <v>550</v>
      </c>
      <c r="M165" s="8">
        <v>550</v>
      </c>
      <c r="N165" s="8"/>
      <c r="O165" s="8">
        <f>SUM(M165:N165)</f>
        <v>550</v>
      </c>
      <c r="P165" s="8"/>
      <c r="Q165" s="8">
        <f>SUM(O165:P165)</f>
        <v>550</v>
      </c>
      <c r="R165" s="8"/>
      <c r="S165" s="8">
        <f>SUM(Q165:R165)</f>
        <v>550</v>
      </c>
      <c r="T165" s="8"/>
      <c r="U165" s="8">
        <f>SUM(S165:T165)</f>
        <v>550</v>
      </c>
      <c r="V165" s="8">
        <v>550</v>
      </c>
      <c r="W165" s="8"/>
      <c r="X165" s="8">
        <f>SUM(V165:W165)</f>
        <v>550</v>
      </c>
      <c r="Y165" s="8"/>
      <c r="Z165" s="8">
        <f>SUM(X165:Y165)</f>
        <v>550</v>
      </c>
      <c r="AA165" s="8"/>
      <c r="AB165" s="8">
        <f>SUM(Z165:AA165)</f>
        <v>550</v>
      </c>
    </row>
    <row r="166" spans="1:28" ht="47.25" outlineLevel="2" x14ac:dyDescent="0.25">
      <c r="A166" s="5" t="s">
        <v>76</v>
      </c>
      <c r="B166" s="5"/>
      <c r="C166" s="28" t="s">
        <v>77</v>
      </c>
      <c r="D166" s="4">
        <f>D167+D195+D208+D219</f>
        <v>43519.8</v>
      </c>
      <c r="E166" s="4">
        <f t="shared" ref="E166:L166" si="304">E167+E195+E208+E219</f>
        <v>0</v>
      </c>
      <c r="F166" s="4">
        <f t="shared" si="304"/>
        <v>43519.8</v>
      </c>
      <c r="G166" s="4">
        <f t="shared" si="304"/>
        <v>6262.6010000000006</v>
      </c>
      <c r="H166" s="4">
        <f t="shared" si="304"/>
        <v>49782.400999999998</v>
      </c>
      <c r="I166" s="4">
        <f t="shared" si="304"/>
        <v>1807.1708600000002</v>
      </c>
      <c r="J166" s="4">
        <f t="shared" si="304"/>
        <v>51589.571859999996</v>
      </c>
      <c r="K166" s="4">
        <f t="shared" si="304"/>
        <v>2.4</v>
      </c>
      <c r="L166" s="4">
        <f t="shared" si="304"/>
        <v>51591.971859999998</v>
      </c>
      <c r="M166" s="4">
        <f>M167+M195+M208+M219</f>
        <v>41454.100000000006</v>
      </c>
      <c r="N166" s="4">
        <f t="shared" ref="N166:U166" si="305">N167+N195+N208+N219</f>
        <v>0</v>
      </c>
      <c r="O166" s="4">
        <f t="shared" si="305"/>
        <v>41454.100000000006</v>
      </c>
      <c r="P166" s="4">
        <f t="shared" si="305"/>
        <v>0</v>
      </c>
      <c r="Q166" s="4">
        <f t="shared" si="305"/>
        <v>41454.100000000006</v>
      </c>
      <c r="R166" s="4">
        <f t="shared" si="305"/>
        <v>0</v>
      </c>
      <c r="S166" s="4">
        <f t="shared" si="305"/>
        <v>41454.100000000006</v>
      </c>
      <c r="T166" s="4">
        <f t="shared" si="305"/>
        <v>0</v>
      </c>
      <c r="U166" s="4">
        <f t="shared" si="305"/>
        <v>41454.100000000006</v>
      </c>
      <c r="V166" s="4">
        <f>V167+V195+V208+V219</f>
        <v>38365</v>
      </c>
      <c r="W166" s="4">
        <f t="shared" ref="W166:Z166" si="306">W167+W195+W208+W219</f>
        <v>0</v>
      </c>
      <c r="X166" s="4">
        <f t="shared" si="306"/>
        <v>38365</v>
      </c>
      <c r="Y166" s="4">
        <f t="shared" si="306"/>
        <v>0</v>
      </c>
      <c r="Z166" s="4">
        <f t="shared" si="306"/>
        <v>38365</v>
      </c>
      <c r="AA166" s="4">
        <f t="shared" ref="AA166:AB166" si="307">AA167+AA195+AA208+AA219</f>
        <v>0</v>
      </c>
      <c r="AB166" s="4">
        <f t="shared" si="307"/>
        <v>38365</v>
      </c>
    </row>
    <row r="167" spans="1:28" ht="31.5" outlineLevel="3" x14ac:dyDescent="0.25">
      <c r="A167" s="5" t="s">
        <v>78</v>
      </c>
      <c r="B167" s="5"/>
      <c r="C167" s="28" t="s">
        <v>79</v>
      </c>
      <c r="D167" s="4">
        <f>D168+D186+D189+D192</f>
        <v>6060.2</v>
      </c>
      <c r="E167" s="4">
        <f t="shared" ref="E167:Z167" si="308">E168+E186+E189+E192</f>
        <v>0</v>
      </c>
      <c r="F167" s="4">
        <f t="shared" si="308"/>
        <v>6060.2</v>
      </c>
      <c r="G167" s="4">
        <f t="shared" si="308"/>
        <v>5899.2676700000002</v>
      </c>
      <c r="H167" s="4">
        <f t="shared" si="308"/>
        <v>11959.467669999998</v>
      </c>
      <c r="I167" s="4">
        <f t="shared" si="308"/>
        <v>0</v>
      </c>
      <c r="J167" s="4">
        <f t="shared" si="308"/>
        <v>11959.467669999998</v>
      </c>
      <c r="K167" s="4">
        <f t="shared" ref="K167:L167" si="309">K168+K186+K189+K192</f>
        <v>2.4</v>
      </c>
      <c r="L167" s="4">
        <f t="shared" si="309"/>
        <v>11961.86767</v>
      </c>
      <c r="M167" s="4">
        <f t="shared" si="308"/>
        <v>5611.7999999999993</v>
      </c>
      <c r="N167" s="4">
        <f t="shared" si="308"/>
        <v>0</v>
      </c>
      <c r="O167" s="4">
        <f t="shared" si="308"/>
        <v>5611.7999999999993</v>
      </c>
      <c r="P167" s="4">
        <f t="shared" si="308"/>
        <v>0</v>
      </c>
      <c r="Q167" s="4">
        <f t="shared" si="308"/>
        <v>5611.7999999999993</v>
      </c>
      <c r="R167" s="4">
        <f t="shared" si="308"/>
        <v>0</v>
      </c>
      <c r="S167" s="4">
        <f t="shared" si="308"/>
        <v>5611.7999999999993</v>
      </c>
      <c r="T167" s="4">
        <f t="shared" si="308"/>
        <v>0</v>
      </c>
      <c r="U167" s="4">
        <f t="shared" si="308"/>
        <v>5611.7999999999993</v>
      </c>
      <c r="V167" s="4">
        <f t="shared" si="308"/>
        <v>5831.7999999999993</v>
      </c>
      <c r="W167" s="4">
        <f t="shared" si="308"/>
        <v>0</v>
      </c>
      <c r="X167" s="4">
        <f t="shared" si="308"/>
        <v>5831.7999999999993</v>
      </c>
      <c r="Y167" s="4">
        <f t="shared" si="308"/>
        <v>0</v>
      </c>
      <c r="Z167" s="4">
        <f t="shared" si="308"/>
        <v>5831.7999999999993</v>
      </c>
      <c r="AA167" s="4">
        <f t="shared" ref="AA167:AB167" si="310">AA168+AA186+AA189+AA192</f>
        <v>0</v>
      </c>
      <c r="AB167" s="4">
        <f t="shared" si="310"/>
        <v>5831.7999999999993</v>
      </c>
    </row>
    <row r="168" spans="1:28" ht="31.5" outlineLevel="4" x14ac:dyDescent="0.25">
      <c r="A168" s="5" t="s">
        <v>147</v>
      </c>
      <c r="B168" s="5"/>
      <c r="C168" s="28" t="s">
        <v>148</v>
      </c>
      <c r="D168" s="4">
        <f>D169+D172+D174+D176+D178+D180+D182</f>
        <v>5480.7</v>
      </c>
      <c r="E168" s="4">
        <f t="shared" ref="E168:F168" si="311">E169+E172+E174+E176+E178+E180+E182</f>
        <v>0</v>
      </c>
      <c r="F168" s="4">
        <f t="shared" si="311"/>
        <v>5480.7</v>
      </c>
      <c r="G168" s="4">
        <f>G169+G172+G174+G176+G178+G180+G182+G184</f>
        <v>5899.2676700000002</v>
      </c>
      <c r="H168" s="4">
        <f t="shared" ref="H168:Z168" si="312">H169+H172+H174+H176+H178+H180+H182+H184</f>
        <v>11379.967669999998</v>
      </c>
      <c r="I168" s="4">
        <f>I169+I172+I174+I176+I178+I180+I182+I184</f>
        <v>0</v>
      </c>
      <c r="J168" s="4">
        <f>J169+J172+J174+J176+J178+J180+J182+J184</f>
        <v>11379.967669999998</v>
      </c>
      <c r="K168" s="4">
        <f t="shared" ref="K168:L168" si="313">K169+K172+K174+K176+K178+K180+K182+K184</f>
        <v>2.4</v>
      </c>
      <c r="L168" s="4">
        <f t="shared" si="313"/>
        <v>11382.36767</v>
      </c>
      <c r="M168" s="4">
        <f t="shared" si="312"/>
        <v>5169.2999999999993</v>
      </c>
      <c r="N168" s="4">
        <f t="shared" si="312"/>
        <v>0</v>
      </c>
      <c r="O168" s="4">
        <f t="shared" si="312"/>
        <v>5169.2999999999993</v>
      </c>
      <c r="P168" s="4">
        <f t="shared" si="312"/>
        <v>0</v>
      </c>
      <c r="Q168" s="4">
        <f t="shared" si="312"/>
        <v>5169.2999999999993</v>
      </c>
      <c r="R168" s="4">
        <f>R169+R172+R174+R176+R178+R180+R182+R184</f>
        <v>0</v>
      </c>
      <c r="S168" s="4">
        <f t="shared" ref="S168:U168" si="314">S169+S172+S174+S176+S178+S180+S182+S184</f>
        <v>5169.2999999999993</v>
      </c>
      <c r="T168" s="4">
        <f t="shared" si="314"/>
        <v>0</v>
      </c>
      <c r="U168" s="4">
        <f t="shared" si="314"/>
        <v>5169.2999999999993</v>
      </c>
      <c r="V168" s="4">
        <f t="shared" si="312"/>
        <v>5389.2999999999993</v>
      </c>
      <c r="W168" s="4">
        <f t="shared" si="312"/>
        <v>0</v>
      </c>
      <c r="X168" s="4">
        <f t="shared" si="312"/>
        <v>5389.2999999999993</v>
      </c>
      <c r="Y168" s="4">
        <f t="shared" si="312"/>
        <v>0</v>
      </c>
      <c r="Z168" s="4">
        <f t="shared" si="312"/>
        <v>5389.2999999999993</v>
      </c>
      <c r="AA168" s="4">
        <f t="shared" ref="AA168:AB168" si="315">AA169+AA172+AA174+AA176+AA178+AA180+AA182+AA184</f>
        <v>0</v>
      </c>
      <c r="AB168" s="4">
        <f t="shared" si="315"/>
        <v>5389.2999999999993</v>
      </c>
    </row>
    <row r="169" spans="1:28" ht="31.5" hidden="1" outlineLevel="5" x14ac:dyDescent="0.25">
      <c r="A169" s="5" t="s">
        <v>149</v>
      </c>
      <c r="B169" s="5"/>
      <c r="C169" s="28" t="s">
        <v>150</v>
      </c>
      <c r="D169" s="4">
        <f>D170</f>
        <v>2200</v>
      </c>
      <c r="E169" s="4">
        <f t="shared" ref="E169:F169" si="316">E170</f>
        <v>0</v>
      </c>
      <c r="F169" s="4">
        <f t="shared" si="316"/>
        <v>2200</v>
      </c>
      <c r="G169" s="4">
        <f>G170+G171</f>
        <v>464.64</v>
      </c>
      <c r="H169" s="4">
        <f t="shared" ref="H169:Z169" si="317">H170+H171</f>
        <v>2664.64</v>
      </c>
      <c r="I169" s="4">
        <f>I170+I171</f>
        <v>0</v>
      </c>
      <c r="J169" s="4">
        <f t="shared" ref="J169:L169" si="318">J170+J171</f>
        <v>2664.64</v>
      </c>
      <c r="K169" s="4">
        <f t="shared" si="318"/>
        <v>0</v>
      </c>
      <c r="L169" s="4">
        <f t="shared" si="318"/>
        <v>2664.64</v>
      </c>
      <c r="M169" s="4">
        <f t="shared" si="317"/>
        <v>1980</v>
      </c>
      <c r="N169" s="4">
        <f t="shared" si="317"/>
        <v>0</v>
      </c>
      <c r="O169" s="4">
        <f t="shared" si="317"/>
        <v>1980</v>
      </c>
      <c r="P169" s="4">
        <f t="shared" si="317"/>
        <v>0</v>
      </c>
      <c r="Q169" s="4">
        <f t="shared" si="317"/>
        <v>1980</v>
      </c>
      <c r="R169" s="4">
        <f>R170+R171</f>
        <v>0</v>
      </c>
      <c r="S169" s="4">
        <f t="shared" ref="S169:U169" si="319">S170+S171</f>
        <v>1980</v>
      </c>
      <c r="T169" s="4">
        <f t="shared" si="319"/>
        <v>0</v>
      </c>
      <c r="U169" s="4">
        <f t="shared" si="319"/>
        <v>1980</v>
      </c>
      <c r="V169" s="4">
        <f t="shared" si="317"/>
        <v>2200</v>
      </c>
      <c r="W169" s="4">
        <f t="shared" si="317"/>
        <v>0</v>
      </c>
      <c r="X169" s="4">
        <f t="shared" si="317"/>
        <v>2200</v>
      </c>
      <c r="Y169" s="4">
        <f t="shared" si="317"/>
        <v>0</v>
      </c>
      <c r="Z169" s="4">
        <f t="shared" si="317"/>
        <v>2200</v>
      </c>
      <c r="AA169" s="4">
        <f t="shared" ref="AA169:AB169" si="320">AA170+AA171</f>
        <v>0</v>
      </c>
      <c r="AB169" s="4">
        <f t="shared" si="320"/>
        <v>2200</v>
      </c>
    </row>
    <row r="170" spans="1:28" ht="31.5" hidden="1" outlineLevel="7" x14ac:dyDescent="0.25">
      <c r="A170" s="11" t="s">
        <v>149</v>
      </c>
      <c r="B170" s="11" t="s">
        <v>11</v>
      </c>
      <c r="C170" s="27" t="s">
        <v>12</v>
      </c>
      <c r="D170" s="8">
        <v>2200</v>
      </c>
      <c r="E170" s="8"/>
      <c r="F170" s="8">
        <f>SUM(D170:E170)</f>
        <v>2200</v>
      </c>
      <c r="G170" s="8"/>
      <c r="H170" s="8">
        <f>SUM(F170:G170)</f>
        <v>2200</v>
      </c>
      <c r="I170" s="8"/>
      <c r="J170" s="8">
        <f>SUM(H170:I170)</f>
        <v>2200</v>
      </c>
      <c r="K170" s="8"/>
      <c r="L170" s="8">
        <f>SUM(J170:K170)</f>
        <v>2200</v>
      </c>
      <c r="M170" s="8">
        <v>1980</v>
      </c>
      <c r="N170" s="8"/>
      <c r="O170" s="8">
        <f>SUM(M170:N170)</f>
        <v>1980</v>
      </c>
      <c r="P170" s="8"/>
      <c r="Q170" s="8">
        <f>SUM(O170:P170)</f>
        <v>1980</v>
      </c>
      <c r="R170" s="8"/>
      <c r="S170" s="8">
        <f>SUM(Q170:R170)</f>
        <v>1980</v>
      </c>
      <c r="T170" s="8"/>
      <c r="U170" s="8">
        <f>SUM(S170:T170)</f>
        <v>1980</v>
      </c>
      <c r="V170" s="8">
        <v>2200</v>
      </c>
      <c r="W170" s="8"/>
      <c r="X170" s="8">
        <f>SUM(V170:W170)</f>
        <v>2200</v>
      </c>
      <c r="Y170" s="8"/>
      <c r="Z170" s="8">
        <f>SUM(X170:Y170)</f>
        <v>2200</v>
      </c>
      <c r="AA170" s="8"/>
      <c r="AB170" s="8">
        <f>SUM(Z170:AA170)</f>
        <v>2200</v>
      </c>
    </row>
    <row r="171" spans="1:28" ht="31.5" hidden="1" outlineLevel="7" x14ac:dyDescent="0.2">
      <c r="A171" s="11" t="s">
        <v>149</v>
      </c>
      <c r="B171" s="11" t="s">
        <v>92</v>
      </c>
      <c r="C171" s="15" t="s">
        <v>93</v>
      </c>
      <c r="D171" s="8"/>
      <c r="E171" s="8"/>
      <c r="F171" s="8"/>
      <c r="G171" s="8">
        <v>464.64</v>
      </c>
      <c r="H171" s="8">
        <f>SUM(F171:G171)</f>
        <v>464.64</v>
      </c>
      <c r="I171" s="8"/>
      <c r="J171" s="8">
        <f>SUM(H171:I171)</f>
        <v>464.64</v>
      </c>
      <c r="K171" s="8"/>
      <c r="L171" s="8">
        <f>SUM(J171:K171)</f>
        <v>464.64</v>
      </c>
      <c r="M171" s="8"/>
      <c r="N171" s="8"/>
      <c r="O171" s="8"/>
      <c r="P171" s="8"/>
      <c r="Q171" s="8"/>
      <c r="R171" s="8"/>
      <c r="S171" s="8">
        <f>SUM(Q171:R171)</f>
        <v>0</v>
      </c>
      <c r="T171" s="8"/>
      <c r="U171" s="8"/>
      <c r="V171" s="8"/>
      <c r="W171" s="8"/>
      <c r="X171" s="8"/>
      <c r="Y171" s="8"/>
      <c r="Z171" s="8"/>
      <c r="AA171" s="8"/>
      <c r="AB171" s="8"/>
    </row>
    <row r="172" spans="1:28" ht="15.75" hidden="1" outlineLevel="5" x14ac:dyDescent="0.25">
      <c r="A172" s="5" t="s">
        <v>432</v>
      </c>
      <c r="B172" s="5"/>
      <c r="C172" s="28" t="s">
        <v>433</v>
      </c>
      <c r="D172" s="4">
        <f>D173</f>
        <v>95</v>
      </c>
      <c r="E172" s="4">
        <f t="shared" ref="E172:L172" si="321">E173</f>
        <v>0</v>
      </c>
      <c r="F172" s="4">
        <f t="shared" si="321"/>
        <v>95</v>
      </c>
      <c r="G172" s="4">
        <f t="shared" si="321"/>
        <v>0</v>
      </c>
      <c r="H172" s="4">
        <f t="shared" si="321"/>
        <v>95</v>
      </c>
      <c r="I172" s="4">
        <f t="shared" si="321"/>
        <v>0</v>
      </c>
      <c r="J172" s="4">
        <f t="shared" si="321"/>
        <v>95</v>
      </c>
      <c r="K172" s="4">
        <f t="shared" si="321"/>
        <v>0</v>
      </c>
      <c r="L172" s="4">
        <f t="shared" si="321"/>
        <v>95</v>
      </c>
      <c r="M172" s="4">
        <f>M173</f>
        <v>0</v>
      </c>
      <c r="N172" s="4">
        <f t="shared" ref="N172" si="322">N173</f>
        <v>0</v>
      </c>
      <c r="O172" s="4"/>
      <c r="P172" s="4">
        <f t="shared" ref="P172:U172" si="323">P173</f>
        <v>0</v>
      </c>
      <c r="Q172" s="4">
        <f t="shared" si="323"/>
        <v>0</v>
      </c>
      <c r="R172" s="4">
        <f t="shared" si="323"/>
        <v>0</v>
      </c>
      <c r="S172" s="4">
        <f t="shared" si="323"/>
        <v>0</v>
      </c>
      <c r="T172" s="4">
        <f t="shared" si="323"/>
        <v>0</v>
      </c>
      <c r="U172" s="4">
        <f t="shared" si="323"/>
        <v>0</v>
      </c>
      <c r="V172" s="4">
        <f>V173</f>
        <v>0</v>
      </c>
      <c r="W172" s="4">
        <f t="shared" ref="W172" si="324">W173</f>
        <v>0</v>
      </c>
      <c r="X172" s="4"/>
      <c r="Y172" s="4">
        <f t="shared" ref="Y172:AB172" si="325">Y173</f>
        <v>0</v>
      </c>
      <c r="Z172" s="4">
        <f t="shared" si="325"/>
        <v>0</v>
      </c>
      <c r="AA172" s="4">
        <f t="shared" si="325"/>
        <v>0</v>
      </c>
      <c r="AB172" s="4">
        <f t="shared" si="325"/>
        <v>0</v>
      </c>
    </row>
    <row r="173" spans="1:28" ht="31.5" hidden="1" outlineLevel="7" x14ac:dyDescent="0.25">
      <c r="A173" s="11" t="s">
        <v>432</v>
      </c>
      <c r="B173" s="11" t="s">
        <v>11</v>
      </c>
      <c r="C173" s="27" t="s">
        <v>12</v>
      </c>
      <c r="D173" s="8">
        <v>95</v>
      </c>
      <c r="E173" s="8"/>
      <c r="F173" s="8">
        <f>SUM(D173:E173)</f>
        <v>95</v>
      </c>
      <c r="G173" s="8"/>
      <c r="H173" s="8">
        <f>SUM(F173:G173)</f>
        <v>95</v>
      </c>
      <c r="I173" s="8"/>
      <c r="J173" s="8">
        <f>SUM(H173:I173)</f>
        <v>95</v>
      </c>
      <c r="K173" s="8"/>
      <c r="L173" s="8">
        <f>SUM(J173:K173)</f>
        <v>95</v>
      </c>
      <c r="M173" s="8"/>
      <c r="N173" s="8"/>
      <c r="O173" s="8"/>
      <c r="P173" s="8"/>
      <c r="Q173" s="8">
        <f>SUM(O173:P173)</f>
        <v>0</v>
      </c>
      <c r="R173" s="8"/>
      <c r="S173" s="8">
        <f>SUM(Q173:R173)</f>
        <v>0</v>
      </c>
      <c r="T173" s="8"/>
      <c r="U173" s="8">
        <f>SUM(S173:T173)</f>
        <v>0</v>
      </c>
      <c r="V173" s="8"/>
      <c r="W173" s="8"/>
      <c r="X173" s="8"/>
      <c r="Y173" s="8"/>
      <c r="Z173" s="8">
        <f>SUM(X173:Y173)</f>
        <v>0</v>
      </c>
      <c r="AA173" s="8"/>
      <c r="AB173" s="8">
        <f>SUM(Z173:AA173)</f>
        <v>0</v>
      </c>
    </row>
    <row r="174" spans="1:28" ht="31.5" hidden="1" outlineLevel="5" x14ac:dyDescent="0.25">
      <c r="A174" s="5" t="s">
        <v>255</v>
      </c>
      <c r="B174" s="5"/>
      <c r="C174" s="28" t="s">
        <v>607</v>
      </c>
      <c r="D174" s="4">
        <f>D175</f>
        <v>37.700000000000003</v>
      </c>
      <c r="E174" s="4">
        <f t="shared" ref="E174:L174" si="326">E175</f>
        <v>0</v>
      </c>
      <c r="F174" s="4">
        <f t="shared" si="326"/>
        <v>37.700000000000003</v>
      </c>
      <c r="G174" s="4">
        <f t="shared" si="326"/>
        <v>0</v>
      </c>
      <c r="H174" s="4">
        <f t="shared" si="326"/>
        <v>37.700000000000003</v>
      </c>
      <c r="I174" s="4">
        <f t="shared" si="326"/>
        <v>0</v>
      </c>
      <c r="J174" s="4">
        <f t="shared" si="326"/>
        <v>37.700000000000003</v>
      </c>
      <c r="K174" s="4">
        <f t="shared" si="326"/>
        <v>0</v>
      </c>
      <c r="L174" s="4">
        <f t="shared" si="326"/>
        <v>37.700000000000003</v>
      </c>
      <c r="M174" s="4">
        <f>M175</f>
        <v>37.700000000000003</v>
      </c>
      <c r="N174" s="4">
        <f t="shared" ref="N174:U174" si="327">N175</f>
        <v>0</v>
      </c>
      <c r="O174" s="4">
        <f t="shared" si="327"/>
        <v>37.700000000000003</v>
      </c>
      <c r="P174" s="4">
        <f t="shared" si="327"/>
        <v>0</v>
      </c>
      <c r="Q174" s="4">
        <f t="shared" si="327"/>
        <v>37.700000000000003</v>
      </c>
      <c r="R174" s="4">
        <f t="shared" si="327"/>
        <v>0</v>
      </c>
      <c r="S174" s="4">
        <f t="shared" si="327"/>
        <v>37.700000000000003</v>
      </c>
      <c r="T174" s="4">
        <f t="shared" si="327"/>
        <v>0</v>
      </c>
      <c r="U174" s="4">
        <f t="shared" si="327"/>
        <v>37.700000000000003</v>
      </c>
      <c r="V174" s="4">
        <f>V175</f>
        <v>37.700000000000003</v>
      </c>
      <c r="W174" s="4">
        <f t="shared" ref="W174:AB174" si="328">W175</f>
        <v>0</v>
      </c>
      <c r="X174" s="4">
        <f t="shared" si="328"/>
        <v>37.700000000000003</v>
      </c>
      <c r="Y174" s="4">
        <f t="shared" si="328"/>
        <v>0</v>
      </c>
      <c r="Z174" s="4">
        <f t="shared" si="328"/>
        <v>37.700000000000003</v>
      </c>
      <c r="AA174" s="4">
        <f t="shared" si="328"/>
        <v>0</v>
      </c>
      <c r="AB174" s="4">
        <f t="shared" si="328"/>
        <v>37.700000000000003</v>
      </c>
    </row>
    <row r="175" spans="1:28" ht="31.5" hidden="1" outlineLevel="7" x14ac:dyDescent="0.25">
      <c r="A175" s="11" t="s">
        <v>255</v>
      </c>
      <c r="B175" s="11" t="s">
        <v>92</v>
      </c>
      <c r="C175" s="27" t="s">
        <v>93</v>
      </c>
      <c r="D175" s="8">
        <v>37.700000000000003</v>
      </c>
      <c r="E175" s="8"/>
      <c r="F175" s="8">
        <f>SUM(D175:E175)</f>
        <v>37.700000000000003</v>
      </c>
      <c r="G175" s="8"/>
      <c r="H175" s="8">
        <f>SUM(F175:G175)</f>
        <v>37.700000000000003</v>
      </c>
      <c r="I175" s="8"/>
      <c r="J175" s="8">
        <f>SUM(H175:I175)</f>
        <v>37.700000000000003</v>
      </c>
      <c r="K175" s="8"/>
      <c r="L175" s="8">
        <f>SUM(J175:K175)</f>
        <v>37.700000000000003</v>
      </c>
      <c r="M175" s="8">
        <v>37.700000000000003</v>
      </c>
      <c r="N175" s="8"/>
      <c r="O175" s="8">
        <f>SUM(M175:N175)</f>
        <v>37.700000000000003</v>
      </c>
      <c r="P175" s="8"/>
      <c r="Q175" s="8">
        <f>SUM(O175:P175)</f>
        <v>37.700000000000003</v>
      </c>
      <c r="R175" s="8"/>
      <c r="S175" s="8">
        <f>SUM(Q175:R175)</f>
        <v>37.700000000000003</v>
      </c>
      <c r="T175" s="8"/>
      <c r="U175" s="8">
        <f>SUM(S175:T175)</f>
        <v>37.700000000000003</v>
      </c>
      <c r="V175" s="8">
        <v>37.700000000000003</v>
      </c>
      <c r="W175" s="8"/>
      <c r="X175" s="8">
        <f>SUM(V175:W175)</f>
        <v>37.700000000000003</v>
      </c>
      <c r="Y175" s="8"/>
      <c r="Z175" s="8">
        <f>SUM(X175:Y175)</f>
        <v>37.700000000000003</v>
      </c>
      <c r="AA175" s="8"/>
      <c r="AB175" s="8">
        <f>SUM(Z175:AA175)</f>
        <v>37.700000000000003</v>
      </c>
    </row>
    <row r="176" spans="1:28" s="42" customFormat="1" ht="31.5" hidden="1" outlineLevel="5" x14ac:dyDescent="0.25">
      <c r="A176" s="5" t="s">
        <v>154</v>
      </c>
      <c r="B176" s="5"/>
      <c r="C176" s="28" t="s">
        <v>155</v>
      </c>
      <c r="D176" s="4">
        <f>D177</f>
        <v>2399.6999999999998</v>
      </c>
      <c r="E176" s="4">
        <f t="shared" ref="E176:L176" si="329">E177</f>
        <v>0</v>
      </c>
      <c r="F176" s="4">
        <f t="shared" si="329"/>
        <v>2399.6999999999998</v>
      </c>
      <c r="G176" s="4">
        <f t="shared" si="329"/>
        <v>0</v>
      </c>
      <c r="H176" s="4">
        <f t="shared" si="329"/>
        <v>2399.6999999999998</v>
      </c>
      <c r="I176" s="4">
        <f t="shared" si="329"/>
        <v>0</v>
      </c>
      <c r="J176" s="4">
        <f t="shared" si="329"/>
        <v>2399.6999999999998</v>
      </c>
      <c r="K176" s="4">
        <f t="shared" si="329"/>
        <v>0</v>
      </c>
      <c r="L176" s="4">
        <f t="shared" si="329"/>
        <v>2399.6999999999998</v>
      </c>
      <c r="M176" s="4">
        <f>M177</f>
        <v>2399.6999999999998</v>
      </c>
      <c r="N176" s="4">
        <f t="shared" ref="N176:U176" si="330">N177</f>
        <v>0</v>
      </c>
      <c r="O176" s="4">
        <f t="shared" si="330"/>
        <v>2399.6999999999998</v>
      </c>
      <c r="P176" s="4">
        <f t="shared" si="330"/>
        <v>0</v>
      </c>
      <c r="Q176" s="4">
        <f t="shared" si="330"/>
        <v>2399.6999999999998</v>
      </c>
      <c r="R176" s="4">
        <f t="shared" si="330"/>
        <v>0</v>
      </c>
      <c r="S176" s="4">
        <f t="shared" si="330"/>
        <v>2399.6999999999998</v>
      </c>
      <c r="T176" s="4">
        <f t="shared" si="330"/>
        <v>0</v>
      </c>
      <c r="U176" s="4">
        <f t="shared" si="330"/>
        <v>2399.6999999999998</v>
      </c>
      <c r="V176" s="4">
        <f>V177</f>
        <v>2399.6999999999998</v>
      </c>
      <c r="W176" s="4">
        <f t="shared" ref="W176:AB176" si="331">W177</f>
        <v>0</v>
      </c>
      <c r="X176" s="4">
        <f t="shared" si="331"/>
        <v>2399.6999999999998</v>
      </c>
      <c r="Y176" s="4">
        <f t="shared" si="331"/>
        <v>0</v>
      </c>
      <c r="Z176" s="4">
        <f t="shared" si="331"/>
        <v>2399.6999999999998</v>
      </c>
      <c r="AA176" s="4">
        <f t="shared" si="331"/>
        <v>0</v>
      </c>
      <c r="AB176" s="4">
        <f t="shared" si="331"/>
        <v>2399.6999999999998</v>
      </c>
    </row>
    <row r="177" spans="1:28" s="42" customFormat="1" ht="31.5" hidden="1" outlineLevel="7" x14ac:dyDescent="0.25">
      <c r="A177" s="11" t="s">
        <v>154</v>
      </c>
      <c r="B177" s="11" t="s">
        <v>92</v>
      </c>
      <c r="C177" s="27" t="s">
        <v>93</v>
      </c>
      <c r="D177" s="8">
        <v>2399.6999999999998</v>
      </c>
      <c r="E177" s="8"/>
      <c r="F177" s="8">
        <f>SUM(D177:E177)</f>
        <v>2399.6999999999998</v>
      </c>
      <c r="G177" s="8"/>
      <c r="H177" s="8">
        <f>SUM(F177:G177)</f>
        <v>2399.6999999999998</v>
      </c>
      <c r="I177" s="8"/>
      <c r="J177" s="8">
        <f>SUM(H177:I177)</f>
        <v>2399.6999999999998</v>
      </c>
      <c r="K177" s="8"/>
      <c r="L177" s="8">
        <f>SUM(J177:K177)</f>
        <v>2399.6999999999998</v>
      </c>
      <c r="M177" s="8">
        <v>2399.6999999999998</v>
      </c>
      <c r="N177" s="8"/>
      <c r="O177" s="8">
        <f>SUM(M177:N177)</f>
        <v>2399.6999999999998</v>
      </c>
      <c r="P177" s="8"/>
      <c r="Q177" s="8">
        <f>SUM(O177:P177)</f>
        <v>2399.6999999999998</v>
      </c>
      <c r="R177" s="8"/>
      <c r="S177" s="8">
        <f>SUM(Q177:R177)</f>
        <v>2399.6999999999998</v>
      </c>
      <c r="T177" s="8"/>
      <c r="U177" s="8">
        <f>SUM(S177:T177)</f>
        <v>2399.6999999999998</v>
      </c>
      <c r="V177" s="8">
        <v>2399.6999999999998</v>
      </c>
      <c r="W177" s="8"/>
      <c r="X177" s="8">
        <f>SUM(V177:W177)</f>
        <v>2399.6999999999998</v>
      </c>
      <c r="Y177" s="8"/>
      <c r="Z177" s="8">
        <f>SUM(X177:Y177)</f>
        <v>2399.6999999999998</v>
      </c>
      <c r="AA177" s="8"/>
      <c r="AB177" s="8">
        <f>SUM(Z177:AA177)</f>
        <v>2399.6999999999998</v>
      </c>
    </row>
    <row r="178" spans="1:28" s="42" customFormat="1" ht="47.25" outlineLevel="5" collapsed="1" x14ac:dyDescent="0.25">
      <c r="A178" s="5" t="s">
        <v>156</v>
      </c>
      <c r="B178" s="5"/>
      <c r="C178" s="28" t="s">
        <v>157</v>
      </c>
      <c r="D178" s="4">
        <f>D179</f>
        <v>126.8</v>
      </c>
      <c r="E178" s="4">
        <f t="shared" ref="E178:L178" si="332">E179</f>
        <v>0</v>
      </c>
      <c r="F178" s="4">
        <f t="shared" si="332"/>
        <v>126.8</v>
      </c>
      <c r="G178" s="4">
        <f t="shared" si="332"/>
        <v>0</v>
      </c>
      <c r="H178" s="4">
        <f t="shared" si="332"/>
        <v>126.8</v>
      </c>
      <c r="I178" s="4">
        <f t="shared" si="332"/>
        <v>0</v>
      </c>
      <c r="J178" s="4">
        <f t="shared" si="332"/>
        <v>126.8</v>
      </c>
      <c r="K178" s="4">
        <f t="shared" si="332"/>
        <v>2.4</v>
      </c>
      <c r="L178" s="4">
        <f t="shared" si="332"/>
        <v>129.19999999999999</v>
      </c>
      <c r="M178" s="4">
        <f>M179</f>
        <v>130.4</v>
      </c>
      <c r="N178" s="4">
        <f t="shared" ref="N178:U178" si="333">N179</f>
        <v>0</v>
      </c>
      <c r="O178" s="4">
        <f t="shared" si="333"/>
        <v>130.4</v>
      </c>
      <c r="P178" s="4">
        <f t="shared" si="333"/>
        <v>0</v>
      </c>
      <c r="Q178" s="4">
        <f t="shared" si="333"/>
        <v>130.4</v>
      </c>
      <c r="R178" s="4">
        <f t="shared" si="333"/>
        <v>0</v>
      </c>
      <c r="S178" s="4">
        <f t="shared" si="333"/>
        <v>130.4</v>
      </c>
      <c r="T178" s="4">
        <f t="shared" si="333"/>
        <v>0</v>
      </c>
      <c r="U178" s="4">
        <f t="shared" si="333"/>
        <v>130.4</v>
      </c>
      <c r="V178" s="4">
        <f>V179</f>
        <v>130.4</v>
      </c>
      <c r="W178" s="4">
        <f t="shared" ref="W178:AB178" si="334">W179</f>
        <v>0</v>
      </c>
      <c r="X178" s="4">
        <f t="shared" si="334"/>
        <v>130.4</v>
      </c>
      <c r="Y178" s="4">
        <f t="shared" si="334"/>
        <v>0</v>
      </c>
      <c r="Z178" s="4">
        <f t="shared" si="334"/>
        <v>130.4</v>
      </c>
      <c r="AA178" s="4">
        <f t="shared" si="334"/>
        <v>0</v>
      </c>
      <c r="AB178" s="4">
        <f t="shared" si="334"/>
        <v>130.4</v>
      </c>
    </row>
    <row r="179" spans="1:28" s="42" customFormat="1" ht="31.5" outlineLevel="7" x14ac:dyDescent="0.25">
      <c r="A179" s="11" t="s">
        <v>156</v>
      </c>
      <c r="B179" s="11" t="s">
        <v>92</v>
      </c>
      <c r="C179" s="27" t="s">
        <v>93</v>
      </c>
      <c r="D179" s="8">
        <v>126.8</v>
      </c>
      <c r="E179" s="8"/>
      <c r="F179" s="8">
        <f>SUM(D179:E179)</f>
        <v>126.8</v>
      </c>
      <c r="G179" s="8"/>
      <c r="H179" s="8">
        <f>SUM(F179:G179)</f>
        <v>126.8</v>
      </c>
      <c r="I179" s="8"/>
      <c r="J179" s="8">
        <f>SUM(H179:I179)</f>
        <v>126.8</v>
      </c>
      <c r="K179" s="8">
        <v>2.4</v>
      </c>
      <c r="L179" s="8">
        <f>SUM(J179:K179)</f>
        <v>129.19999999999999</v>
      </c>
      <c r="M179" s="8">
        <v>130.4</v>
      </c>
      <c r="N179" s="8"/>
      <c r="O179" s="8">
        <f>SUM(M179:N179)</f>
        <v>130.4</v>
      </c>
      <c r="P179" s="8"/>
      <c r="Q179" s="8">
        <f>SUM(O179:P179)</f>
        <v>130.4</v>
      </c>
      <c r="R179" s="8"/>
      <c r="S179" s="8">
        <f>SUM(Q179:R179)</f>
        <v>130.4</v>
      </c>
      <c r="T179" s="8"/>
      <c r="U179" s="8">
        <f>SUM(S179:T179)</f>
        <v>130.4</v>
      </c>
      <c r="V179" s="8">
        <v>130.4</v>
      </c>
      <c r="W179" s="8"/>
      <c r="X179" s="8">
        <f>SUM(V179:W179)</f>
        <v>130.4</v>
      </c>
      <c r="Y179" s="8"/>
      <c r="Z179" s="8">
        <f>SUM(X179:Y179)</f>
        <v>130.4</v>
      </c>
      <c r="AA179" s="8"/>
      <c r="AB179" s="8">
        <f>SUM(Z179:AA179)</f>
        <v>130.4</v>
      </c>
    </row>
    <row r="180" spans="1:28" ht="47.25" hidden="1" outlineLevel="5" x14ac:dyDescent="0.25">
      <c r="A180" s="5" t="s">
        <v>151</v>
      </c>
      <c r="B180" s="5"/>
      <c r="C180" s="28" t="s">
        <v>557</v>
      </c>
      <c r="D180" s="4">
        <f>D181</f>
        <v>250</v>
      </c>
      <c r="E180" s="4">
        <f t="shared" ref="E180:L180" si="335">E181</f>
        <v>0</v>
      </c>
      <c r="F180" s="4">
        <f t="shared" si="335"/>
        <v>250</v>
      </c>
      <c r="G180" s="4">
        <f t="shared" si="335"/>
        <v>0</v>
      </c>
      <c r="H180" s="4">
        <f t="shared" si="335"/>
        <v>250</v>
      </c>
      <c r="I180" s="4">
        <f t="shared" si="335"/>
        <v>0</v>
      </c>
      <c r="J180" s="4">
        <f t="shared" si="335"/>
        <v>250</v>
      </c>
      <c r="K180" s="4">
        <f t="shared" si="335"/>
        <v>0</v>
      </c>
      <c r="L180" s="4">
        <f t="shared" si="335"/>
        <v>250</v>
      </c>
      <c r="M180" s="4">
        <f>M181</f>
        <v>250</v>
      </c>
      <c r="N180" s="4">
        <f t="shared" ref="N180:U180" si="336">N181</f>
        <v>0</v>
      </c>
      <c r="O180" s="4">
        <f t="shared" si="336"/>
        <v>250</v>
      </c>
      <c r="P180" s="4">
        <f t="shared" si="336"/>
        <v>0</v>
      </c>
      <c r="Q180" s="4">
        <f t="shared" si="336"/>
        <v>250</v>
      </c>
      <c r="R180" s="4">
        <f t="shared" si="336"/>
        <v>0</v>
      </c>
      <c r="S180" s="4">
        <f t="shared" si="336"/>
        <v>250</v>
      </c>
      <c r="T180" s="4">
        <f t="shared" si="336"/>
        <v>0</v>
      </c>
      <c r="U180" s="4">
        <f t="shared" si="336"/>
        <v>250</v>
      </c>
      <c r="V180" s="4">
        <f>V181</f>
        <v>250</v>
      </c>
      <c r="W180" s="4">
        <f t="shared" ref="W180:AB180" si="337">W181</f>
        <v>0</v>
      </c>
      <c r="X180" s="4">
        <f t="shared" si="337"/>
        <v>250</v>
      </c>
      <c r="Y180" s="4">
        <f t="shared" si="337"/>
        <v>0</v>
      </c>
      <c r="Z180" s="4">
        <f t="shared" si="337"/>
        <v>250</v>
      </c>
      <c r="AA180" s="4">
        <f t="shared" si="337"/>
        <v>0</v>
      </c>
      <c r="AB180" s="4">
        <f t="shared" si="337"/>
        <v>250</v>
      </c>
    </row>
    <row r="181" spans="1:28" ht="47.25" hidden="1" outlineLevel="7" x14ac:dyDescent="0.25">
      <c r="A181" s="11" t="s">
        <v>151</v>
      </c>
      <c r="B181" s="11" t="s">
        <v>8</v>
      </c>
      <c r="C181" s="27" t="s">
        <v>9</v>
      </c>
      <c r="D181" s="8">
        <v>250</v>
      </c>
      <c r="E181" s="8"/>
      <c r="F181" s="8">
        <f>SUM(D181:E181)</f>
        <v>250</v>
      </c>
      <c r="G181" s="8"/>
      <c r="H181" s="8">
        <f>SUM(F181:G181)</f>
        <v>250</v>
      </c>
      <c r="I181" s="8"/>
      <c r="J181" s="8">
        <f>SUM(H181:I181)</f>
        <v>250</v>
      </c>
      <c r="K181" s="8"/>
      <c r="L181" s="8">
        <f>SUM(J181:K181)</f>
        <v>250</v>
      </c>
      <c r="M181" s="8">
        <v>250</v>
      </c>
      <c r="N181" s="8"/>
      <c r="O181" s="8">
        <f>SUM(M181:N181)</f>
        <v>250</v>
      </c>
      <c r="P181" s="8"/>
      <c r="Q181" s="8">
        <f>SUM(O181:P181)</f>
        <v>250</v>
      </c>
      <c r="R181" s="8"/>
      <c r="S181" s="8">
        <f>SUM(Q181:R181)</f>
        <v>250</v>
      </c>
      <c r="T181" s="8"/>
      <c r="U181" s="8">
        <f>SUM(S181:T181)</f>
        <v>250</v>
      </c>
      <c r="V181" s="8">
        <v>250</v>
      </c>
      <c r="W181" s="8"/>
      <c r="X181" s="8">
        <f>SUM(V181:W181)</f>
        <v>250</v>
      </c>
      <c r="Y181" s="8"/>
      <c r="Z181" s="8">
        <f>SUM(X181:Y181)</f>
        <v>250</v>
      </c>
      <c r="AA181" s="8"/>
      <c r="AB181" s="8">
        <f>SUM(Z181:AA181)</f>
        <v>250</v>
      </c>
    </row>
    <row r="182" spans="1:28" s="42" customFormat="1" ht="47.25" hidden="1" outlineLevel="5" x14ac:dyDescent="0.25">
      <c r="A182" s="5" t="s">
        <v>151</v>
      </c>
      <c r="B182" s="5"/>
      <c r="C182" s="28" t="s">
        <v>571</v>
      </c>
      <c r="D182" s="4">
        <f>D183</f>
        <v>371.5</v>
      </c>
      <c r="E182" s="4">
        <f t="shared" ref="E182:L184" si="338">E183</f>
        <v>0</v>
      </c>
      <c r="F182" s="4">
        <f t="shared" si="338"/>
        <v>371.5</v>
      </c>
      <c r="G182" s="4">
        <f t="shared" si="338"/>
        <v>0</v>
      </c>
      <c r="H182" s="4">
        <f t="shared" si="338"/>
        <v>371.5</v>
      </c>
      <c r="I182" s="4">
        <f t="shared" si="338"/>
        <v>0</v>
      </c>
      <c r="J182" s="4">
        <f t="shared" si="338"/>
        <v>371.5</v>
      </c>
      <c r="K182" s="4">
        <f t="shared" si="338"/>
        <v>0</v>
      </c>
      <c r="L182" s="4">
        <f t="shared" si="338"/>
        <v>371.5</v>
      </c>
      <c r="M182" s="4">
        <f>M183</f>
        <v>371.5</v>
      </c>
      <c r="N182" s="4">
        <f t="shared" ref="N182:U184" si="339">N183</f>
        <v>0</v>
      </c>
      <c r="O182" s="4">
        <f t="shared" si="339"/>
        <v>371.5</v>
      </c>
      <c r="P182" s="4">
        <f t="shared" si="339"/>
        <v>0</v>
      </c>
      <c r="Q182" s="4">
        <f t="shared" si="339"/>
        <v>371.5</v>
      </c>
      <c r="R182" s="4">
        <f t="shared" si="339"/>
        <v>0</v>
      </c>
      <c r="S182" s="4">
        <f t="shared" si="339"/>
        <v>371.5</v>
      </c>
      <c r="T182" s="4">
        <f t="shared" si="339"/>
        <v>0</v>
      </c>
      <c r="U182" s="4">
        <f t="shared" si="339"/>
        <v>371.5</v>
      </c>
      <c r="V182" s="4">
        <f>V183</f>
        <v>371.5</v>
      </c>
      <c r="W182" s="4">
        <f t="shared" ref="W182:AB182" si="340">W183</f>
        <v>0</v>
      </c>
      <c r="X182" s="4">
        <f t="shared" si="340"/>
        <v>371.5</v>
      </c>
      <c r="Y182" s="4">
        <f t="shared" si="340"/>
        <v>0</v>
      </c>
      <c r="Z182" s="4">
        <f t="shared" si="340"/>
        <v>371.5</v>
      </c>
      <c r="AA182" s="4">
        <f t="shared" si="340"/>
        <v>0</v>
      </c>
      <c r="AB182" s="4">
        <f t="shared" si="340"/>
        <v>371.5</v>
      </c>
    </row>
    <row r="183" spans="1:28" s="42" customFormat="1" ht="47.25" hidden="1" outlineLevel="7" x14ac:dyDescent="0.25">
      <c r="A183" s="11" t="s">
        <v>151</v>
      </c>
      <c r="B183" s="11" t="s">
        <v>8</v>
      </c>
      <c r="C183" s="27" t="s">
        <v>9</v>
      </c>
      <c r="D183" s="8">
        <v>371.5</v>
      </c>
      <c r="E183" s="8"/>
      <c r="F183" s="8">
        <f>SUM(D183:E183)</f>
        <v>371.5</v>
      </c>
      <c r="G183" s="8"/>
      <c r="H183" s="8">
        <f>SUM(F183:G183)</f>
        <v>371.5</v>
      </c>
      <c r="I183" s="8"/>
      <c r="J183" s="8">
        <f>SUM(H183:I183)</f>
        <v>371.5</v>
      </c>
      <c r="K183" s="8"/>
      <c r="L183" s="8">
        <f>SUM(J183:K183)</f>
        <v>371.5</v>
      </c>
      <c r="M183" s="8">
        <v>371.5</v>
      </c>
      <c r="N183" s="8"/>
      <c r="O183" s="8">
        <f>SUM(M183:N183)</f>
        <v>371.5</v>
      </c>
      <c r="P183" s="8"/>
      <c r="Q183" s="8">
        <f>SUM(O183:P183)</f>
        <v>371.5</v>
      </c>
      <c r="R183" s="8"/>
      <c r="S183" s="8">
        <f>SUM(Q183:R183)</f>
        <v>371.5</v>
      </c>
      <c r="T183" s="8"/>
      <c r="U183" s="8">
        <f>SUM(S183:T183)</f>
        <v>371.5</v>
      </c>
      <c r="V183" s="8">
        <v>371.5</v>
      </c>
      <c r="W183" s="8"/>
      <c r="X183" s="8">
        <f>SUM(V183:W183)</f>
        <v>371.5</v>
      </c>
      <c r="Y183" s="8"/>
      <c r="Z183" s="8">
        <f>SUM(X183:Y183)</f>
        <v>371.5</v>
      </c>
      <c r="AA183" s="8"/>
      <c r="AB183" s="8">
        <f>SUM(Z183:AA183)</f>
        <v>371.5</v>
      </c>
    </row>
    <row r="184" spans="1:28" s="42" customFormat="1" ht="31.5" hidden="1" outlineLevel="7" x14ac:dyDescent="0.2">
      <c r="A184" s="10" t="s">
        <v>677</v>
      </c>
      <c r="B184" s="10"/>
      <c r="C184" s="54" t="s">
        <v>903</v>
      </c>
      <c r="D184" s="8"/>
      <c r="E184" s="8"/>
      <c r="F184" s="8"/>
      <c r="G184" s="4">
        <f t="shared" si="338"/>
        <v>5434.6276699999999</v>
      </c>
      <c r="H184" s="4">
        <f t="shared" si="338"/>
        <v>5434.6276699999999</v>
      </c>
      <c r="I184" s="4">
        <f t="shared" si="338"/>
        <v>0</v>
      </c>
      <c r="J184" s="4">
        <f>J185</f>
        <v>5434.6276699999999</v>
      </c>
      <c r="K184" s="4">
        <f>K185</f>
        <v>0</v>
      </c>
      <c r="L184" s="4">
        <f t="shared" si="338"/>
        <v>5434.6276699999999</v>
      </c>
      <c r="M184" s="8"/>
      <c r="N184" s="8"/>
      <c r="O184" s="8"/>
      <c r="P184" s="8"/>
      <c r="Q184" s="8"/>
      <c r="R184" s="4">
        <f t="shared" si="339"/>
        <v>0</v>
      </c>
      <c r="S184" s="4">
        <f t="shared" si="339"/>
        <v>0</v>
      </c>
      <c r="T184" s="8"/>
      <c r="U184" s="8"/>
      <c r="V184" s="8"/>
      <c r="W184" s="8"/>
      <c r="X184" s="8"/>
      <c r="Y184" s="8"/>
      <c r="Z184" s="8"/>
      <c r="AA184" s="8"/>
      <c r="AB184" s="8"/>
    </row>
    <row r="185" spans="1:28" s="42" customFormat="1" ht="31.5" hidden="1" outlineLevel="7" x14ac:dyDescent="0.2">
      <c r="A185" s="9" t="s">
        <v>677</v>
      </c>
      <c r="B185" s="9" t="s">
        <v>92</v>
      </c>
      <c r="C185" s="30" t="s">
        <v>584</v>
      </c>
      <c r="D185" s="8"/>
      <c r="E185" s="8"/>
      <c r="F185" s="8"/>
      <c r="G185" s="8">
        <v>5434.6276699999999</v>
      </c>
      <c r="H185" s="8">
        <f>SUM(F185:G185)</f>
        <v>5434.6276699999999</v>
      </c>
      <c r="I185" s="8"/>
      <c r="J185" s="8">
        <f>SUM(H185:I185)</f>
        <v>5434.6276699999999</v>
      </c>
      <c r="K185" s="8"/>
      <c r="L185" s="8">
        <f>SUM(J185:K185)</f>
        <v>5434.6276699999999</v>
      </c>
      <c r="M185" s="8"/>
      <c r="N185" s="8"/>
      <c r="O185" s="8"/>
      <c r="P185" s="8"/>
      <c r="Q185" s="8"/>
      <c r="R185" s="8"/>
      <c r="S185" s="8">
        <f>SUM(Q185:R185)</f>
        <v>0</v>
      </c>
      <c r="T185" s="8"/>
      <c r="U185" s="8"/>
      <c r="V185" s="8"/>
      <c r="W185" s="8"/>
      <c r="X185" s="8"/>
      <c r="Y185" s="8"/>
      <c r="Z185" s="8"/>
      <c r="AA185" s="8"/>
      <c r="AB185" s="8"/>
    </row>
    <row r="186" spans="1:28" ht="31.5" hidden="1" outlineLevel="4" x14ac:dyDescent="0.25">
      <c r="A186" s="5" t="s">
        <v>434</v>
      </c>
      <c r="B186" s="5"/>
      <c r="C186" s="28" t="s">
        <v>435</v>
      </c>
      <c r="D186" s="4">
        <f t="shared" ref="D186:AA187" si="341">D187</f>
        <v>100</v>
      </c>
      <c r="E186" s="4">
        <f t="shared" si="341"/>
        <v>0</v>
      </c>
      <c r="F186" s="4">
        <f t="shared" si="341"/>
        <v>100</v>
      </c>
      <c r="G186" s="4">
        <f t="shared" si="341"/>
        <v>0</v>
      </c>
      <c r="H186" s="4">
        <f t="shared" si="341"/>
        <v>100</v>
      </c>
      <c r="I186" s="4">
        <f t="shared" si="341"/>
        <v>0</v>
      </c>
      <c r="J186" s="4">
        <f t="shared" si="341"/>
        <v>100</v>
      </c>
      <c r="K186" s="4">
        <f t="shared" si="341"/>
        <v>0</v>
      </c>
      <c r="L186" s="4">
        <f t="shared" si="341"/>
        <v>100</v>
      </c>
      <c r="M186" s="4">
        <f t="shared" si="341"/>
        <v>0</v>
      </c>
      <c r="N186" s="4">
        <f t="shared" si="341"/>
        <v>0</v>
      </c>
      <c r="O186" s="4"/>
      <c r="P186" s="4">
        <f t="shared" si="341"/>
        <v>0</v>
      </c>
      <c r="Q186" s="4">
        <f t="shared" si="341"/>
        <v>0</v>
      </c>
      <c r="R186" s="4">
        <f t="shared" si="341"/>
        <v>0</v>
      </c>
      <c r="S186" s="4">
        <f t="shared" si="341"/>
        <v>0</v>
      </c>
      <c r="T186" s="4">
        <f t="shared" si="341"/>
        <v>0</v>
      </c>
      <c r="U186" s="4">
        <f t="shared" si="341"/>
        <v>0</v>
      </c>
      <c r="V186" s="4">
        <f t="shared" si="341"/>
        <v>0</v>
      </c>
      <c r="W186" s="4">
        <f t="shared" si="341"/>
        <v>0</v>
      </c>
      <c r="X186" s="4"/>
      <c r="Y186" s="4">
        <f t="shared" si="341"/>
        <v>0</v>
      </c>
      <c r="Z186" s="4">
        <f t="shared" si="341"/>
        <v>0</v>
      </c>
      <c r="AA186" s="4">
        <f t="shared" si="341"/>
        <v>0</v>
      </c>
      <c r="AB186" s="4">
        <f t="shared" ref="AA186:AB187" si="342">AB187</f>
        <v>0</v>
      </c>
    </row>
    <row r="187" spans="1:28" ht="31.5" hidden="1" outlineLevel="5" x14ac:dyDescent="0.25">
      <c r="A187" s="5" t="s">
        <v>436</v>
      </c>
      <c r="B187" s="5"/>
      <c r="C187" s="28" t="s">
        <v>437</v>
      </c>
      <c r="D187" s="4">
        <f t="shared" si="341"/>
        <v>100</v>
      </c>
      <c r="E187" s="4">
        <f t="shared" si="341"/>
        <v>0</v>
      </c>
      <c r="F187" s="4">
        <f t="shared" si="341"/>
        <v>100</v>
      </c>
      <c r="G187" s="4">
        <f t="shared" si="341"/>
        <v>0</v>
      </c>
      <c r="H187" s="4">
        <f t="shared" si="341"/>
        <v>100</v>
      </c>
      <c r="I187" s="4">
        <f t="shared" si="341"/>
        <v>0</v>
      </c>
      <c r="J187" s="4">
        <f t="shared" si="341"/>
        <v>100</v>
      </c>
      <c r="K187" s="4">
        <f t="shared" si="341"/>
        <v>0</v>
      </c>
      <c r="L187" s="4">
        <f t="shared" si="341"/>
        <v>100</v>
      </c>
      <c r="M187" s="4">
        <f t="shared" si="341"/>
        <v>0</v>
      </c>
      <c r="N187" s="4">
        <f t="shared" si="341"/>
        <v>0</v>
      </c>
      <c r="O187" s="4"/>
      <c r="P187" s="4">
        <f t="shared" si="341"/>
        <v>0</v>
      </c>
      <c r="Q187" s="4">
        <f t="shared" si="341"/>
        <v>0</v>
      </c>
      <c r="R187" s="4">
        <f t="shared" si="341"/>
        <v>0</v>
      </c>
      <c r="S187" s="4">
        <f t="shared" si="341"/>
        <v>0</v>
      </c>
      <c r="T187" s="4">
        <f t="shared" si="341"/>
        <v>0</v>
      </c>
      <c r="U187" s="4">
        <f t="shared" si="341"/>
        <v>0</v>
      </c>
      <c r="V187" s="4">
        <f t="shared" si="341"/>
        <v>0</v>
      </c>
      <c r="W187" s="4">
        <f t="shared" si="341"/>
        <v>0</v>
      </c>
      <c r="X187" s="4"/>
      <c r="Y187" s="4">
        <f t="shared" si="341"/>
        <v>0</v>
      </c>
      <c r="Z187" s="4">
        <f t="shared" si="341"/>
        <v>0</v>
      </c>
      <c r="AA187" s="4">
        <f t="shared" si="342"/>
        <v>0</v>
      </c>
      <c r="AB187" s="4">
        <f t="shared" si="342"/>
        <v>0</v>
      </c>
    </row>
    <row r="188" spans="1:28" ht="31.5" hidden="1" outlineLevel="7" x14ac:dyDescent="0.25">
      <c r="A188" s="11" t="s">
        <v>436</v>
      </c>
      <c r="B188" s="11" t="s">
        <v>11</v>
      </c>
      <c r="C188" s="27" t="s">
        <v>12</v>
      </c>
      <c r="D188" s="8">
        <v>100</v>
      </c>
      <c r="E188" s="8"/>
      <c r="F188" s="8">
        <f>SUM(D188:E188)</f>
        <v>100</v>
      </c>
      <c r="G188" s="8"/>
      <c r="H188" s="8">
        <f>SUM(F188:G188)</f>
        <v>100</v>
      </c>
      <c r="I188" s="8"/>
      <c r="J188" s="8">
        <f>SUM(H188:I188)</f>
        <v>100</v>
      </c>
      <c r="K188" s="8"/>
      <c r="L188" s="8">
        <f>SUM(J188:K188)</f>
        <v>100</v>
      </c>
      <c r="M188" s="8"/>
      <c r="N188" s="8"/>
      <c r="O188" s="8"/>
      <c r="P188" s="8"/>
      <c r="Q188" s="8">
        <f>SUM(O188:P188)</f>
        <v>0</v>
      </c>
      <c r="R188" s="8"/>
      <c r="S188" s="8">
        <f>SUM(Q188:R188)</f>
        <v>0</v>
      </c>
      <c r="T188" s="8"/>
      <c r="U188" s="8">
        <f>SUM(S188:T188)</f>
        <v>0</v>
      </c>
      <c r="V188" s="8"/>
      <c r="W188" s="8"/>
      <c r="X188" s="8"/>
      <c r="Y188" s="8"/>
      <c r="Z188" s="8">
        <f>SUM(X188:Y188)</f>
        <v>0</v>
      </c>
      <c r="AA188" s="8"/>
      <c r="AB188" s="8">
        <f>SUM(Z188:AA188)</f>
        <v>0</v>
      </c>
    </row>
    <row r="189" spans="1:28" ht="31.5" hidden="1" outlineLevel="4" x14ac:dyDescent="0.25">
      <c r="A189" s="5" t="s">
        <v>480</v>
      </c>
      <c r="B189" s="5"/>
      <c r="C189" s="28" t="s">
        <v>481</v>
      </c>
      <c r="D189" s="4">
        <f t="shared" ref="D189:AA190" si="343">D190</f>
        <v>37</v>
      </c>
      <c r="E189" s="4">
        <f t="shared" si="343"/>
        <v>0</v>
      </c>
      <c r="F189" s="4">
        <f t="shared" si="343"/>
        <v>37</v>
      </c>
      <c r="G189" s="4">
        <f t="shared" si="343"/>
        <v>0</v>
      </c>
      <c r="H189" s="4">
        <f t="shared" si="343"/>
        <v>37</v>
      </c>
      <c r="I189" s="4">
        <f t="shared" si="343"/>
        <v>0</v>
      </c>
      <c r="J189" s="4">
        <f t="shared" si="343"/>
        <v>37</v>
      </c>
      <c r="K189" s="4">
        <f t="shared" si="343"/>
        <v>0</v>
      </c>
      <c r="L189" s="4">
        <f t="shared" si="343"/>
        <v>37</v>
      </c>
      <c r="M189" s="4">
        <f t="shared" si="343"/>
        <v>0</v>
      </c>
      <c r="N189" s="4">
        <f t="shared" si="343"/>
        <v>0</v>
      </c>
      <c r="O189" s="4"/>
      <c r="P189" s="4">
        <f t="shared" si="343"/>
        <v>0</v>
      </c>
      <c r="Q189" s="4">
        <f t="shared" si="343"/>
        <v>0</v>
      </c>
      <c r="R189" s="4">
        <f t="shared" si="343"/>
        <v>0</v>
      </c>
      <c r="S189" s="4">
        <f t="shared" si="343"/>
        <v>0</v>
      </c>
      <c r="T189" s="4">
        <f t="shared" si="343"/>
        <v>0</v>
      </c>
      <c r="U189" s="4">
        <f t="shared" si="343"/>
        <v>0</v>
      </c>
      <c r="V189" s="4">
        <f t="shared" si="343"/>
        <v>0</v>
      </c>
      <c r="W189" s="4">
        <f t="shared" si="343"/>
        <v>0</v>
      </c>
      <c r="X189" s="4"/>
      <c r="Y189" s="4">
        <f t="shared" si="343"/>
        <v>0</v>
      </c>
      <c r="Z189" s="4">
        <f t="shared" si="343"/>
        <v>0</v>
      </c>
      <c r="AA189" s="4">
        <f t="shared" si="343"/>
        <v>0</v>
      </c>
      <c r="AB189" s="4">
        <f t="shared" ref="AA189:AB190" si="344">AB190</f>
        <v>0</v>
      </c>
    </row>
    <row r="190" spans="1:28" ht="15.75" hidden="1" outlineLevel="5" x14ac:dyDescent="0.25">
      <c r="A190" s="5" t="s">
        <v>482</v>
      </c>
      <c r="B190" s="5"/>
      <c r="C190" s="28" t="s">
        <v>483</v>
      </c>
      <c r="D190" s="4">
        <f t="shared" si="343"/>
        <v>37</v>
      </c>
      <c r="E190" s="4">
        <f t="shared" si="343"/>
        <v>0</v>
      </c>
      <c r="F190" s="4">
        <f t="shared" si="343"/>
        <v>37</v>
      </c>
      <c r="G190" s="4">
        <f t="shared" si="343"/>
        <v>0</v>
      </c>
      <c r="H190" s="4">
        <f t="shared" si="343"/>
        <v>37</v>
      </c>
      <c r="I190" s="4">
        <f t="shared" si="343"/>
        <v>0</v>
      </c>
      <c r="J190" s="4">
        <f t="shared" si="343"/>
        <v>37</v>
      </c>
      <c r="K190" s="4">
        <f t="shared" si="343"/>
        <v>0</v>
      </c>
      <c r="L190" s="4">
        <f t="shared" si="343"/>
        <v>37</v>
      </c>
      <c r="M190" s="4">
        <f t="shared" si="343"/>
        <v>0</v>
      </c>
      <c r="N190" s="4">
        <f t="shared" si="343"/>
        <v>0</v>
      </c>
      <c r="O190" s="4"/>
      <c r="P190" s="4">
        <f t="shared" si="343"/>
        <v>0</v>
      </c>
      <c r="Q190" s="4">
        <f t="shared" si="343"/>
        <v>0</v>
      </c>
      <c r="R190" s="4">
        <f t="shared" si="343"/>
        <v>0</v>
      </c>
      <c r="S190" s="4">
        <f t="shared" si="343"/>
        <v>0</v>
      </c>
      <c r="T190" s="4">
        <f t="shared" si="343"/>
        <v>0</v>
      </c>
      <c r="U190" s="4">
        <f t="shared" si="343"/>
        <v>0</v>
      </c>
      <c r="V190" s="4">
        <f t="shared" si="343"/>
        <v>0</v>
      </c>
      <c r="W190" s="4">
        <f t="shared" si="343"/>
        <v>0</v>
      </c>
      <c r="X190" s="4"/>
      <c r="Y190" s="4">
        <f t="shared" si="343"/>
        <v>0</v>
      </c>
      <c r="Z190" s="4">
        <f t="shared" si="343"/>
        <v>0</v>
      </c>
      <c r="AA190" s="4">
        <f t="shared" si="344"/>
        <v>0</v>
      </c>
      <c r="AB190" s="4">
        <f t="shared" si="344"/>
        <v>0</v>
      </c>
    </row>
    <row r="191" spans="1:28" ht="31.5" hidden="1" outlineLevel="7" x14ac:dyDescent="0.25">
      <c r="A191" s="11" t="s">
        <v>482</v>
      </c>
      <c r="B191" s="11" t="s">
        <v>11</v>
      </c>
      <c r="C191" s="27" t="s">
        <v>12</v>
      </c>
      <c r="D191" s="8">
        <v>37</v>
      </c>
      <c r="E191" s="8"/>
      <c r="F191" s="8">
        <f>SUM(D191:E191)</f>
        <v>37</v>
      </c>
      <c r="G191" s="8"/>
      <c r="H191" s="8">
        <f>SUM(F191:G191)</f>
        <v>37</v>
      </c>
      <c r="I191" s="8"/>
      <c r="J191" s="8">
        <f>SUM(H191:I191)</f>
        <v>37</v>
      </c>
      <c r="K191" s="8"/>
      <c r="L191" s="8">
        <f>SUM(J191:K191)</f>
        <v>37</v>
      </c>
      <c r="M191" s="8"/>
      <c r="N191" s="8"/>
      <c r="O191" s="8"/>
      <c r="P191" s="8"/>
      <c r="Q191" s="8">
        <f>SUM(O191:P191)</f>
        <v>0</v>
      </c>
      <c r="R191" s="8"/>
      <c r="S191" s="8">
        <f>SUM(Q191:R191)</f>
        <v>0</v>
      </c>
      <c r="T191" s="8"/>
      <c r="U191" s="8">
        <f>SUM(S191:T191)</f>
        <v>0</v>
      </c>
      <c r="V191" s="8"/>
      <c r="W191" s="8"/>
      <c r="X191" s="8"/>
      <c r="Y191" s="8"/>
      <c r="Z191" s="8">
        <f>SUM(X191:Y191)</f>
        <v>0</v>
      </c>
      <c r="AA191" s="8"/>
      <c r="AB191" s="8">
        <f>SUM(Z191:AA191)</f>
        <v>0</v>
      </c>
    </row>
    <row r="192" spans="1:28" ht="47.25" hidden="1" outlineLevel="4" x14ac:dyDescent="0.25">
      <c r="A192" s="5" t="s">
        <v>80</v>
      </c>
      <c r="B192" s="5"/>
      <c r="C192" s="28" t="s">
        <v>81</v>
      </c>
      <c r="D192" s="4">
        <f t="shared" ref="D192:AA193" si="345">D193</f>
        <v>442.5</v>
      </c>
      <c r="E192" s="4">
        <f t="shared" si="345"/>
        <v>0</v>
      </c>
      <c r="F192" s="4">
        <f t="shared" si="345"/>
        <v>442.5</v>
      </c>
      <c r="G192" s="4">
        <f t="shared" si="345"/>
        <v>0</v>
      </c>
      <c r="H192" s="4">
        <f t="shared" si="345"/>
        <v>442.5</v>
      </c>
      <c r="I192" s="4">
        <f t="shared" si="345"/>
        <v>0</v>
      </c>
      <c r="J192" s="4">
        <f t="shared" si="345"/>
        <v>442.5</v>
      </c>
      <c r="K192" s="4">
        <f t="shared" si="345"/>
        <v>0</v>
      </c>
      <c r="L192" s="4">
        <f t="shared" si="345"/>
        <v>442.5</v>
      </c>
      <c r="M192" s="4">
        <f t="shared" si="345"/>
        <v>442.5</v>
      </c>
      <c r="N192" s="4">
        <f t="shared" si="345"/>
        <v>0</v>
      </c>
      <c r="O192" s="4">
        <f t="shared" si="345"/>
        <v>442.5</v>
      </c>
      <c r="P192" s="4">
        <f t="shared" si="345"/>
        <v>0</v>
      </c>
      <c r="Q192" s="4">
        <f t="shared" si="345"/>
        <v>442.5</v>
      </c>
      <c r="R192" s="4">
        <f t="shared" si="345"/>
        <v>0</v>
      </c>
      <c r="S192" s="4">
        <f t="shared" si="345"/>
        <v>442.5</v>
      </c>
      <c r="T192" s="4">
        <f t="shared" si="345"/>
        <v>0</v>
      </c>
      <c r="U192" s="4">
        <f t="shared" si="345"/>
        <v>442.5</v>
      </c>
      <c r="V192" s="4">
        <f t="shared" si="345"/>
        <v>442.5</v>
      </c>
      <c r="W192" s="4">
        <f t="shared" si="345"/>
        <v>0</v>
      </c>
      <c r="X192" s="4">
        <f t="shared" si="345"/>
        <v>442.5</v>
      </c>
      <c r="Y192" s="4">
        <f t="shared" si="345"/>
        <v>0</v>
      </c>
      <c r="Z192" s="4">
        <f t="shared" si="345"/>
        <v>442.5</v>
      </c>
      <c r="AA192" s="4">
        <f t="shared" si="345"/>
        <v>0</v>
      </c>
      <c r="AB192" s="4">
        <f t="shared" ref="AA192:AB193" si="346">AB193</f>
        <v>442.5</v>
      </c>
    </row>
    <row r="193" spans="1:28" ht="15.75" hidden="1" outlineLevel="5" x14ac:dyDescent="0.25">
      <c r="A193" s="5" t="s">
        <v>82</v>
      </c>
      <c r="B193" s="5"/>
      <c r="C193" s="28" t="s">
        <v>83</v>
      </c>
      <c r="D193" s="4">
        <f t="shared" si="345"/>
        <v>442.5</v>
      </c>
      <c r="E193" s="4">
        <f t="shared" si="345"/>
        <v>0</v>
      </c>
      <c r="F193" s="4">
        <f t="shared" si="345"/>
        <v>442.5</v>
      </c>
      <c r="G193" s="4">
        <f t="shared" si="345"/>
        <v>0</v>
      </c>
      <c r="H193" s="4">
        <f t="shared" si="345"/>
        <v>442.5</v>
      </c>
      <c r="I193" s="4">
        <f t="shared" si="345"/>
        <v>0</v>
      </c>
      <c r="J193" s="4">
        <f t="shared" si="345"/>
        <v>442.5</v>
      </c>
      <c r="K193" s="4">
        <f t="shared" si="345"/>
        <v>0</v>
      </c>
      <c r="L193" s="4">
        <f t="shared" si="345"/>
        <v>442.5</v>
      </c>
      <c r="M193" s="4">
        <f t="shared" si="345"/>
        <v>442.5</v>
      </c>
      <c r="N193" s="4">
        <f t="shared" si="345"/>
        <v>0</v>
      </c>
      <c r="O193" s="4">
        <f t="shared" si="345"/>
        <v>442.5</v>
      </c>
      <c r="P193" s="4">
        <f t="shared" si="345"/>
        <v>0</v>
      </c>
      <c r="Q193" s="4">
        <f t="shared" si="345"/>
        <v>442.5</v>
      </c>
      <c r="R193" s="4">
        <f t="shared" si="345"/>
        <v>0</v>
      </c>
      <c r="S193" s="4">
        <f t="shared" si="345"/>
        <v>442.5</v>
      </c>
      <c r="T193" s="4">
        <f t="shared" si="345"/>
        <v>0</v>
      </c>
      <c r="U193" s="4">
        <f t="shared" si="345"/>
        <v>442.5</v>
      </c>
      <c r="V193" s="4">
        <f t="shared" si="345"/>
        <v>442.5</v>
      </c>
      <c r="W193" s="4">
        <f t="shared" si="345"/>
        <v>0</v>
      </c>
      <c r="X193" s="4">
        <f t="shared" si="345"/>
        <v>442.5</v>
      </c>
      <c r="Y193" s="4">
        <f t="shared" si="345"/>
        <v>0</v>
      </c>
      <c r="Z193" s="4">
        <f t="shared" si="345"/>
        <v>442.5</v>
      </c>
      <c r="AA193" s="4">
        <f t="shared" si="346"/>
        <v>0</v>
      </c>
      <c r="AB193" s="4">
        <f t="shared" si="346"/>
        <v>442.5</v>
      </c>
    </row>
    <row r="194" spans="1:28" ht="31.5" hidden="1" outlineLevel="7" x14ac:dyDescent="0.25">
      <c r="A194" s="11" t="s">
        <v>82</v>
      </c>
      <c r="B194" s="11" t="s">
        <v>11</v>
      </c>
      <c r="C194" s="27" t="s">
        <v>12</v>
      </c>
      <c r="D194" s="8">
        <v>442.5</v>
      </c>
      <c r="E194" s="8"/>
      <c r="F194" s="8">
        <f>SUM(D194:E194)</f>
        <v>442.5</v>
      </c>
      <c r="G194" s="8"/>
      <c r="H194" s="8">
        <f>SUM(F194:G194)</f>
        <v>442.5</v>
      </c>
      <c r="I194" s="8"/>
      <c r="J194" s="8">
        <f>SUM(H194:I194)</f>
        <v>442.5</v>
      </c>
      <c r="K194" s="8"/>
      <c r="L194" s="8">
        <f>SUM(J194:K194)</f>
        <v>442.5</v>
      </c>
      <c r="M194" s="8">
        <v>442.5</v>
      </c>
      <c r="N194" s="8"/>
      <c r="O194" s="8">
        <f>SUM(M194:N194)</f>
        <v>442.5</v>
      </c>
      <c r="P194" s="8"/>
      <c r="Q194" s="8">
        <f>SUM(O194:P194)</f>
        <v>442.5</v>
      </c>
      <c r="R194" s="8"/>
      <c r="S194" s="8">
        <f>SUM(Q194:R194)</f>
        <v>442.5</v>
      </c>
      <c r="T194" s="8"/>
      <c r="U194" s="8">
        <f>SUM(S194:T194)</f>
        <v>442.5</v>
      </c>
      <c r="V194" s="8">
        <v>442.5</v>
      </c>
      <c r="W194" s="8"/>
      <c r="X194" s="8">
        <f>SUM(V194:W194)</f>
        <v>442.5</v>
      </c>
      <c r="Y194" s="8"/>
      <c r="Z194" s="8">
        <f>SUM(X194:Y194)</f>
        <v>442.5</v>
      </c>
      <c r="AA194" s="8"/>
      <c r="AB194" s="8">
        <f>SUM(Z194:AA194)</f>
        <v>442.5</v>
      </c>
    </row>
    <row r="195" spans="1:28" ht="31.5" outlineLevel="3" x14ac:dyDescent="0.25">
      <c r="A195" s="5" t="s">
        <v>124</v>
      </c>
      <c r="B195" s="5"/>
      <c r="C195" s="28" t="s">
        <v>125</v>
      </c>
      <c r="D195" s="4">
        <f>D196+D199</f>
        <v>13810.999999999998</v>
      </c>
      <c r="E195" s="4">
        <f t="shared" ref="E195:L195" si="347">E196+E199</f>
        <v>0</v>
      </c>
      <c r="F195" s="4">
        <f t="shared" si="347"/>
        <v>13810.999999999998</v>
      </c>
      <c r="G195" s="4">
        <f t="shared" si="347"/>
        <v>0</v>
      </c>
      <c r="H195" s="4">
        <f t="shared" si="347"/>
        <v>13810.999999999998</v>
      </c>
      <c r="I195" s="4">
        <f t="shared" si="347"/>
        <v>1282.96837</v>
      </c>
      <c r="J195" s="4">
        <f t="shared" si="347"/>
        <v>15093.968369999999</v>
      </c>
      <c r="K195" s="4">
        <f t="shared" si="347"/>
        <v>0</v>
      </c>
      <c r="L195" s="4">
        <f t="shared" si="347"/>
        <v>15093.968369999999</v>
      </c>
      <c r="M195" s="4">
        <f>M196+M199</f>
        <v>13679.699999999999</v>
      </c>
      <c r="N195" s="4">
        <f t="shared" ref="N195:U195" si="348">N196+N199</f>
        <v>0</v>
      </c>
      <c r="O195" s="4">
        <f t="shared" si="348"/>
        <v>13679.699999999999</v>
      </c>
      <c r="P195" s="4">
        <f t="shared" si="348"/>
        <v>0</v>
      </c>
      <c r="Q195" s="4">
        <f t="shared" si="348"/>
        <v>13679.699999999999</v>
      </c>
      <c r="R195" s="4">
        <f t="shared" si="348"/>
        <v>0</v>
      </c>
      <c r="S195" s="4">
        <f t="shared" si="348"/>
        <v>13679.699999999999</v>
      </c>
      <c r="T195" s="4">
        <f t="shared" si="348"/>
        <v>0</v>
      </c>
      <c r="U195" s="4">
        <f t="shared" si="348"/>
        <v>13679.699999999999</v>
      </c>
      <c r="V195" s="4">
        <f>V196+V199</f>
        <v>12392.099999999999</v>
      </c>
      <c r="W195" s="4">
        <f t="shared" ref="W195:Z195" si="349">W196+W199</f>
        <v>0</v>
      </c>
      <c r="X195" s="4">
        <f t="shared" si="349"/>
        <v>12392.099999999999</v>
      </c>
      <c r="Y195" s="4">
        <f t="shared" si="349"/>
        <v>0</v>
      </c>
      <c r="Z195" s="4">
        <f t="shared" si="349"/>
        <v>12392.099999999999</v>
      </c>
      <c r="AA195" s="4">
        <f t="shared" ref="AA195:AB195" si="350">AA196+AA199</f>
        <v>0</v>
      </c>
      <c r="AB195" s="4">
        <f t="shared" si="350"/>
        <v>12392.099999999999</v>
      </c>
    </row>
    <row r="196" spans="1:28" ht="47.25" hidden="1" outlineLevel="4" x14ac:dyDescent="0.25">
      <c r="A196" s="5" t="s">
        <v>126</v>
      </c>
      <c r="B196" s="5"/>
      <c r="C196" s="28" t="s">
        <v>127</v>
      </c>
      <c r="D196" s="4">
        <f>D197</f>
        <v>1218.2</v>
      </c>
      <c r="E196" s="4">
        <f t="shared" ref="E196:V197" si="351">E197</f>
        <v>0</v>
      </c>
      <c r="F196" s="4">
        <f t="shared" si="351"/>
        <v>1218.2</v>
      </c>
      <c r="G196" s="4">
        <f t="shared" si="351"/>
        <v>0</v>
      </c>
      <c r="H196" s="4">
        <f t="shared" si="351"/>
        <v>1218.2</v>
      </c>
      <c r="I196" s="4">
        <f t="shared" si="351"/>
        <v>0</v>
      </c>
      <c r="J196" s="4">
        <f t="shared" si="351"/>
        <v>1218.2</v>
      </c>
      <c r="K196" s="4">
        <f t="shared" si="351"/>
        <v>0</v>
      </c>
      <c r="L196" s="4">
        <f t="shared" si="351"/>
        <v>1218.2</v>
      </c>
      <c r="M196" s="4">
        <f>M197</f>
        <v>1218.2</v>
      </c>
      <c r="N196" s="4">
        <f t="shared" ref="N196:Q197" si="352">N197</f>
        <v>0</v>
      </c>
      <c r="O196" s="4">
        <f t="shared" si="352"/>
        <v>1218.2</v>
      </c>
      <c r="P196" s="4">
        <f t="shared" si="352"/>
        <v>0</v>
      </c>
      <c r="Q196" s="4">
        <f t="shared" si="352"/>
        <v>1218.2</v>
      </c>
      <c r="R196" s="4">
        <f t="shared" si="351"/>
        <v>0</v>
      </c>
      <c r="S196" s="4">
        <f t="shared" si="351"/>
        <v>1218.2</v>
      </c>
      <c r="T196" s="4">
        <f t="shared" si="351"/>
        <v>0</v>
      </c>
      <c r="U196" s="4">
        <f t="shared" si="351"/>
        <v>1218.2</v>
      </c>
      <c r="V196" s="4">
        <f>V197</f>
        <v>1096</v>
      </c>
      <c r="W196" s="4">
        <f t="shared" ref="W196:AB197" si="353">W197</f>
        <v>0</v>
      </c>
      <c r="X196" s="4">
        <f t="shared" si="353"/>
        <v>1096</v>
      </c>
      <c r="Y196" s="4">
        <f t="shared" si="353"/>
        <v>0</v>
      </c>
      <c r="Z196" s="4">
        <f t="shared" si="353"/>
        <v>1096</v>
      </c>
      <c r="AA196" s="4">
        <f t="shared" si="353"/>
        <v>0</v>
      </c>
      <c r="AB196" s="4">
        <f t="shared" si="353"/>
        <v>1096</v>
      </c>
    </row>
    <row r="197" spans="1:28" ht="31.5" hidden="1" outlineLevel="5" x14ac:dyDescent="0.25">
      <c r="A197" s="5" t="s">
        <v>128</v>
      </c>
      <c r="B197" s="5"/>
      <c r="C197" s="28" t="s">
        <v>129</v>
      </c>
      <c r="D197" s="4">
        <f>D198</f>
        <v>1218.2</v>
      </c>
      <c r="E197" s="4">
        <f t="shared" si="351"/>
        <v>0</v>
      </c>
      <c r="F197" s="4">
        <f t="shared" si="351"/>
        <v>1218.2</v>
      </c>
      <c r="G197" s="4">
        <f t="shared" si="351"/>
        <v>0</v>
      </c>
      <c r="H197" s="4">
        <f t="shared" si="351"/>
        <v>1218.2</v>
      </c>
      <c r="I197" s="4">
        <f t="shared" si="351"/>
        <v>0</v>
      </c>
      <c r="J197" s="4">
        <f t="shared" si="351"/>
        <v>1218.2</v>
      </c>
      <c r="K197" s="4">
        <f t="shared" si="351"/>
        <v>0</v>
      </c>
      <c r="L197" s="4">
        <f t="shared" si="351"/>
        <v>1218.2</v>
      </c>
      <c r="M197" s="4">
        <f t="shared" si="351"/>
        <v>1218.2</v>
      </c>
      <c r="N197" s="4">
        <f t="shared" si="352"/>
        <v>0</v>
      </c>
      <c r="O197" s="4">
        <f t="shared" si="352"/>
        <v>1218.2</v>
      </c>
      <c r="P197" s="4">
        <f t="shared" si="352"/>
        <v>0</v>
      </c>
      <c r="Q197" s="4">
        <f t="shared" si="352"/>
        <v>1218.2</v>
      </c>
      <c r="R197" s="4">
        <f t="shared" si="351"/>
        <v>0</v>
      </c>
      <c r="S197" s="4">
        <f t="shared" si="351"/>
        <v>1218.2</v>
      </c>
      <c r="T197" s="4">
        <f t="shared" si="351"/>
        <v>0</v>
      </c>
      <c r="U197" s="4">
        <f t="shared" si="351"/>
        <v>1218.2</v>
      </c>
      <c r="V197" s="4">
        <f t="shared" si="351"/>
        <v>1096</v>
      </c>
      <c r="W197" s="4">
        <f t="shared" si="353"/>
        <v>0</v>
      </c>
      <c r="X197" s="4">
        <f t="shared" si="353"/>
        <v>1096</v>
      </c>
      <c r="Y197" s="4">
        <f t="shared" si="353"/>
        <v>0</v>
      </c>
      <c r="Z197" s="4">
        <f t="shared" si="353"/>
        <v>1096</v>
      </c>
      <c r="AA197" s="4">
        <f t="shared" si="353"/>
        <v>0</v>
      </c>
      <c r="AB197" s="4">
        <f t="shared" si="353"/>
        <v>1096</v>
      </c>
    </row>
    <row r="198" spans="1:28" ht="31.5" hidden="1" outlineLevel="7" x14ac:dyDescent="0.25">
      <c r="A198" s="11" t="s">
        <v>128</v>
      </c>
      <c r="B198" s="11" t="s">
        <v>11</v>
      </c>
      <c r="C198" s="27" t="s">
        <v>12</v>
      </c>
      <c r="D198" s="8">
        <v>1218.2</v>
      </c>
      <c r="E198" s="8"/>
      <c r="F198" s="8">
        <f>SUM(D198:E198)</f>
        <v>1218.2</v>
      </c>
      <c r="G198" s="8"/>
      <c r="H198" s="8">
        <f>SUM(F198:G198)</f>
        <v>1218.2</v>
      </c>
      <c r="I198" s="8"/>
      <c r="J198" s="8">
        <f>SUM(H198:I198)</f>
        <v>1218.2</v>
      </c>
      <c r="K198" s="8"/>
      <c r="L198" s="8">
        <f>SUM(J198:K198)</f>
        <v>1218.2</v>
      </c>
      <c r="M198" s="8">
        <v>1218.2</v>
      </c>
      <c r="N198" s="8"/>
      <c r="O198" s="8">
        <f>SUM(M198:N198)</f>
        <v>1218.2</v>
      </c>
      <c r="P198" s="8"/>
      <c r="Q198" s="8">
        <f>SUM(O198:P198)</f>
        <v>1218.2</v>
      </c>
      <c r="R198" s="8"/>
      <c r="S198" s="8">
        <f>SUM(Q198:R198)</f>
        <v>1218.2</v>
      </c>
      <c r="T198" s="8"/>
      <c r="U198" s="8">
        <f>SUM(S198:T198)</f>
        <v>1218.2</v>
      </c>
      <c r="V198" s="8">
        <v>1096</v>
      </c>
      <c r="W198" s="8"/>
      <c r="X198" s="8">
        <f>SUM(V198:W198)</f>
        <v>1096</v>
      </c>
      <c r="Y198" s="8"/>
      <c r="Z198" s="8">
        <f>SUM(X198:Y198)</f>
        <v>1096</v>
      </c>
      <c r="AA198" s="8"/>
      <c r="AB198" s="8">
        <f>SUM(Z198:AA198)</f>
        <v>1096</v>
      </c>
    </row>
    <row r="199" spans="1:28" ht="31.5" outlineLevel="4" collapsed="1" x14ac:dyDescent="0.25">
      <c r="A199" s="5" t="s">
        <v>137</v>
      </c>
      <c r="B199" s="5"/>
      <c r="C199" s="28" t="s">
        <v>138</v>
      </c>
      <c r="D199" s="4">
        <f>D200+D203+D206</f>
        <v>12592.799999999997</v>
      </c>
      <c r="E199" s="4">
        <f t="shared" ref="E199:Z199" si="354">E200+E203+E206</f>
        <v>0</v>
      </c>
      <c r="F199" s="4">
        <f t="shared" si="354"/>
        <v>12592.799999999997</v>
      </c>
      <c r="G199" s="4">
        <f t="shared" si="354"/>
        <v>0</v>
      </c>
      <c r="H199" s="4">
        <f t="shared" si="354"/>
        <v>12592.799999999997</v>
      </c>
      <c r="I199" s="4">
        <f t="shared" si="354"/>
        <v>1282.96837</v>
      </c>
      <c r="J199" s="4">
        <f t="shared" si="354"/>
        <v>13875.768369999998</v>
      </c>
      <c r="K199" s="4">
        <f t="shared" ref="K199:L199" si="355">K200+K203+K206</f>
        <v>0</v>
      </c>
      <c r="L199" s="4">
        <f t="shared" si="355"/>
        <v>13875.768369999998</v>
      </c>
      <c r="M199" s="4">
        <f t="shared" si="354"/>
        <v>12461.499999999998</v>
      </c>
      <c r="N199" s="4">
        <f t="shared" si="354"/>
        <v>0</v>
      </c>
      <c r="O199" s="4">
        <f t="shared" si="354"/>
        <v>12461.499999999998</v>
      </c>
      <c r="P199" s="4">
        <f t="shared" si="354"/>
        <v>0</v>
      </c>
      <c r="Q199" s="4">
        <f t="shared" si="354"/>
        <v>12461.499999999998</v>
      </c>
      <c r="R199" s="4">
        <f t="shared" si="354"/>
        <v>0</v>
      </c>
      <c r="S199" s="4">
        <f t="shared" si="354"/>
        <v>12461.499999999998</v>
      </c>
      <c r="T199" s="4">
        <f t="shared" si="354"/>
        <v>0</v>
      </c>
      <c r="U199" s="4">
        <f t="shared" si="354"/>
        <v>12461.499999999998</v>
      </c>
      <c r="V199" s="4">
        <f t="shared" si="354"/>
        <v>11296.099999999999</v>
      </c>
      <c r="W199" s="4">
        <f t="shared" si="354"/>
        <v>0</v>
      </c>
      <c r="X199" s="4">
        <f t="shared" si="354"/>
        <v>11296.099999999999</v>
      </c>
      <c r="Y199" s="4">
        <f t="shared" si="354"/>
        <v>0</v>
      </c>
      <c r="Z199" s="4">
        <f t="shared" si="354"/>
        <v>11296.099999999999</v>
      </c>
      <c r="AA199" s="4">
        <f t="shared" ref="AA199:AB199" si="356">AA200+AA203+AA206</f>
        <v>0</v>
      </c>
      <c r="AB199" s="4">
        <f t="shared" si="356"/>
        <v>11296.099999999999</v>
      </c>
    </row>
    <row r="200" spans="1:28" ht="31.5" hidden="1" outlineLevel="5" x14ac:dyDescent="0.25">
      <c r="A200" s="5" t="s">
        <v>139</v>
      </c>
      <c r="B200" s="5"/>
      <c r="C200" s="28" t="s">
        <v>140</v>
      </c>
      <c r="D200" s="4">
        <f>D201+D202</f>
        <v>10988.199999999999</v>
      </c>
      <c r="E200" s="4">
        <f t="shared" ref="E200:L200" si="357">E201+E202</f>
        <v>0</v>
      </c>
      <c r="F200" s="4">
        <f t="shared" si="357"/>
        <v>10988.199999999999</v>
      </c>
      <c r="G200" s="4">
        <f t="shared" si="357"/>
        <v>0</v>
      </c>
      <c r="H200" s="4">
        <f t="shared" si="357"/>
        <v>10988.199999999999</v>
      </c>
      <c r="I200" s="4">
        <f t="shared" si="357"/>
        <v>1282.96837</v>
      </c>
      <c r="J200" s="4">
        <f t="shared" si="357"/>
        <v>12271.168369999999</v>
      </c>
      <c r="K200" s="4">
        <f t="shared" si="357"/>
        <v>0</v>
      </c>
      <c r="L200" s="4">
        <f t="shared" si="357"/>
        <v>12271.168369999999</v>
      </c>
      <c r="M200" s="4">
        <f>M201+M202</f>
        <v>10988.199999999999</v>
      </c>
      <c r="N200" s="4">
        <f t="shared" ref="N200:U200" si="358">N201+N202</f>
        <v>0</v>
      </c>
      <c r="O200" s="4">
        <f t="shared" si="358"/>
        <v>10988.199999999999</v>
      </c>
      <c r="P200" s="4">
        <f t="shared" si="358"/>
        <v>0</v>
      </c>
      <c r="Q200" s="4">
        <f t="shared" si="358"/>
        <v>10988.199999999999</v>
      </c>
      <c r="R200" s="4">
        <f t="shared" si="358"/>
        <v>0</v>
      </c>
      <c r="S200" s="4">
        <f t="shared" si="358"/>
        <v>10988.199999999999</v>
      </c>
      <c r="T200" s="4">
        <f t="shared" si="358"/>
        <v>0</v>
      </c>
      <c r="U200" s="4">
        <f t="shared" si="358"/>
        <v>10988.199999999999</v>
      </c>
      <c r="V200" s="4">
        <f>V201+V202</f>
        <v>9832.7999999999993</v>
      </c>
      <c r="W200" s="4">
        <f t="shared" ref="W200:Z200" si="359">W201+W202</f>
        <v>0</v>
      </c>
      <c r="X200" s="4">
        <f t="shared" si="359"/>
        <v>9832.7999999999993</v>
      </c>
      <c r="Y200" s="4">
        <f t="shared" si="359"/>
        <v>0</v>
      </c>
      <c r="Z200" s="4">
        <f t="shared" si="359"/>
        <v>9832.7999999999993</v>
      </c>
      <c r="AA200" s="4">
        <f t="shared" ref="AA200:AB200" si="360">AA201+AA202</f>
        <v>0</v>
      </c>
      <c r="AB200" s="4">
        <f t="shared" si="360"/>
        <v>9832.7999999999993</v>
      </c>
    </row>
    <row r="201" spans="1:28" ht="31.5" hidden="1" outlineLevel="7" x14ac:dyDescent="0.25">
      <c r="A201" s="11" t="s">
        <v>139</v>
      </c>
      <c r="B201" s="11" t="s">
        <v>11</v>
      </c>
      <c r="C201" s="27" t="s">
        <v>12</v>
      </c>
      <c r="D201" s="8">
        <v>32.799999999999997</v>
      </c>
      <c r="E201" s="8"/>
      <c r="F201" s="8">
        <f>SUM(D201:E201)</f>
        <v>32.799999999999997</v>
      </c>
      <c r="G201" s="8"/>
      <c r="H201" s="8">
        <f>SUM(F201:G201)</f>
        <v>32.799999999999997</v>
      </c>
      <c r="I201" s="8"/>
      <c r="J201" s="8">
        <f>SUM(H201:I201)</f>
        <v>32.799999999999997</v>
      </c>
      <c r="K201" s="8"/>
      <c r="L201" s="8">
        <f>SUM(J201:K201)</f>
        <v>32.799999999999997</v>
      </c>
      <c r="M201" s="8">
        <v>32.799999999999997</v>
      </c>
      <c r="N201" s="8"/>
      <c r="O201" s="8">
        <f>SUM(M201:N201)</f>
        <v>32.799999999999997</v>
      </c>
      <c r="P201" s="8"/>
      <c r="Q201" s="8">
        <f>SUM(O201:P201)</f>
        <v>32.799999999999997</v>
      </c>
      <c r="R201" s="8"/>
      <c r="S201" s="8">
        <f>SUM(Q201:R201)</f>
        <v>32.799999999999997</v>
      </c>
      <c r="T201" s="8"/>
      <c r="U201" s="8">
        <f>SUM(S201:T201)</f>
        <v>32.799999999999997</v>
      </c>
      <c r="V201" s="8">
        <v>32.799999999999997</v>
      </c>
      <c r="W201" s="8"/>
      <c r="X201" s="8">
        <f>SUM(V201:W201)</f>
        <v>32.799999999999997</v>
      </c>
      <c r="Y201" s="8"/>
      <c r="Z201" s="8">
        <f>SUM(X201:Y201)</f>
        <v>32.799999999999997</v>
      </c>
      <c r="AA201" s="8"/>
      <c r="AB201" s="8">
        <f>SUM(Z201:AA201)</f>
        <v>32.799999999999997</v>
      </c>
    </row>
    <row r="202" spans="1:28" ht="31.5" hidden="1" outlineLevel="7" x14ac:dyDescent="0.25">
      <c r="A202" s="11" t="s">
        <v>139</v>
      </c>
      <c r="B202" s="11" t="s">
        <v>92</v>
      </c>
      <c r="C202" s="27" t="s">
        <v>93</v>
      </c>
      <c r="D202" s="8">
        <v>10955.4</v>
      </c>
      <c r="E202" s="8"/>
      <c r="F202" s="8">
        <f>SUM(D202:E202)</f>
        <v>10955.4</v>
      </c>
      <c r="G202" s="8"/>
      <c r="H202" s="8">
        <f>SUM(F202:G202)</f>
        <v>10955.4</v>
      </c>
      <c r="I202" s="8">
        <v>1282.96837</v>
      </c>
      <c r="J202" s="8">
        <f>SUM(H202:I202)</f>
        <v>12238.36837</v>
      </c>
      <c r="K202" s="8"/>
      <c r="L202" s="8">
        <f>SUM(J202:K202)</f>
        <v>12238.36837</v>
      </c>
      <c r="M202" s="8">
        <v>10955.4</v>
      </c>
      <c r="N202" s="8"/>
      <c r="O202" s="8">
        <f>SUM(M202:N202)</f>
        <v>10955.4</v>
      </c>
      <c r="P202" s="8"/>
      <c r="Q202" s="8">
        <f>SUM(O202:P202)</f>
        <v>10955.4</v>
      </c>
      <c r="R202" s="8"/>
      <c r="S202" s="8">
        <f>SUM(Q202:R202)</f>
        <v>10955.4</v>
      </c>
      <c r="T202" s="8"/>
      <c r="U202" s="8">
        <f>SUM(S202:T202)</f>
        <v>10955.4</v>
      </c>
      <c r="V202" s="8">
        <v>9800</v>
      </c>
      <c r="W202" s="8"/>
      <c r="X202" s="8">
        <f>SUM(V202:W202)</f>
        <v>9800</v>
      </c>
      <c r="Y202" s="8"/>
      <c r="Z202" s="8">
        <f>SUM(X202:Y202)</f>
        <v>9800</v>
      </c>
      <c r="AA202" s="8"/>
      <c r="AB202" s="8">
        <f>SUM(Z202:AA202)</f>
        <v>9800</v>
      </c>
    </row>
    <row r="203" spans="1:28" ht="15.75" outlineLevel="5" collapsed="1" x14ac:dyDescent="0.25">
      <c r="A203" s="5" t="s">
        <v>178</v>
      </c>
      <c r="B203" s="5"/>
      <c r="C203" s="28" t="s">
        <v>179</v>
      </c>
      <c r="D203" s="4">
        <f>D204+D205</f>
        <v>263.3</v>
      </c>
      <c r="E203" s="4">
        <f t="shared" ref="E203:L203" si="361">E204+E205</f>
        <v>0</v>
      </c>
      <c r="F203" s="4">
        <f t="shared" si="361"/>
        <v>263.3</v>
      </c>
      <c r="G203" s="4">
        <f t="shared" si="361"/>
        <v>0</v>
      </c>
      <c r="H203" s="4">
        <f t="shared" si="361"/>
        <v>263.3</v>
      </c>
      <c r="I203" s="4">
        <f t="shared" si="361"/>
        <v>0</v>
      </c>
      <c r="J203" s="4">
        <f t="shared" si="361"/>
        <v>263.3</v>
      </c>
      <c r="K203" s="4">
        <f t="shared" si="361"/>
        <v>0</v>
      </c>
      <c r="L203" s="4">
        <f t="shared" si="361"/>
        <v>263.3</v>
      </c>
      <c r="M203" s="4">
        <f>M204+M205</f>
        <v>263.3</v>
      </c>
      <c r="N203" s="4">
        <f t="shared" ref="N203:U203" si="362">N204+N205</f>
        <v>0</v>
      </c>
      <c r="O203" s="4">
        <f t="shared" si="362"/>
        <v>263.3</v>
      </c>
      <c r="P203" s="4">
        <f t="shared" si="362"/>
        <v>0</v>
      </c>
      <c r="Q203" s="4">
        <f t="shared" si="362"/>
        <v>263.3</v>
      </c>
      <c r="R203" s="4">
        <f t="shared" si="362"/>
        <v>0</v>
      </c>
      <c r="S203" s="4">
        <f t="shared" si="362"/>
        <v>263.3</v>
      </c>
      <c r="T203" s="4">
        <f t="shared" si="362"/>
        <v>0</v>
      </c>
      <c r="U203" s="4">
        <f t="shared" si="362"/>
        <v>263.3</v>
      </c>
      <c r="V203" s="4">
        <f>V204+V205</f>
        <v>263.3</v>
      </c>
      <c r="W203" s="4">
        <f t="shared" ref="W203:Z203" si="363">W204+W205</f>
        <v>0</v>
      </c>
      <c r="X203" s="4">
        <f t="shared" si="363"/>
        <v>263.3</v>
      </c>
      <c r="Y203" s="4">
        <f t="shared" si="363"/>
        <v>0</v>
      </c>
      <c r="Z203" s="4">
        <f t="shared" si="363"/>
        <v>263.3</v>
      </c>
      <c r="AA203" s="4">
        <f t="shared" ref="AA203:AB203" si="364">AA204+AA205</f>
        <v>0</v>
      </c>
      <c r="AB203" s="4">
        <f t="shared" si="364"/>
        <v>263.3</v>
      </c>
    </row>
    <row r="204" spans="1:28" ht="31.5" outlineLevel="7" x14ac:dyDescent="0.25">
      <c r="A204" s="11" t="s">
        <v>178</v>
      </c>
      <c r="B204" s="11" t="s">
        <v>11</v>
      </c>
      <c r="C204" s="27" t="s">
        <v>12</v>
      </c>
      <c r="D204" s="8">
        <v>145</v>
      </c>
      <c r="E204" s="8"/>
      <c r="F204" s="8">
        <f t="shared" ref="F204:F205" si="365">SUM(D204:E204)</f>
        <v>145</v>
      </c>
      <c r="G204" s="8"/>
      <c r="H204" s="8">
        <f t="shared" ref="H204:H205" si="366">SUM(F204:G204)</f>
        <v>145</v>
      </c>
      <c r="I204" s="8"/>
      <c r="J204" s="8">
        <f t="shared" ref="J204:J205" si="367">SUM(H204:I204)</f>
        <v>145</v>
      </c>
      <c r="K204" s="8">
        <v>118.3</v>
      </c>
      <c r="L204" s="8">
        <f t="shared" ref="L204" si="368">SUM(J204:K204)</f>
        <v>263.3</v>
      </c>
      <c r="M204" s="8">
        <v>145</v>
      </c>
      <c r="N204" s="8"/>
      <c r="O204" s="8">
        <f t="shared" ref="O204:O205" si="369">SUM(M204:N204)</f>
        <v>145</v>
      </c>
      <c r="P204" s="8"/>
      <c r="Q204" s="8">
        <f t="shared" ref="Q204:Q205" si="370">SUM(O204:P204)</f>
        <v>145</v>
      </c>
      <c r="R204" s="8"/>
      <c r="S204" s="8">
        <f t="shared" ref="S204:S205" si="371">SUM(Q204:R204)</f>
        <v>145</v>
      </c>
      <c r="T204" s="8"/>
      <c r="U204" s="8">
        <f t="shared" ref="U204:U205" si="372">SUM(S204:T204)</f>
        <v>145</v>
      </c>
      <c r="V204" s="8">
        <v>145</v>
      </c>
      <c r="W204" s="8"/>
      <c r="X204" s="8">
        <f t="shared" ref="X204:X205" si="373">SUM(V204:W204)</f>
        <v>145</v>
      </c>
      <c r="Y204" s="8"/>
      <c r="Z204" s="8">
        <f t="shared" ref="Z204:Z205" si="374">SUM(X204:Y204)</f>
        <v>145</v>
      </c>
      <c r="AA204" s="8"/>
      <c r="AB204" s="8">
        <f t="shared" ref="AB204:AB205" si="375">SUM(Z204:AA204)</f>
        <v>145</v>
      </c>
    </row>
    <row r="205" spans="1:28" ht="31.5" outlineLevel="7" x14ac:dyDescent="0.25">
      <c r="A205" s="11" t="s">
        <v>178</v>
      </c>
      <c r="B205" s="11" t="s">
        <v>92</v>
      </c>
      <c r="C205" s="27" t="s">
        <v>93</v>
      </c>
      <c r="D205" s="8">
        <v>118.3</v>
      </c>
      <c r="E205" s="8"/>
      <c r="F205" s="8">
        <f t="shared" si="365"/>
        <v>118.3</v>
      </c>
      <c r="G205" s="8"/>
      <c r="H205" s="8">
        <f t="shared" si="366"/>
        <v>118.3</v>
      </c>
      <c r="I205" s="8"/>
      <c r="J205" s="8">
        <f t="shared" si="367"/>
        <v>118.3</v>
      </c>
      <c r="K205" s="8">
        <v>-118.3</v>
      </c>
      <c r="L205" s="8"/>
      <c r="M205" s="8">
        <v>118.3</v>
      </c>
      <c r="N205" s="8"/>
      <c r="O205" s="8">
        <f t="shared" si="369"/>
        <v>118.3</v>
      </c>
      <c r="P205" s="8"/>
      <c r="Q205" s="8">
        <f t="shared" si="370"/>
        <v>118.3</v>
      </c>
      <c r="R205" s="8"/>
      <c r="S205" s="8">
        <f t="shared" si="371"/>
        <v>118.3</v>
      </c>
      <c r="T205" s="8"/>
      <c r="U205" s="8">
        <f t="shared" si="372"/>
        <v>118.3</v>
      </c>
      <c r="V205" s="8">
        <v>118.3</v>
      </c>
      <c r="W205" s="8"/>
      <c r="X205" s="8">
        <f t="shared" si="373"/>
        <v>118.3</v>
      </c>
      <c r="Y205" s="8"/>
      <c r="Z205" s="8">
        <f t="shared" si="374"/>
        <v>118.3</v>
      </c>
      <c r="AA205" s="8"/>
      <c r="AB205" s="8">
        <f t="shared" si="375"/>
        <v>118.3</v>
      </c>
    </row>
    <row r="206" spans="1:28" ht="15.75" hidden="1" outlineLevel="5" x14ac:dyDescent="0.25">
      <c r="A206" s="5" t="s">
        <v>141</v>
      </c>
      <c r="B206" s="5"/>
      <c r="C206" s="28" t="s">
        <v>142</v>
      </c>
      <c r="D206" s="4">
        <f>D207</f>
        <v>1341.3</v>
      </c>
      <c r="E206" s="4">
        <f t="shared" ref="E206:L206" si="376">E207</f>
        <v>0</v>
      </c>
      <c r="F206" s="4">
        <f t="shared" si="376"/>
        <v>1341.3</v>
      </c>
      <c r="G206" s="4">
        <f t="shared" si="376"/>
        <v>0</v>
      </c>
      <c r="H206" s="4">
        <f t="shared" si="376"/>
        <v>1341.3</v>
      </c>
      <c r="I206" s="4">
        <f t="shared" si="376"/>
        <v>0</v>
      </c>
      <c r="J206" s="4">
        <f t="shared" si="376"/>
        <v>1341.3</v>
      </c>
      <c r="K206" s="4">
        <f t="shared" si="376"/>
        <v>0</v>
      </c>
      <c r="L206" s="4">
        <f t="shared" si="376"/>
        <v>1341.3</v>
      </c>
      <c r="M206" s="4">
        <f>M207</f>
        <v>1210</v>
      </c>
      <c r="N206" s="4">
        <f t="shared" ref="N206:U206" si="377">N207</f>
        <v>0</v>
      </c>
      <c r="O206" s="4">
        <f t="shared" si="377"/>
        <v>1210</v>
      </c>
      <c r="P206" s="4">
        <f t="shared" si="377"/>
        <v>0</v>
      </c>
      <c r="Q206" s="4">
        <f t="shared" si="377"/>
        <v>1210</v>
      </c>
      <c r="R206" s="4">
        <f t="shared" si="377"/>
        <v>0</v>
      </c>
      <c r="S206" s="4">
        <f t="shared" si="377"/>
        <v>1210</v>
      </c>
      <c r="T206" s="4">
        <f t="shared" si="377"/>
        <v>0</v>
      </c>
      <c r="U206" s="4">
        <f t="shared" si="377"/>
        <v>1210</v>
      </c>
      <c r="V206" s="4">
        <f>V207</f>
        <v>1200</v>
      </c>
      <c r="W206" s="4">
        <f t="shared" ref="W206:AB206" si="378">W207</f>
        <v>0</v>
      </c>
      <c r="X206" s="4">
        <f t="shared" si="378"/>
        <v>1200</v>
      </c>
      <c r="Y206" s="4">
        <f t="shared" si="378"/>
        <v>0</v>
      </c>
      <c r="Z206" s="4">
        <f t="shared" si="378"/>
        <v>1200</v>
      </c>
      <c r="AA206" s="4">
        <f t="shared" si="378"/>
        <v>0</v>
      </c>
      <c r="AB206" s="4">
        <f t="shared" si="378"/>
        <v>1200</v>
      </c>
    </row>
    <row r="207" spans="1:28" ht="31.5" hidden="1" outlineLevel="7" x14ac:dyDescent="0.25">
      <c r="A207" s="11" t="s">
        <v>141</v>
      </c>
      <c r="B207" s="11" t="s">
        <v>92</v>
      </c>
      <c r="C207" s="27" t="s">
        <v>93</v>
      </c>
      <c r="D207" s="8">
        <v>1341.3</v>
      </c>
      <c r="E207" s="8"/>
      <c r="F207" s="8">
        <f>SUM(D207:E207)</f>
        <v>1341.3</v>
      </c>
      <c r="G207" s="8"/>
      <c r="H207" s="8">
        <f>SUM(F207:G207)</f>
        <v>1341.3</v>
      </c>
      <c r="I207" s="8"/>
      <c r="J207" s="8">
        <f>SUM(H207:I207)</f>
        <v>1341.3</v>
      </c>
      <c r="K207" s="8"/>
      <c r="L207" s="8">
        <f>SUM(J207:K207)</f>
        <v>1341.3</v>
      </c>
      <c r="M207" s="8">
        <v>1210</v>
      </c>
      <c r="N207" s="8"/>
      <c r="O207" s="8">
        <f>SUM(M207:N207)</f>
        <v>1210</v>
      </c>
      <c r="P207" s="8"/>
      <c r="Q207" s="8">
        <f>SUM(O207:P207)</f>
        <v>1210</v>
      </c>
      <c r="R207" s="8"/>
      <c r="S207" s="8">
        <f>SUM(Q207:R207)</f>
        <v>1210</v>
      </c>
      <c r="T207" s="8"/>
      <c r="U207" s="8">
        <f>SUM(S207:T207)</f>
        <v>1210</v>
      </c>
      <c r="V207" s="8">
        <v>1200</v>
      </c>
      <c r="W207" s="8"/>
      <c r="X207" s="8">
        <f>SUM(V207:W207)</f>
        <v>1200</v>
      </c>
      <c r="Y207" s="8"/>
      <c r="Z207" s="8">
        <f>SUM(X207:Y207)</f>
        <v>1200</v>
      </c>
      <c r="AA207" s="8"/>
      <c r="AB207" s="8">
        <f>SUM(Z207:AA207)</f>
        <v>1200</v>
      </c>
    </row>
    <row r="208" spans="1:28" ht="31.5" hidden="1" outlineLevel="3" x14ac:dyDescent="0.25">
      <c r="A208" s="5" t="s">
        <v>180</v>
      </c>
      <c r="B208" s="5"/>
      <c r="C208" s="28" t="s">
        <v>181</v>
      </c>
      <c r="D208" s="4">
        <f>D209+D216</f>
        <v>835.2</v>
      </c>
      <c r="E208" s="4">
        <f t="shared" ref="E208:Z208" si="379">E209+E216</f>
        <v>0</v>
      </c>
      <c r="F208" s="4">
        <f t="shared" si="379"/>
        <v>835.2</v>
      </c>
      <c r="G208" s="4">
        <f t="shared" si="379"/>
        <v>0</v>
      </c>
      <c r="H208" s="4">
        <f t="shared" si="379"/>
        <v>835.2</v>
      </c>
      <c r="I208" s="4">
        <f t="shared" si="379"/>
        <v>0</v>
      </c>
      <c r="J208" s="4">
        <f t="shared" si="379"/>
        <v>835.2</v>
      </c>
      <c r="K208" s="4">
        <f t="shared" ref="K208:L208" si="380">K209+K216</f>
        <v>0</v>
      </c>
      <c r="L208" s="4">
        <f t="shared" si="380"/>
        <v>835.2</v>
      </c>
      <c r="M208" s="4">
        <f t="shared" si="379"/>
        <v>586.20000000000005</v>
      </c>
      <c r="N208" s="4">
        <f t="shared" si="379"/>
        <v>0</v>
      </c>
      <c r="O208" s="4">
        <f t="shared" si="379"/>
        <v>586.20000000000005</v>
      </c>
      <c r="P208" s="4">
        <f t="shared" si="379"/>
        <v>0</v>
      </c>
      <c r="Q208" s="4">
        <f t="shared" si="379"/>
        <v>586.20000000000005</v>
      </c>
      <c r="R208" s="4">
        <f t="shared" si="379"/>
        <v>0</v>
      </c>
      <c r="S208" s="4">
        <f t="shared" si="379"/>
        <v>586.20000000000005</v>
      </c>
      <c r="T208" s="4">
        <f t="shared" si="379"/>
        <v>0</v>
      </c>
      <c r="U208" s="4">
        <f t="shared" si="379"/>
        <v>586.20000000000005</v>
      </c>
      <c r="V208" s="4">
        <f t="shared" si="379"/>
        <v>586.20000000000005</v>
      </c>
      <c r="W208" s="4">
        <f t="shared" si="379"/>
        <v>0</v>
      </c>
      <c r="X208" s="4">
        <f t="shared" si="379"/>
        <v>586.20000000000005</v>
      </c>
      <c r="Y208" s="4">
        <f t="shared" si="379"/>
        <v>0</v>
      </c>
      <c r="Z208" s="4">
        <f t="shared" si="379"/>
        <v>586.20000000000005</v>
      </c>
      <c r="AA208" s="4">
        <f t="shared" ref="AA208:AB208" si="381">AA209+AA216</f>
        <v>0</v>
      </c>
      <c r="AB208" s="4">
        <f t="shared" si="381"/>
        <v>586.20000000000005</v>
      </c>
    </row>
    <row r="209" spans="1:28" ht="15.75" hidden="1" outlineLevel="4" x14ac:dyDescent="0.25">
      <c r="A209" s="5" t="s">
        <v>182</v>
      </c>
      <c r="B209" s="5"/>
      <c r="C209" s="28" t="s">
        <v>183</v>
      </c>
      <c r="D209" s="4">
        <f>D210+D212+D214</f>
        <v>780.2</v>
      </c>
      <c r="E209" s="4">
        <f t="shared" ref="E209:Z209" si="382">E210+E212+E214</f>
        <v>0</v>
      </c>
      <c r="F209" s="4">
        <f t="shared" si="382"/>
        <v>780.2</v>
      </c>
      <c r="G209" s="4">
        <f t="shared" si="382"/>
        <v>0</v>
      </c>
      <c r="H209" s="4">
        <f t="shared" si="382"/>
        <v>780.2</v>
      </c>
      <c r="I209" s="4">
        <f t="shared" si="382"/>
        <v>0</v>
      </c>
      <c r="J209" s="4">
        <f t="shared" si="382"/>
        <v>780.2</v>
      </c>
      <c r="K209" s="4">
        <f t="shared" ref="K209:L209" si="383">K210+K212+K214</f>
        <v>0</v>
      </c>
      <c r="L209" s="4">
        <f t="shared" si="383"/>
        <v>780.2</v>
      </c>
      <c r="M209" s="4">
        <f t="shared" si="382"/>
        <v>531.20000000000005</v>
      </c>
      <c r="N209" s="4">
        <f t="shared" si="382"/>
        <v>0</v>
      </c>
      <c r="O209" s="4">
        <f t="shared" si="382"/>
        <v>531.20000000000005</v>
      </c>
      <c r="P209" s="4">
        <f t="shared" si="382"/>
        <v>0</v>
      </c>
      <c r="Q209" s="4">
        <f t="shared" si="382"/>
        <v>531.20000000000005</v>
      </c>
      <c r="R209" s="4">
        <f t="shared" si="382"/>
        <v>0</v>
      </c>
      <c r="S209" s="4">
        <f t="shared" si="382"/>
        <v>531.20000000000005</v>
      </c>
      <c r="T209" s="4">
        <f t="shared" si="382"/>
        <v>0</v>
      </c>
      <c r="U209" s="4">
        <f t="shared" si="382"/>
        <v>531.20000000000005</v>
      </c>
      <c r="V209" s="4">
        <f t="shared" si="382"/>
        <v>531.20000000000005</v>
      </c>
      <c r="W209" s="4">
        <f t="shared" si="382"/>
        <v>0</v>
      </c>
      <c r="X209" s="4">
        <f t="shared" si="382"/>
        <v>531.20000000000005</v>
      </c>
      <c r="Y209" s="4">
        <f t="shared" si="382"/>
        <v>0</v>
      </c>
      <c r="Z209" s="4">
        <f t="shared" si="382"/>
        <v>531.20000000000005</v>
      </c>
      <c r="AA209" s="4">
        <f t="shared" ref="AA209:AB209" si="384">AA210+AA212+AA214</f>
        <v>0</v>
      </c>
      <c r="AB209" s="4">
        <f t="shared" si="384"/>
        <v>531.20000000000005</v>
      </c>
    </row>
    <row r="210" spans="1:28" ht="15.75" hidden="1" outlineLevel="5" x14ac:dyDescent="0.25">
      <c r="A210" s="5" t="s">
        <v>184</v>
      </c>
      <c r="B210" s="5"/>
      <c r="C210" s="28" t="s">
        <v>185</v>
      </c>
      <c r="D210" s="4">
        <f>D211</f>
        <v>485</v>
      </c>
      <c r="E210" s="4">
        <f t="shared" ref="E210:L210" si="385">E211</f>
        <v>0</v>
      </c>
      <c r="F210" s="4">
        <f t="shared" si="385"/>
        <v>485</v>
      </c>
      <c r="G210" s="4">
        <f t="shared" si="385"/>
        <v>0</v>
      </c>
      <c r="H210" s="4">
        <f t="shared" si="385"/>
        <v>485</v>
      </c>
      <c r="I210" s="4">
        <f t="shared" si="385"/>
        <v>0</v>
      </c>
      <c r="J210" s="4">
        <f t="shared" si="385"/>
        <v>485</v>
      </c>
      <c r="K210" s="4">
        <f t="shared" si="385"/>
        <v>0</v>
      </c>
      <c r="L210" s="4">
        <f t="shared" si="385"/>
        <v>485</v>
      </c>
      <c r="M210" s="4">
        <f>M211</f>
        <v>436</v>
      </c>
      <c r="N210" s="4">
        <f t="shared" ref="N210:U210" si="386">N211</f>
        <v>0</v>
      </c>
      <c r="O210" s="4">
        <f t="shared" si="386"/>
        <v>436</v>
      </c>
      <c r="P210" s="4">
        <f t="shared" si="386"/>
        <v>0</v>
      </c>
      <c r="Q210" s="4">
        <f t="shared" si="386"/>
        <v>436</v>
      </c>
      <c r="R210" s="4">
        <f t="shared" si="386"/>
        <v>0</v>
      </c>
      <c r="S210" s="4">
        <f t="shared" si="386"/>
        <v>436</v>
      </c>
      <c r="T210" s="4">
        <f t="shared" si="386"/>
        <v>0</v>
      </c>
      <c r="U210" s="4">
        <f t="shared" si="386"/>
        <v>436</v>
      </c>
      <c r="V210" s="4">
        <f>V211</f>
        <v>436</v>
      </c>
      <c r="W210" s="4">
        <f t="shared" ref="W210:AB210" si="387">W211</f>
        <v>0</v>
      </c>
      <c r="X210" s="4">
        <f t="shared" si="387"/>
        <v>436</v>
      </c>
      <c r="Y210" s="4">
        <f t="shared" si="387"/>
        <v>0</v>
      </c>
      <c r="Z210" s="4">
        <f t="shared" si="387"/>
        <v>436</v>
      </c>
      <c r="AA210" s="4">
        <f t="shared" si="387"/>
        <v>0</v>
      </c>
      <c r="AB210" s="4">
        <f t="shared" si="387"/>
        <v>436</v>
      </c>
    </row>
    <row r="211" spans="1:28" ht="31.5" hidden="1" outlineLevel="7" x14ac:dyDescent="0.25">
      <c r="A211" s="11" t="s">
        <v>184</v>
      </c>
      <c r="B211" s="11" t="s">
        <v>11</v>
      </c>
      <c r="C211" s="27" t="s">
        <v>12</v>
      </c>
      <c r="D211" s="8">
        <v>485</v>
      </c>
      <c r="E211" s="8"/>
      <c r="F211" s="8">
        <f>SUM(D211:E211)</f>
        <v>485</v>
      </c>
      <c r="G211" s="8"/>
      <c r="H211" s="8">
        <f>SUM(F211:G211)</f>
        <v>485</v>
      </c>
      <c r="I211" s="8"/>
      <c r="J211" s="8">
        <f>SUM(H211:I211)</f>
        <v>485</v>
      </c>
      <c r="K211" s="8"/>
      <c r="L211" s="8">
        <f>SUM(J211:K211)</f>
        <v>485</v>
      </c>
      <c r="M211" s="8">
        <v>436</v>
      </c>
      <c r="N211" s="8"/>
      <c r="O211" s="8">
        <f>SUM(M211:N211)</f>
        <v>436</v>
      </c>
      <c r="P211" s="8"/>
      <c r="Q211" s="8">
        <f>SUM(O211:P211)</f>
        <v>436</v>
      </c>
      <c r="R211" s="8"/>
      <c r="S211" s="8">
        <f>SUM(Q211:R211)</f>
        <v>436</v>
      </c>
      <c r="T211" s="8"/>
      <c r="U211" s="8">
        <f>SUM(S211:T211)</f>
        <v>436</v>
      </c>
      <c r="V211" s="8">
        <v>436</v>
      </c>
      <c r="W211" s="8"/>
      <c r="X211" s="8">
        <f>SUM(V211:W211)</f>
        <v>436</v>
      </c>
      <c r="Y211" s="8"/>
      <c r="Z211" s="8">
        <f>SUM(X211:Y211)</f>
        <v>436</v>
      </c>
      <c r="AA211" s="8"/>
      <c r="AB211" s="8">
        <f>SUM(Z211:AA211)</f>
        <v>436</v>
      </c>
    </row>
    <row r="212" spans="1:28" ht="31.5" hidden="1" outlineLevel="5" x14ac:dyDescent="0.25">
      <c r="A212" s="5" t="s">
        <v>279</v>
      </c>
      <c r="B212" s="5"/>
      <c r="C212" s="28" t="s">
        <v>280</v>
      </c>
      <c r="D212" s="4">
        <f>D213</f>
        <v>95.2</v>
      </c>
      <c r="E212" s="4">
        <f t="shared" ref="E212:L212" si="388">E213</f>
        <v>0</v>
      </c>
      <c r="F212" s="4">
        <f t="shared" si="388"/>
        <v>95.2</v>
      </c>
      <c r="G212" s="4">
        <f t="shared" si="388"/>
        <v>0</v>
      </c>
      <c r="H212" s="4">
        <f t="shared" si="388"/>
        <v>95.2</v>
      </c>
      <c r="I212" s="4">
        <f t="shared" si="388"/>
        <v>0</v>
      </c>
      <c r="J212" s="4">
        <f t="shared" si="388"/>
        <v>95.2</v>
      </c>
      <c r="K212" s="4">
        <f t="shared" si="388"/>
        <v>0</v>
      </c>
      <c r="L212" s="4">
        <f t="shared" si="388"/>
        <v>95.2</v>
      </c>
      <c r="M212" s="4">
        <f>M213</f>
        <v>95.2</v>
      </c>
      <c r="N212" s="4">
        <f t="shared" ref="N212:U212" si="389">N213</f>
        <v>0</v>
      </c>
      <c r="O212" s="4">
        <f t="shared" si="389"/>
        <v>95.2</v>
      </c>
      <c r="P212" s="4">
        <f t="shared" si="389"/>
        <v>0</v>
      </c>
      <c r="Q212" s="4">
        <f t="shared" si="389"/>
        <v>95.2</v>
      </c>
      <c r="R212" s="4">
        <f t="shared" si="389"/>
        <v>0</v>
      </c>
      <c r="S212" s="4">
        <f t="shared" si="389"/>
        <v>95.2</v>
      </c>
      <c r="T212" s="4">
        <f t="shared" si="389"/>
        <v>0</v>
      </c>
      <c r="U212" s="4">
        <f t="shared" si="389"/>
        <v>95.2</v>
      </c>
      <c r="V212" s="4">
        <f>V213</f>
        <v>95.2</v>
      </c>
      <c r="W212" s="4">
        <f t="shared" ref="W212:AB212" si="390">W213</f>
        <v>0</v>
      </c>
      <c r="X212" s="4">
        <f t="shared" si="390"/>
        <v>95.2</v>
      </c>
      <c r="Y212" s="4">
        <f t="shared" si="390"/>
        <v>0</v>
      </c>
      <c r="Z212" s="4">
        <f t="shared" si="390"/>
        <v>95.2</v>
      </c>
      <c r="AA212" s="4">
        <f t="shared" si="390"/>
        <v>0</v>
      </c>
      <c r="AB212" s="4">
        <f t="shared" si="390"/>
        <v>95.2</v>
      </c>
    </row>
    <row r="213" spans="1:28" ht="31.5" hidden="1" outlineLevel="7" x14ac:dyDescent="0.25">
      <c r="A213" s="11" t="s">
        <v>279</v>
      </c>
      <c r="B213" s="11" t="s">
        <v>11</v>
      </c>
      <c r="C213" s="27" t="s">
        <v>12</v>
      </c>
      <c r="D213" s="8">
        <v>95.2</v>
      </c>
      <c r="E213" s="8"/>
      <c r="F213" s="8">
        <f>SUM(D213:E213)</f>
        <v>95.2</v>
      </c>
      <c r="G213" s="8"/>
      <c r="H213" s="8">
        <f>SUM(F213:G213)</f>
        <v>95.2</v>
      </c>
      <c r="I213" s="8"/>
      <c r="J213" s="8">
        <f>SUM(H213:I213)</f>
        <v>95.2</v>
      </c>
      <c r="K213" s="8"/>
      <c r="L213" s="8">
        <f>SUM(J213:K213)</f>
        <v>95.2</v>
      </c>
      <c r="M213" s="8">
        <v>95.2</v>
      </c>
      <c r="N213" s="8"/>
      <c r="O213" s="8">
        <f>SUM(M213:N213)</f>
        <v>95.2</v>
      </c>
      <c r="P213" s="8"/>
      <c r="Q213" s="8">
        <f>SUM(O213:P213)</f>
        <v>95.2</v>
      </c>
      <c r="R213" s="8"/>
      <c r="S213" s="8">
        <f>SUM(Q213:R213)</f>
        <v>95.2</v>
      </c>
      <c r="T213" s="8"/>
      <c r="U213" s="8">
        <f>SUM(S213:T213)</f>
        <v>95.2</v>
      </c>
      <c r="V213" s="8">
        <v>95.2</v>
      </c>
      <c r="W213" s="8"/>
      <c r="X213" s="8">
        <f>SUM(V213:W213)</f>
        <v>95.2</v>
      </c>
      <c r="Y213" s="8"/>
      <c r="Z213" s="8">
        <f>SUM(X213:Y213)</f>
        <v>95.2</v>
      </c>
      <c r="AA213" s="8"/>
      <c r="AB213" s="8">
        <f>SUM(Z213:AA213)</f>
        <v>95.2</v>
      </c>
    </row>
    <row r="214" spans="1:28" ht="15.75" hidden="1" outlineLevel="5" x14ac:dyDescent="0.25">
      <c r="A214" s="5" t="s">
        <v>281</v>
      </c>
      <c r="B214" s="5"/>
      <c r="C214" s="28" t="s">
        <v>282</v>
      </c>
      <c r="D214" s="4">
        <f>D215</f>
        <v>200</v>
      </c>
      <c r="E214" s="4">
        <f t="shared" ref="E214:L214" si="391">E215</f>
        <v>0</v>
      </c>
      <c r="F214" s="4">
        <f t="shared" si="391"/>
        <v>200</v>
      </c>
      <c r="G214" s="4">
        <f t="shared" si="391"/>
        <v>0</v>
      </c>
      <c r="H214" s="4">
        <f t="shared" si="391"/>
        <v>200</v>
      </c>
      <c r="I214" s="4">
        <f t="shared" si="391"/>
        <v>0</v>
      </c>
      <c r="J214" s="4">
        <f t="shared" si="391"/>
        <v>200</v>
      </c>
      <c r="K214" s="4">
        <f t="shared" si="391"/>
        <v>0</v>
      </c>
      <c r="L214" s="4">
        <f t="shared" si="391"/>
        <v>200</v>
      </c>
      <c r="M214" s="4">
        <f>M215</f>
        <v>0</v>
      </c>
      <c r="N214" s="4">
        <f t="shared" ref="N214" si="392">N215</f>
        <v>0</v>
      </c>
      <c r="O214" s="4"/>
      <c r="P214" s="4">
        <f t="shared" ref="P214:U214" si="393">P215</f>
        <v>0</v>
      </c>
      <c r="Q214" s="4">
        <f t="shared" si="393"/>
        <v>0</v>
      </c>
      <c r="R214" s="4">
        <f t="shared" si="393"/>
        <v>0</v>
      </c>
      <c r="S214" s="4">
        <f t="shared" si="393"/>
        <v>0</v>
      </c>
      <c r="T214" s="4">
        <f t="shared" si="393"/>
        <v>0</v>
      </c>
      <c r="U214" s="4">
        <f t="shared" si="393"/>
        <v>0</v>
      </c>
      <c r="V214" s="4">
        <f>V215</f>
        <v>0</v>
      </c>
      <c r="W214" s="4">
        <f t="shared" ref="W214" si="394">W215</f>
        <v>0</v>
      </c>
      <c r="X214" s="4"/>
      <c r="Y214" s="4">
        <f t="shared" ref="Y214:AB214" si="395">Y215</f>
        <v>0</v>
      </c>
      <c r="Z214" s="4">
        <f t="shared" si="395"/>
        <v>0</v>
      </c>
      <c r="AA214" s="4">
        <f t="shared" si="395"/>
        <v>0</v>
      </c>
      <c r="AB214" s="4">
        <f t="shared" si="395"/>
        <v>0</v>
      </c>
    </row>
    <row r="215" spans="1:28" ht="31.5" hidden="1" outlineLevel="7" x14ac:dyDescent="0.25">
      <c r="A215" s="11" t="s">
        <v>281</v>
      </c>
      <c r="B215" s="11" t="s">
        <v>11</v>
      </c>
      <c r="C215" s="27" t="s">
        <v>12</v>
      </c>
      <c r="D215" s="8">
        <v>200</v>
      </c>
      <c r="E215" s="8"/>
      <c r="F215" s="8">
        <f>SUM(D215:E215)</f>
        <v>200</v>
      </c>
      <c r="G215" s="8"/>
      <c r="H215" s="8">
        <f>SUM(F215:G215)</f>
        <v>200</v>
      </c>
      <c r="I215" s="8"/>
      <c r="J215" s="8">
        <f>SUM(H215:I215)</f>
        <v>200</v>
      </c>
      <c r="K215" s="8"/>
      <c r="L215" s="8">
        <f>SUM(J215:K215)</f>
        <v>200</v>
      </c>
      <c r="M215" s="8"/>
      <c r="N215" s="8"/>
      <c r="O215" s="8"/>
      <c r="P215" s="8"/>
      <c r="Q215" s="8">
        <f>SUM(O215:P215)</f>
        <v>0</v>
      </c>
      <c r="R215" s="8"/>
      <c r="S215" s="8">
        <f>SUM(Q215:R215)</f>
        <v>0</v>
      </c>
      <c r="T215" s="8"/>
      <c r="U215" s="8">
        <f>SUM(S215:T215)</f>
        <v>0</v>
      </c>
      <c r="V215" s="8"/>
      <c r="W215" s="8"/>
      <c r="X215" s="8"/>
      <c r="Y215" s="8"/>
      <c r="Z215" s="8">
        <f>SUM(X215:Y215)</f>
        <v>0</v>
      </c>
      <c r="AA215" s="8"/>
      <c r="AB215" s="8">
        <f>SUM(Z215:AA215)</f>
        <v>0</v>
      </c>
    </row>
    <row r="216" spans="1:28" ht="31.5" hidden="1" outlineLevel="4" x14ac:dyDescent="0.25">
      <c r="A216" s="5" t="s">
        <v>283</v>
      </c>
      <c r="B216" s="5"/>
      <c r="C216" s="28" t="s">
        <v>284</v>
      </c>
      <c r="D216" s="4">
        <f t="shared" ref="D216:AA217" si="396">D217</f>
        <v>55</v>
      </c>
      <c r="E216" s="4">
        <f t="shared" si="396"/>
        <v>0</v>
      </c>
      <c r="F216" s="4">
        <f t="shared" si="396"/>
        <v>55</v>
      </c>
      <c r="G216" s="4">
        <f t="shared" si="396"/>
        <v>0</v>
      </c>
      <c r="H216" s="4">
        <f t="shared" si="396"/>
        <v>55</v>
      </c>
      <c r="I216" s="4">
        <f t="shared" si="396"/>
        <v>0</v>
      </c>
      <c r="J216" s="4">
        <f t="shared" si="396"/>
        <v>55</v>
      </c>
      <c r="K216" s="4">
        <f t="shared" si="396"/>
        <v>0</v>
      </c>
      <c r="L216" s="4">
        <f t="shared" si="396"/>
        <v>55</v>
      </c>
      <c r="M216" s="4">
        <f t="shared" si="396"/>
        <v>55</v>
      </c>
      <c r="N216" s="4">
        <f t="shared" si="396"/>
        <v>0</v>
      </c>
      <c r="O216" s="4">
        <f t="shared" si="396"/>
        <v>55</v>
      </c>
      <c r="P216" s="4">
        <f t="shared" si="396"/>
        <v>0</v>
      </c>
      <c r="Q216" s="4">
        <f t="shared" si="396"/>
        <v>55</v>
      </c>
      <c r="R216" s="4">
        <f t="shared" si="396"/>
        <v>0</v>
      </c>
      <c r="S216" s="4">
        <f t="shared" si="396"/>
        <v>55</v>
      </c>
      <c r="T216" s="4">
        <f t="shared" si="396"/>
        <v>0</v>
      </c>
      <c r="U216" s="4">
        <f t="shared" si="396"/>
        <v>55</v>
      </c>
      <c r="V216" s="4">
        <f t="shared" si="396"/>
        <v>55</v>
      </c>
      <c r="W216" s="4">
        <f t="shared" si="396"/>
        <v>0</v>
      </c>
      <c r="X216" s="4">
        <f t="shared" si="396"/>
        <v>55</v>
      </c>
      <c r="Y216" s="4">
        <f t="shared" si="396"/>
        <v>0</v>
      </c>
      <c r="Z216" s="4">
        <f t="shared" si="396"/>
        <v>55</v>
      </c>
      <c r="AA216" s="4">
        <f t="shared" si="396"/>
        <v>0</v>
      </c>
      <c r="AB216" s="4">
        <f t="shared" ref="AA216:AB217" si="397">AB217</f>
        <v>55</v>
      </c>
    </row>
    <row r="217" spans="1:28" ht="15.75" hidden="1" outlineLevel="5" x14ac:dyDescent="0.25">
      <c r="A217" s="5" t="s">
        <v>285</v>
      </c>
      <c r="B217" s="5"/>
      <c r="C217" s="28" t="s">
        <v>286</v>
      </c>
      <c r="D217" s="4">
        <f t="shared" si="396"/>
        <v>55</v>
      </c>
      <c r="E217" s="4">
        <f t="shared" si="396"/>
        <v>0</v>
      </c>
      <c r="F217" s="4">
        <f t="shared" si="396"/>
        <v>55</v>
      </c>
      <c r="G217" s="4">
        <f t="shared" si="396"/>
        <v>0</v>
      </c>
      <c r="H217" s="4">
        <f t="shared" si="396"/>
        <v>55</v>
      </c>
      <c r="I217" s="4">
        <f t="shared" si="396"/>
        <v>0</v>
      </c>
      <c r="J217" s="4">
        <f t="shared" si="396"/>
        <v>55</v>
      </c>
      <c r="K217" s="4">
        <f t="shared" si="396"/>
        <v>0</v>
      </c>
      <c r="L217" s="4">
        <f t="shared" si="396"/>
        <v>55</v>
      </c>
      <c r="M217" s="4">
        <f t="shared" si="396"/>
        <v>55</v>
      </c>
      <c r="N217" s="4">
        <f t="shared" si="396"/>
        <v>0</v>
      </c>
      <c r="O217" s="4">
        <f t="shared" si="396"/>
        <v>55</v>
      </c>
      <c r="P217" s="4">
        <f t="shared" si="396"/>
        <v>0</v>
      </c>
      <c r="Q217" s="4">
        <f t="shared" si="396"/>
        <v>55</v>
      </c>
      <c r="R217" s="4">
        <f t="shared" si="396"/>
        <v>0</v>
      </c>
      <c r="S217" s="4">
        <f t="shared" si="396"/>
        <v>55</v>
      </c>
      <c r="T217" s="4">
        <f t="shared" si="396"/>
        <v>0</v>
      </c>
      <c r="U217" s="4">
        <f t="shared" si="396"/>
        <v>55</v>
      </c>
      <c r="V217" s="4">
        <f t="shared" si="396"/>
        <v>55</v>
      </c>
      <c r="W217" s="4">
        <f t="shared" si="396"/>
        <v>0</v>
      </c>
      <c r="X217" s="4">
        <f t="shared" si="396"/>
        <v>55</v>
      </c>
      <c r="Y217" s="4">
        <f t="shared" si="396"/>
        <v>0</v>
      </c>
      <c r="Z217" s="4">
        <f t="shared" si="396"/>
        <v>55</v>
      </c>
      <c r="AA217" s="4">
        <f t="shared" si="397"/>
        <v>0</v>
      </c>
      <c r="AB217" s="4">
        <f t="shared" si="397"/>
        <v>55</v>
      </c>
    </row>
    <row r="218" spans="1:28" ht="31.5" hidden="1" outlineLevel="7" x14ac:dyDescent="0.25">
      <c r="A218" s="11" t="s">
        <v>285</v>
      </c>
      <c r="B218" s="11" t="s">
        <v>11</v>
      </c>
      <c r="C218" s="27" t="s">
        <v>12</v>
      </c>
      <c r="D218" s="8">
        <v>55</v>
      </c>
      <c r="E218" s="8"/>
      <c r="F218" s="8">
        <f>SUM(D218:E218)</f>
        <v>55</v>
      </c>
      <c r="G218" s="8"/>
      <c r="H218" s="8">
        <f>SUM(F218:G218)</f>
        <v>55</v>
      </c>
      <c r="I218" s="8"/>
      <c r="J218" s="8">
        <f>SUM(H218:I218)</f>
        <v>55</v>
      </c>
      <c r="K218" s="8"/>
      <c r="L218" s="8">
        <f>SUM(J218:K218)</f>
        <v>55</v>
      </c>
      <c r="M218" s="8">
        <v>55</v>
      </c>
      <c r="N218" s="8"/>
      <c r="O218" s="8">
        <f>SUM(M218:N218)</f>
        <v>55</v>
      </c>
      <c r="P218" s="8"/>
      <c r="Q218" s="8">
        <f>SUM(O218:P218)</f>
        <v>55</v>
      </c>
      <c r="R218" s="8"/>
      <c r="S218" s="8">
        <f>SUM(Q218:R218)</f>
        <v>55</v>
      </c>
      <c r="T218" s="8"/>
      <c r="U218" s="8">
        <f>SUM(S218:T218)</f>
        <v>55</v>
      </c>
      <c r="V218" s="8">
        <v>55</v>
      </c>
      <c r="W218" s="8"/>
      <c r="X218" s="8">
        <f>SUM(V218:W218)</f>
        <v>55</v>
      </c>
      <c r="Y218" s="8"/>
      <c r="Z218" s="8">
        <f>SUM(X218:Y218)</f>
        <v>55</v>
      </c>
      <c r="AA218" s="8"/>
      <c r="AB218" s="8">
        <f>SUM(Z218:AA218)</f>
        <v>55</v>
      </c>
    </row>
    <row r="219" spans="1:28" ht="47.25" hidden="1" outlineLevel="3" x14ac:dyDescent="0.25">
      <c r="A219" s="5" t="s">
        <v>130</v>
      </c>
      <c r="B219" s="5"/>
      <c r="C219" s="28" t="s">
        <v>131</v>
      </c>
      <c r="D219" s="4">
        <f t="shared" ref="D219:AA220" si="398">D220</f>
        <v>22813.4</v>
      </c>
      <c r="E219" s="4">
        <f t="shared" si="398"/>
        <v>0</v>
      </c>
      <c r="F219" s="4">
        <f t="shared" si="398"/>
        <v>22813.4</v>
      </c>
      <c r="G219" s="4">
        <f t="shared" si="398"/>
        <v>363.33332999999999</v>
      </c>
      <c r="H219" s="4">
        <f t="shared" si="398"/>
        <v>23176.733329999999</v>
      </c>
      <c r="I219" s="4">
        <f t="shared" si="398"/>
        <v>524.20249000000001</v>
      </c>
      <c r="J219" s="4">
        <f t="shared" si="398"/>
        <v>23700.935819999999</v>
      </c>
      <c r="K219" s="4">
        <f t="shared" si="398"/>
        <v>0</v>
      </c>
      <c r="L219" s="4">
        <f t="shared" si="398"/>
        <v>23700.935819999999</v>
      </c>
      <c r="M219" s="4">
        <f t="shared" si="398"/>
        <v>21576.400000000001</v>
      </c>
      <c r="N219" s="4">
        <f t="shared" si="398"/>
        <v>0</v>
      </c>
      <c r="O219" s="4">
        <f t="shared" si="398"/>
        <v>21576.400000000001</v>
      </c>
      <c r="P219" s="4">
        <f t="shared" si="398"/>
        <v>0</v>
      </c>
      <c r="Q219" s="4">
        <f t="shared" si="398"/>
        <v>21576.400000000001</v>
      </c>
      <c r="R219" s="4">
        <f t="shared" si="398"/>
        <v>0</v>
      </c>
      <c r="S219" s="4">
        <f t="shared" si="398"/>
        <v>21576.400000000001</v>
      </c>
      <c r="T219" s="4">
        <f t="shared" si="398"/>
        <v>0</v>
      </c>
      <c r="U219" s="4">
        <f t="shared" si="398"/>
        <v>21576.400000000001</v>
      </c>
      <c r="V219" s="4">
        <f t="shared" si="398"/>
        <v>19554.900000000001</v>
      </c>
      <c r="W219" s="4">
        <f t="shared" si="398"/>
        <v>0</v>
      </c>
      <c r="X219" s="4">
        <f t="shared" si="398"/>
        <v>19554.900000000001</v>
      </c>
      <c r="Y219" s="4">
        <f t="shared" si="398"/>
        <v>0</v>
      </c>
      <c r="Z219" s="4">
        <f t="shared" si="398"/>
        <v>19554.900000000001</v>
      </c>
      <c r="AA219" s="4">
        <f t="shared" si="398"/>
        <v>0</v>
      </c>
      <c r="AB219" s="4">
        <f t="shared" ref="AA219:AB220" si="399">AB220</f>
        <v>19554.900000000001</v>
      </c>
    </row>
    <row r="220" spans="1:28" ht="31.5" hidden="1" outlineLevel="4" x14ac:dyDescent="0.25">
      <c r="A220" s="5" t="s">
        <v>132</v>
      </c>
      <c r="B220" s="5"/>
      <c r="C220" s="28" t="s">
        <v>57</v>
      </c>
      <c r="D220" s="4">
        <f t="shared" si="398"/>
        <v>22813.4</v>
      </c>
      <c r="E220" s="4">
        <f t="shared" si="398"/>
        <v>0</v>
      </c>
      <c r="F220" s="4">
        <f t="shared" si="398"/>
        <v>22813.4</v>
      </c>
      <c r="G220" s="4">
        <f t="shared" si="398"/>
        <v>363.33332999999999</v>
      </c>
      <c r="H220" s="4">
        <f t="shared" si="398"/>
        <v>23176.733329999999</v>
      </c>
      <c r="I220" s="4">
        <f t="shared" si="398"/>
        <v>524.20249000000001</v>
      </c>
      <c r="J220" s="4">
        <f t="shared" si="398"/>
        <v>23700.935819999999</v>
      </c>
      <c r="K220" s="4">
        <f t="shared" si="398"/>
        <v>0</v>
      </c>
      <c r="L220" s="4">
        <f t="shared" si="398"/>
        <v>23700.935819999999</v>
      </c>
      <c r="M220" s="4">
        <f t="shared" si="398"/>
        <v>21576.400000000001</v>
      </c>
      <c r="N220" s="4">
        <f t="shared" si="398"/>
        <v>0</v>
      </c>
      <c r="O220" s="4">
        <f t="shared" si="398"/>
        <v>21576.400000000001</v>
      </c>
      <c r="P220" s="4">
        <f t="shared" si="398"/>
        <v>0</v>
      </c>
      <c r="Q220" s="4">
        <f t="shared" si="398"/>
        <v>21576.400000000001</v>
      </c>
      <c r="R220" s="4">
        <f t="shared" si="398"/>
        <v>0</v>
      </c>
      <c r="S220" s="4">
        <f t="shared" si="398"/>
        <v>21576.400000000001</v>
      </c>
      <c r="T220" s="4">
        <f t="shared" si="398"/>
        <v>0</v>
      </c>
      <c r="U220" s="4">
        <f t="shared" si="398"/>
        <v>21576.400000000001</v>
      </c>
      <c r="V220" s="4">
        <f t="shared" si="398"/>
        <v>19554.900000000001</v>
      </c>
      <c r="W220" s="4">
        <f t="shared" si="398"/>
        <v>0</v>
      </c>
      <c r="X220" s="4">
        <f t="shared" si="398"/>
        <v>19554.900000000001</v>
      </c>
      <c r="Y220" s="4">
        <f t="shared" si="398"/>
        <v>0</v>
      </c>
      <c r="Z220" s="4">
        <f t="shared" si="398"/>
        <v>19554.900000000001</v>
      </c>
      <c r="AA220" s="4">
        <f t="shared" si="399"/>
        <v>0</v>
      </c>
      <c r="AB220" s="4">
        <f t="shared" si="399"/>
        <v>19554.900000000001</v>
      </c>
    </row>
    <row r="221" spans="1:28" ht="15.75" hidden="1" outlineLevel="5" x14ac:dyDescent="0.25">
      <c r="A221" s="5" t="s">
        <v>133</v>
      </c>
      <c r="B221" s="5"/>
      <c r="C221" s="28" t="s">
        <v>134</v>
      </c>
      <c r="D221" s="4">
        <f>D222+D223+D224</f>
        <v>22813.4</v>
      </c>
      <c r="E221" s="4">
        <f t="shared" ref="E221:L221" si="400">E222+E223+E224</f>
        <v>0</v>
      </c>
      <c r="F221" s="4">
        <f t="shared" si="400"/>
        <v>22813.4</v>
      </c>
      <c r="G221" s="4">
        <f t="shared" si="400"/>
        <v>363.33332999999999</v>
      </c>
      <c r="H221" s="4">
        <f t="shared" si="400"/>
        <v>23176.733329999999</v>
      </c>
      <c r="I221" s="4">
        <f t="shared" si="400"/>
        <v>524.20249000000001</v>
      </c>
      <c r="J221" s="4">
        <f t="shared" si="400"/>
        <v>23700.935819999999</v>
      </c>
      <c r="K221" s="4">
        <f t="shared" si="400"/>
        <v>0</v>
      </c>
      <c r="L221" s="4">
        <f t="shared" si="400"/>
        <v>23700.935819999999</v>
      </c>
      <c r="M221" s="4">
        <f>M222+M223+M224</f>
        <v>21576.400000000001</v>
      </c>
      <c r="N221" s="4">
        <f t="shared" ref="N221:U221" si="401">N222+N223+N224</f>
        <v>0</v>
      </c>
      <c r="O221" s="4">
        <f t="shared" si="401"/>
        <v>21576.400000000001</v>
      </c>
      <c r="P221" s="4">
        <f t="shared" si="401"/>
        <v>0</v>
      </c>
      <c r="Q221" s="4">
        <f t="shared" si="401"/>
        <v>21576.400000000001</v>
      </c>
      <c r="R221" s="4">
        <f t="shared" si="401"/>
        <v>0</v>
      </c>
      <c r="S221" s="4">
        <f t="shared" si="401"/>
        <v>21576.400000000001</v>
      </c>
      <c r="T221" s="4">
        <f t="shared" si="401"/>
        <v>0</v>
      </c>
      <c r="U221" s="4">
        <f t="shared" si="401"/>
        <v>21576.400000000001</v>
      </c>
      <c r="V221" s="4">
        <f>V222+V223+V224</f>
        <v>19554.900000000001</v>
      </c>
      <c r="W221" s="4">
        <f t="shared" ref="W221:Z221" si="402">W222+W223+W224</f>
        <v>0</v>
      </c>
      <c r="X221" s="4">
        <f t="shared" si="402"/>
        <v>19554.900000000001</v>
      </c>
      <c r="Y221" s="4">
        <f t="shared" si="402"/>
        <v>0</v>
      </c>
      <c r="Z221" s="4">
        <f t="shared" si="402"/>
        <v>19554.900000000001</v>
      </c>
      <c r="AA221" s="4">
        <f t="shared" ref="AA221:AB221" si="403">AA222+AA223+AA224</f>
        <v>0</v>
      </c>
      <c r="AB221" s="4">
        <f t="shared" si="403"/>
        <v>19554.900000000001</v>
      </c>
    </row>
    <row r="222" spans="1:28" ht="47.25" hidden="1" outlineLevel="7" x14ac:dyDescent="0.25">
      <c r="A222" s="11" t="s">
        <v>133</v>
      </c>
      <c r="B222" s="11" t="s">
        <v>8</v>
      </c>
      <c r="C222" s="27" t="s">
        <v>9</v>
      </c>
      <c r="D222" s="8">
        <v>20765.5</v>
      </c>
      <c r="E222" s="8"/>
      <c r="F222" s="8">
        <f t="shared" ref="F222:F224" si="404">SUM(D222:E222)</f>
        <v>20765.5</v>
      </c>
      <c r="G222" s="8"/>
      <c r="H222" s="8">
        <f t="shared" ref="H222:H224" si="405">SUM(F222:G222)</f>
        <v>20765.5</v>
      </c>
      <c r="I222" s="8">
        <v>524.20249000000001</v>
      </c>
      <c r="J222" s="8">
        <f t="shared" ref="J222:J224" si="406">SUM(H222:I222)</f>
        <v>21289.70249</v>
      </c>
      <c r="K222" s="8"/>
      <c r="L222" s="8">
        <f t="shared" ref="L222:L224" si="407">SUM(J222:K222)</f>
        <v>21289.70249</v>
      </c>
      <c r="M222" s="8">
        <v>19766.5</v>
      </c>
      <c r="N222" s="8"/>
      <c r="O222" s="8">
        <f t="shared" ref="O222:O224" si="408">SUM(M222:N222)</f>
        <v>19766.5</v>
      </c>
      <c r="P222" s="8"/>
      <c r="Q222" s="8">
        <f t="shared" ref="Q222:Q224" si="409">SUM(O222:P222)</f>
        <v>19766.5</v>
      </c>
      <c r="R222" s="8"/>
      <c r="S222" s="8">
        <f t="shared" ref="S222:S224" si="410">SUM(Q222:R222)</f>
        <v>19766.5</v>
      </c>
      <c r="T222" s="8"/>
      <c r="U222" s="8">
        <f t="shared" ref="U222:U224" si="411">SUM(S222:T222)</f>
        <v>19766.5</v>
      </c>
      <c r="V222" s="8">
        <v>17745</v>
      </c>
      <c r="W222" s="8"/>
      <c r="X222" s="8">
        <f t="shared" ref="X222:X224" si="412">SUM(V222:W222)</f>
        <v>17745</v>
      </c>
      <c r="Y222" s="8"/>
      <c r="Z222" s="8">
        <f t="shared" ref="Z222:Z224" si="413">SUM(X222:Y222)</f>
        <v>17745</v>
      </c>
      <c r="AA222" s="8"/>
      <c r="AB222" s="8">
        <f t="shared" ref="AB222:AB224" si="414">SUM(Z222:AA222)</f>
        <v>17745</v>
      </c>
    </row>
    <row r="223" spans="1:28" ht="31.5" hidden="1" outlineLevel="7" x14ac:dyDescent="0.25">
      <c r="A223" s="11" t="s">
        <v>133</v>
      </c>
      <c r="B223" s="11" t="s">
        <v>11</v>
      </c>
      <c r="C223" s="27" t="s">
        <v>12</v>
      </c>
      <c r="D223" s="8">
        <v>2030.4</v>
      </c>
      <c r="E223" s="8"/>
      <c r="F223" s="8">
        <f t="shared" si="404"/>
        <v>2030.4</v>
      </c>
      <c r="G223" s="8">
        <v>363.33332999999999</v>
      </c>
      <c r="H223" s="8">
        <f t="shared" si="405"/>
        <v>2393.73333</v>
      </c>
      <c r="I223" s="8"/>
      <c r="J223" s="8">
        <f t="shared" si="406"/>
        <v>2393.73333</v>
      </c>
      <c r="K223" s="8">
        <f>-10.8-17.1+10.8+17.1</f>
        <v>0</v>
      </c>
      <c r="L223" s="8">
        <f t="shared" si="407"/>
        <v>2393.73333</v>
      </c>
      <c r="M223" s="8">
        <v>1792.4</v>
      </c>
      <c r="N223" s="8"/>
      <c r="O223" s="8">
        <f t="shared" si="408"/>
        <v>1792.4</v>
      </c>
      <c r="P223" s="8"/>
      <c r="Q223" s="8">
        <f t="shared" si="409"/>
        <v>1792.4</v>
      </c>
      <c r="R223" s="8"/>
      <c r="S223" s="8">
        <f t="shared" si="410"/>
        <v>1792.4</v>
      </c>
      <c r="T223" s="8"/>
      <c r="U223" s="8">
        <f t="shared" si="411"/>
        <v>1792.4</v>
      </c>
      <c r="V223" s="8">
        <v>1792.4</v>
      </c>
      <c r="W223" s="8"/>
      <c r="X223" s="8">
        <f t="shared" si="412"/>
        <v>1792.4</v>
      </c>
      <c r="Y223" s="8"/>
      <c r="Z223" s="8">
        <f t="shared" si="413"/>
        <v>1792.4</v>
      </c>
      <c r="AA223" s="8"/>
      <c r="AB223" s="8">
        <f t="shared" si="414"/>
        <v>1792.4</v>
      </c>
    </row>
    <row r="224" spans="1:28" ht="15.75" hidden="1" outlineLevel="7" x14ac:dyDescent="0.25">
      <c r="A224" s="11" t="s">
        <v>133</v>
      </c>
      <c r="B224" s="11" t="s">
        <v>27</v>
      </c>
      <c r="C224" s="27" t="s">
        <v>28</v>
      </c>
      <c r="D224" s="8">
        <v>17.5</v>
      </c>
      <c r="E224" s="8"/>
      <c r="F224" s="8">
        <f t="shared" si="404"/>
        <v>17.5</v>
      </c>
      <c r="G224" s="8"/>
      <c r="H224" s="8">
        <f t="shared" si="405"/>
        <v>17.5</v>
      </c>
      <c r="I224" s="8"/>
      <c r="J224" s="8">
        <f t="shared" si="406"/>
        <v>17.5</v>
      </c>
      <c r="K224" s="8"/>
      <c r="L224" s="8">
        <f t="shared" si="407"/>
        <v>17.5</v>
      </c>
      <c r="M224" s="8">
        <v>17.5</v>
      </c>
      <c r="N224" s="8"/>
      <c r="O224" s="8">
        <f t="shared" si="408"/>
        <v>17.5</v>
      </c>
      <c r="P224" s="8"/>
      <c r="Q224" s="8">
        <f t="shared" si="409"/>
        <v>17.5</v>
      </c>
      <c r="R224" s="8"/>
      <c r="S224" s="8">
        <f t="shared" si="410"/>
        <v>17.5</v>
      </c>
      <c r="T224" s="8"/>
      <c r="U224" s="8">
        <f t="shared" si="411"/>
        <v>17.5</v>
      </c>
      <c r="V224" s="8">
        <v>17.5</v>
      </c>
      <c r="W224" s="8"/>
      <c r="X224" s="8">
        <f t="shared" si="412"/>
        <v>17.5</v>
      </c>
      <c r="Y224" s="8"/>
      <c r="Z224" s="8">
        <f t="shared" si="413"/>
        <v>17.5</v>
      </c>
      <c r="AA224" s="8"/>
      <c r="AB224" s="8">
        <f t="shared" si="414"/>
        <v>17.5</v>
      </c>
    </row>
    <row r="225" spans="1:28" ht="31.5" hidden="1" outlineLevel="2" x14ac:dyDescent="0.25">
      <c r="A225" s="5" t="s">
        <v>158</v>
      </c>
      <c r="B225" s="5"/>
      <c r="C225" s="28" t="s">
        <v>159</v>
      </c>
      <c r="D225" s="4">
        <f t="shared" ref="D225:Z225" si="415">D226+D235+D246+D253</f>
        <v>64912.2</v>
      </c>
      <c r="E225" s="4">
        <f t="shared" si="415"/>
        <v>-7652.3207199999997</v>
      </c>
      <c r="F225" s="4">
        <f t="shared" si="415"/>
        <v>57259.879280000008</v>
      </c>
      <c r="G225" s="4">
        <f t="shared" si="415"/>
        <v>-222.79274999999998</v>
      </c>
      <c r="H225" s="4">
        <f t="shared" si="415"/>
        <v>57037.08653</v>
      </c>
      <c r="I225" s="4">
        <f t="shared" si="415"/>
        <v>211</v>
      </c>
      <c r="J225" s="4">
        <f t="shared" si="415"/>
        <v>57248.08653</v>
      </c>
      <c r="K225" s="4">
        <f t="shared" ref="K225:L225" si="416">K226+K235+K246+K253</f>
        <v>0</v>
      </c>
      <c r="L225" s="4">
        <f t="shared" si="416"/>
        <v>57248.08653</v>
      </c>
      <c r="M225" s="4">
        <f t="shared" si="415"/>
        <v>27668</v>
      </c>
      <c r="N225" s="4">
        <f t="shared" si="415"/>
        <v>0</v>
      </c>
      <c r="O225" s="4">
        <f t="shared" si="415"/>
        <v>27668</v>
      </c>
      <c r="P225" s="4">
        <f t="shared" si="415"/>
        <v>0</v>
      </c>
      <c r="Q225" s="4">
        <f t="shared" si="415"/>
        <v>27668</v>
      </c>
      <c r="R225" s="4">
        <f t="shared" si="415"/>
        <v>0</v>
      </c>
      <c r="S225" s="4">
        <f t="shared" si="415"/>
        <v>27668</v>
      </c>
      <c r="T225" s="4">
        <f t="shared" si="415"/>
        <v>0</v>
      </c>
      <c r="U225" s="4">
        <f t="shared" si="415"/>
        <v>27668</v>
      </c>
      <c r="V225" s="4">
        <f t="shared" si="415"/>
        <v>26677.3</v>
      </c>
      <c r="W225" s="4">
        <f t="shared" si="415"/>
        <v>0</v>
      </c>
      <c r="X225" s="4">
        <f t="shared" si="415"/>
        <v>26677.3</v>
      </c>
      <c r="Y225" s="4">
        <f t="shared" si="415"/>
        <v>0</v>
      </c>
      <c r="Z225" s="4">
        <f t="shared" si="415"/>
        <v>26677.3</v>
      </c>
      <c r="AA225" s="4">
        <f t="shared" ref="AA225:AB225" si="417">AA226+AA235+AA246+AA253</f>
        <v>0</v>
      </c>
      <c r="AB225" s="4">
        <f t="shared" si="417"/>
        <v>26677.3</v>
      </c>
    </row>
    <row r="226" spans="1:28" ht="31.5" hidden="1" outlineLevel="3" x14ac:dyDescent="0.25">
      <c r="A226" s="5" t="s">
        <v>211</v>
      </c>
      <c r="B226" s="5"/>
      <c r="C226" s="28" t="s">
        <v>212</v>
      </c>
      <c r="D226" s="4">
        <f t="shared" ref="D226:Z226" si="418">D227+D232</f>
        <v>1000</v>
      </c>
      <c r="E226" s="4">
        <f t="shared" si="418"/>
        <v>-500</v>
      </c>
      <c r="F226" s="4">
        <f t="shared" si="418"/>
        <v>500</v>
      </c>
      <c r="G226" s="4">
        <f t="shared" si="418"/>
        <v>0</v>
      </c>
      <c r="H226" s="4">
        <f t="shared" si="418"/>
        <v>500</v>
      </c>
      <c r="I226" s="4">
        <f t="shared" si="418"/>
        <v>211</v>
      </c>
      <c r="J226" s="4">
        <f t="shared" si="418"/>
        <v>711</v>
      </c>
      <c r="K226" s="4">
        <f t="shared" ref="K226:L226" si="419">K227+K232</f>
        <v>0</v>
      </c>
      <c r="L226" s="4">
        <f t="shared" si="419"/>
        <v>711</v>
      </c>
      <c r="M226" s="4">
        <f t="shared" si="418"/>
        <v>850</v>
      </c>
      <c r="N226" s="4">
        <f t="shared" si="418"/>
        <v>-600</v>
      </c>
      <c r="O226" s="4">
        <f t="shared" si="418"/>
        <v>250</v>
      </c>
      <c r="P226" s="4">
        <f t="shared" si="418"/>
        <v>0</v>
      </c>
      <c r="Q226" s="4">
        <f t="shared" si="418"/>
        <v>250</v>
      </c>
      <c r="R226" s="4">
        <f t="shared" si="418"/>
        <v>0</v>
      </c>
      <c r="S226" s="4">
        <f t="shared" si="418"/>
        <v>250</v>
      </c>
      <c r="T226" s="4">
        <f t="shared" si="418"/>
        <v>0</v>
      </c>
      <c r="U226" s="4">
        <f t="shared" si="418"/>
        <v>250</v>
      </c>
      <c r="V226" s="4">
        <f t="shared" si="418"/>
        <v>850</v>
      </c>
      <c r="W226" s="4">
        <f t="shared" si="418"/>
        <v>-600</v>
      </c>
      <c r="X226" s="4">
        <f t="shared" si="418"/>
        <v>250</v>
      </c>
      <c r="Y226" s="4">
        <f t="shared" si="418"/>
        <v>0</v>
      </c>
      <c r="Z226" s="4">
        <f t="shared" si="418"/>
        <v>250</v>
      </c>
      <c r="AA226" s="4">
        <f t="shared" ref="AA226:AB226" si="420">AA227+AA232</f>
        <v>0</v>
      </c>
      <c r="AB226" s="4">
        <f t="shared" si="420"/>
        <v>250</v>
      </c>
    </row>
    <row r="227" spans="1:28" ht="31.5" hidden="1" outlineLevel="4" x14ac:dyDescent="0.2">
      <c r="A227" s="5" t="s">
        <v>213</v>
      </c>
      <c r="B227" s="5"/>
      <c r="C227" s="18" t="s">
        <v>647</v>
      </c>
      <c r="D227" s="4">
        <f t="shared" ref="D227:AA228" si="421">D228</f>
        <v>700</v>
      </c>
      <c r="E227" s="4">
        <f>E228+E230</f>
        <v>-200</v>
      </c>
      <c r="F227" s="4">
        <f t="shared" ref="F227:X227" si="422">F228+F230</f>
        <v>500</v>
      </c>
      <c r="G227" s="4">
        <f>G228+G230</f>
        <v>0</v>
      </c>
      <c r="H227" s="4">
        <f t="shared" ref="H227:J227" si="423">H228+H230</f>
        <v>500</v>
      </c>
      <c r="I227" s="4">
        <f>I228+I230</f>
        <v>211</v>
      </c>
      <c r="J227" s="4">
        <f t="shared" si="423"/>
        <v>711</v>
      </c>
      <c r="K227" s="4">
        <f>K228+K230</f>
        <v>0</v>
      </c>
      <c r="L227" s="4">
        <f t="shared" ref="L227" si="424">L228+L230</f>
        <v>711</v>
      </c>
      <c r="M227" s="4">
        <f t="shared" si="422"/>
        <v>600</v>
      </c>
      <c r="N227" s="4">
        <f t="shared" si="422"/>
        <v>-350</v>
      </c>
      <c r="O227" s="4">
        <f t="shared" si="422"/>
        <v>250</v>
      </c>
      <c r="P227" s="4">
        <f>P228+P230</f>
        <v>0</v>
      </c>
      <c r="Q227" s="4">
        <f t="shared" ref="Q227" si="425">Q228+Q230</f>
        <v>250</v>
      </c>
      <c r="R227" s="4">
        <f>R228+R230</f>
        <v>0</v>
      </c>
      <c r="S227" s="4">
        <f t="shared" ref="S227" si="426">S228+S230</f>
        <v>250</v>
      </c>
      <c r="T227" s="4">
        <f>T228+T230</f>
        <v>0</v>
      </c>
      <c r="U227" s="4">
        <f t="shared" ref="U227" si="427">U228+U230</f>
        <v>250</v>
      </c>
      <c r="V227" s="4">
        <f t="shared" si="422"/>
        <v>600</v>
      </c>
      <c r="W227" s="4">
        <f t="shared" si="422"/>
        <v>-350</v>
      </c>
      <c r="X227" s="4">
        <f t="shared" si="422"/>
        <v>250</v>
      </c>
      <c r="Y227" s="4">
        <f>Y228+Y230</f>
        <v>0</v>
      </c>
      <c r="Z227" s="4">
        <f t="shared" ref="Z227:AB227" si="428">Z228+Z230</f>
        <v>250</v>
      </c>
      <c r="AA227" s="4">
        <f>AA228+AA230</f>
        <v>0</v>
      </c>
      <c r="AB227" s="4">
        <f t="shared" si="428"/>
        <v>250</v>
      </c>
    </row>
    <row r="228" spans="1:28" ht="15.75" hidden="1" outlineLevel="5" x14ac:dyDescent="0.25">
      <c r="A228" s="5" t="s">
        <v>214</v>
      </c>
      <c r="B228" s="5"/>
      <c r="C228" s="28" t="s">
        <v>215</v>
      </c>
      <c r="D228" s="4">
        <f t="shared" si="421"/>
        <v>700</v>
      </c>
      <c r="E228" s="4">
        <f t="shared" si="421"/>
        <v>-700</v>
      </c>
      <c r="F228" s="4">
        <f t="shared" si="421"/>
        <v>0</v>
      </c>
      <c r="G228" s="4">
        <f t="shared" si="421"/>
        <v>0</v>
      </c>
      <c r="H228" s="4">
        <f t="shared" si="421"/>
        <v>0</v>
      </c>
      <c r="I228" s="4">
        <f t="shared" si="421"/>
        <v>0</v>
      </c>
      <c r="J228" s="4">
        <f t="shared" si="421"/>
        <v>0</v>
      </c>
      <c r="K228" s="4">
        <f t="shared" si="421"/>
        <v>0</v>
      </c>
      <c r="L228" s="4">
        <f t="shared" si="421"/>
        <v>0</v>
      </c>
      <c r="M228" s="4">
        <f t="shared" si="421"/>
        <v>600</v>
      </c>
      <c r="N228" s="4">
        <f t="shared" si="421"/>
        <v>-600</v>
      </c>
      <c r="O228" s="4">
        <f t="shared" si="421"/>
        <v>0</v>
      </c>
      <c r="P228" s="4">
        <f t="shared" si="421"/>
        <v>0</v>
      </c>
      <c r="Q228" s="4">
        <f t="shared" si="421"/>
        <v>0</v>
      </c>
      <c r="R228" s="4">
        <f t="shared" si="421"/>
        <v>0</v>
      </c>
      <c r="S228" s="4">
        <f t="shared" si="421"/>
        <v>0</v>
      </c>
      <c r="T228" s="4">
        <f t="shared" si="421"/>
        <v>0</v>
      </c>
      <c r="U228" s="4">
        <f t="shared" si="421"/>
        <v>0</v>
      </c>
      <c r="V228" s="4">
        <f t="shared" si="421"/>
        <v>600</v>
      </c>
      <c r="W228" s="4">
        <f t="shared" si="421"/>
        <v>-600</v>
      </c>
      <c r="X228" s="4">
        <f t="shared" si="421"/>
        <v>0</v>
      </c>
      <c r="Y228" s="4">
        <f t="shared" si="421"/>
        <v>0</v>
      </c>
      <c r="Z228" s="4">
        <f t="shared" si="421"/>
        <v>0</v>
      </c>
      <c r="AA228" s="4">
        <f t="shared" si="421"/>
        <v>0</v>
      </c>
      <c r="AB228" s="4">
        <f t="shared" ref="AB228" si="429">AB229</f>
        <v>0</v>
      </c>
    </row>
    <row r="229" spans="1:28" ht="31.5" hidden="1" outlineLevel="7" x14ac:dyDescent="0.25">
      <c r="A229" s="11" t="s">
        <v>214</v>
      </c>
      <c r="B229" s="11" t="s">
        <v>92</v>
      </c>
      <c r="C229" s="27" t="s">
        <v>93</v>
      </c>
      <c r="D229" s="8">
        <v>700</v>
      </c>
      <c r="E229" s="8">
        <v>-700</v>
      </c>
      <c r="F229" s="8">
        <f t="shared" ref="F229" si="430">SUM(D229:E229)</f>
        <v>0</v>
      </c>
      <c r="G229" s="8"/>
      <c r="H229" s="8">
        <f t="shared" ref="H229" si="431">SUM(F229:G229)</f>
        <v>0</v>
      </c>
      <c r="I229" s="8"/>
      <c r="J229" s="8">
        <f t="shared" ref="J229" si="432">SUM(H229:I229)</f>
        <v>0</v>
      </c>
      <c r="K229" s="8"/>
      <c r="L229" s="8">
        <f t="shared" ref="L229" si="433">SUM(J229:K229)</f>
        <v>0</v>
      </c>
      <c r="M229" s="8">
        <v>600</v>
      </c>
      <c r="N229" s="8">
        <v>-600</v>
      </c>
      <c r="O229" s="8">
        <f t="shared" ref="O229" si="434">SUM(M229:N229)</f>
        <v>0</v>
      </c>
      <c r="P229" s="8"/>
      <c r="Q229" s="8">
        <f t="shared" ref="Q229" si="435">SUM(O229:P229)</f>
        <v>0</v>
      </c>
      <c r="R229" s="8"/>
      <c r="S229" s="8">
        <f t="shared" ref="S229" si="436">SUM(Q229:R229)</f>
        <v>0</v>
      </c>
      <c r="T229" s="8"/>
      <c r="U229" s="8">
        <f t="shared" ref="U229" si="437">SUM(S229:T229)</f>
        <v>0</v>
      </c>
      <c r="V229" s="8">
        <v>600</v>
      </c>
      <c r="W229" s="8">
        <v>-600</v>
      </c>
      <c r="X229" s="8">
        <f t="shared" ref="X229" si="438">SUM(V229:W229)</f>
        <v>0</v>
      </c>
      <c r="Y229" s="8"/>
      <c r="Z229" s="8">
        <f t="shared" ref="Z229" si="439">SUM(X229:Y229)</f>
        <v>0</v>
      </c>
      <c r="AA229" s="8"/>
      <c r="AB229" s="8">
        <f t="shared" ref="AB229" si="440">SUM(Z229:AA229)</f>
        <v>0</v>
      </c>
    </row>
    <row r="230" spans="1:28" ht="15.75" hidden="1" outlineLevel="5" x14ac:dyDescent="0.25">
      <c r="A230" s="5" t="s">
        <v>646</v>
      </c>
      <c r="B230" s="5"/>
      <c r="C230" s="28" t="s">
        <v>219</v>
      </c>
      <c r="D230" s="4">
        <f t="shared" ref="D230:AA233" si="441">D231</f>
        <v>0</v>
      </c>
      <c r="E230" s="4">
        <f t="shared" si="441"/>
        <v>500</v>
      </c>
      <c r="F230" s="4">
        <f t="shared" si="441"/>
        <v>500</v>
      </c>
      <c r="G230" s="4">
        <f t="shared" si="441"/>
        <v>0</v>
      </c>
      <c r="H230" s="4">
        <f t="shared" si="441"/>
        <v>500</v>
      </c>
      <c r="I230" s="4">
        <f t="shared" si="441"/>
        <v>211</v>
      </c>
      <c r="J230" s="4">
        <f t="shared" si="441"/>
        <v>711</v>
      </c>
      <c r="K230" s="4">
        <f t="shared" si="441"/>
        <v>0</v>
      </c>
      <c r="L230" s="4">
        <f t="shared" si="441"/>
        <v>711</v>
      </c>
      <c r="M230" s="4">
        <f t="shared" si="441"/>
        <v>0</v>
      </c>
      <c r="N230" s="4">
        <f t="shared" si="441"/>
        <v>250</v>
      </c>
      <c r="O230" s="4">
        <f t="shared" si="441"/>
        <v>250</v>
      </c>
      <c r="P230" s="4">
        <f t="shared" si="441"/>
        <v>0</v>
      </c>
      <c r="Q230" s="4">
        <f t="shared" si="441"/>
        <v>250</v>
      </c>
      <c r="R230" s="4">
        <f t="shared" si="441"/>
        <v>0</v>
      </c>
      <c r="S230" s="4">
        <f t="shared" si="441"/>
        <v>250</v>
      </c>
      <c r="T230" s="4">
        <f t="shared" si="441"/>
        <v>0</v>
      </c>
      <c r="U230" s="4">
        <f t="shared" si="441"/>
        <v>250</v>
      </c>
      <c r="V230" s="4">
        <f t="shared" si="441"/>
        <v>0</v>
      </c>
      <c r="W230" s="4">
        <f t="shared" si="441"/>
        <v>250</v>
      </c>
      <c r="X230" s="4">
        <f t="shared" si="441"/>
        <v>250</v>
      </c>
      <c r="Y230" s="4">
        <f t="shared" si="441"/>
        <v>0</v>
      </c>
      <c r="Z230" s="4">
        <f t="shared" si="441"/>
        <v>250</v>
      </c>
      <c r="AA230" s="4">
        <f t="shared" si="441"/>
        <v>0</v>
      </c>
      <c r="AB230" s="4">
        <f t="shared" ref="AA230:AB233" si="442">AB231</f>
        <v>250</v>
      </c>
    </row>
    <row r="231" spans="1:28" ht="15.75" hidden="1" outlineLevel="7" x14ac:dyDescent="0.25">
      <c r="A231" s="11" t="s">
        <v>646</v>
      </c>
      <c r="B231" s="11" t="s">
        <v>27</v>
      </c>
      <c r="C231" s="27" t="s">
        <v>28</v>
      </c>
      <c r="D231" s="8"/>
      <c r="E231" s="8">
        <v>500</v>
      </c>
      <c r="F231" s="8">
        <f t="shared" ref="F231" si="443">SUM(D231:E231)</f>
        <v>500</v>
      </c>
      <c r="G231" s="8"/>
      <c r="H231" s="8">
        <f t="shared" ref="H231" si="444">SUM(F231:G231)</f>
        <v>500</v>
      </c>
      <c r="I231" s="8">
        <v>211</v>
      </c>
      <c r="J231" s="8">
        <f t="shared" ref="J231" si="445">SUM(H231:I231)</f>
        <v>711</v>
      </c>
      <c r="K231" s="8"/>
      <c r="L231" s="8">
        <f t="shared" ref="L231" si="446">SUM(J231:K231)</f>
        <v>711</v>
      </c>
      <c r="M231" s="8"/>
      <c r="N231" s="8">
        <v>250</v>
      </c>
      <c r="O231" s="8">
        <f t="shared" ref="O231" si="447">SUM(M231:N231)</f>
        <v>250</v>
      </c>
      <c r="P231" s="8"/>
      <c r="Q231" s="8">
        <f t="shared" ref="Q231" si="448">SUM(O231:P231)</f>
        <v>250</v>
      </c>
      <c r="R231" s="8"/>
      <c r="S231" s="8">
        <f t="shared" ref="S231" si="449">SUM(Q231:R231)</f>
        <v>250</v>
      </c>
      <c r="T231" s="8"/>
      <c r="U231" s="8">
        <f t="shared" ref="U231" si="450">SUM(S231:T231)</f>
        <v>250</v>
      </c>
      <c r="V231" s="8"/>
      <c r="W231" s="8">
        <v>250</v>
      </c>
      <c r="X231" s="8">
        <f t="shared" ref="X231" si="451">SUM(V231:W231)</f>
        <v>250</v>
      </c>
      <c r="Y231" s="8"/>
      <c r="Z231" s="8">
        <f t="shared" ref="Z231" si="452">SUM(X231:Y231)</f>
        <v>250</v>
      </c>
      <c r="AA231" s="8"/>
      <c r="AB231" s="8">
        <f t="shared" ref="AB231" si="453">SUM(Z231:AA231)</f>
        <v>250</v>
      </c>
    </row>
    <row r="232" spans="1:28" ht="31.5" hidden="1" outlineLevel="4" x14ac:dyDescent="0.25">
      <c r="A232" s="5" t="s">
        <v>216</v>
      </c>
      <c r="B232" s="5"/>
      <c r="C232" s="28" t="s">
        <v>217</v>
      </c>
      <c r="D232" s="4">
        <f t="shared" si="441"/>
        <v>300</v>
      </c>
      <c r="E232" s="4">
        <f t="shared" si="441"/>
        <v>-300</v>
      </c>
      <c r="F232" s="4">
        <f t="shared" si="441"/>
        <v>0</v>
      </c>
      <c r="G232" s="4">
        <f t="shared" si="441"/>
        <v>0</v>
      </c>
      <c r="H232" s="4">
        <f t="shared" si="441"/>
        <v>0</v>
      </c>
      <c r="I232" s="4">
        <f t="shared" si="441"/>
        <v>0</v>
      </c>
      <c r="J232" s="4">
        <f t="shared" si="441"/>
        <v>0</v>
      </c>
      <c r="K232" s="4">
        <f t="shared" si="441"/>
        <v>0</v>
      </c>
      <c r="L232" s="4">
        <f t="shared" si="441"/>
        <v>0</v>
      </c>
      <c r="M232" s="4">
        <f t="shared" si="441"/>
        <v>250</v>
      </c>
      <c r="N232" s="4">
        <f t="shared" si="441"/>
        <v>-250</v>
      </c>
      <c r="O232" s="4">
        <f t="shared" si="441"/>
        <v>0</v>
      </c>
      <c r="P232" s="4">
        <f t="shared" si="441"/>
        <v>0</v>
      </c>
      <c r="Q232" s="4">
        <f t="shared" si="441"/>
        <v>0</v>
      </c>
      <c r="R232" s="4">
        <f t="shared" si="441"/>
        <v>0</v>
      </c>
      <c r="S232" s="4">
        <f t="shared" si="441"/>
        <v>0</v>
      </c>
      <c r="T232" s="4">
        <f t="shared" si="441"/>
        <v>0</v>
      </c>
      <c r="U232" s="4">
        <f t="shared" si="441"/>
        <v>0</v>
      </c>
      <c r="V232" s="4">
        <f t="shared" si="441"/>
        <v>250</v>
      </c>
      <c r="W232" s="4">
        <f t="shared" si="441"/>
        <v>-250</v>
      </c>
      <c r="X232" s="4">
        <f t="shared" si="441"/>
        <v>0</v>
      </c>
      <c r="Y232" s="4">
        <f t="shared" si="441"/>
        <v>0</v>
      </c>
      <c r="Z232" s="4">
        <f t="shared" si="441"/>
        <v>0</v>
      </c>
      <c r="AA232" s="4">
        <f t="shared" si="442"/>
        <v>0</v>
      </c>
      <c r="AB232" s="4">
        <f t="shared" si="442"/>
        <v>0</v>
      </c>
    </row>
    <row r="233" spans="1:28" ht="15.75" hidden="1" outlineLevel="5" x14ac:dyDescent="0.25">
      <c r="A233" s="5" t="s">
        <v>218</v>
      </c>
      <c r="B233" s="5"/>
      <c r="C233" s="28" t="s">
        <v>219</v>
      </c>
      <c r="D233" s="4">
        <f t="shared" si="441"/>
        <v>300</v>
      </c>
      <c r="E233" s="4">
        <f t="shared" si="441"/>
        <v>-300</v>
      </c>
      <c r="F233" s="4">
        <f t="shared" si="441"/>
        <v>0</v>
      </c>
      <c r="G233" s="4">
        <f t="shared" si="441"/>
        <v>0</v>
      </c>
      <c r="H233" s="4">
        <f t="shared" si="441"/>
        <v>0</v>
      </c>
      <c r="I233" s="4">
        <f t="shared" si="441"/>
        <v>0</v>
      </c>
      <c r="J233" s="4">
        <f t="shared" si="441"/>
        <v>0</v>
      </c>
      <c r="K233" s="4">
        <f t="shared" si="441"/>
        <v>0</v>
      </c>
      <c r="L233" s="4">
        <f t="shared" si="441"/>
        <v>0</v>
      </c>
      <c r="M233" s="4">
        <f t="shared" si="441"/>
        <v>250</v>
      </c>
      <c r="N233" s="4">
        <f t="shared" si="441"/>
        <v>-250</v>
      </c>
      <c r="O233" s="4">
        <f t="shared" si="441"/>
        <v>0</v>
      </c>
      <c r="P233" s="4">
        <f t="shared" si="441"/>
        <v>0</v>
      </c>
      <c r="Q233" s="4">
        <f t="shared" si="441"/>
        <v>0</v>
      </c>
      <c r="R233" s="4">
        <f t="shared" si="441"/>
        <v>0</v>
      </c>
      <c r="S233" s="4">
        <f t="shared" si="441"/>
        <v>0</v>
      </c>
      <c r="T233" s="4">
        <f t="shared" si="441"/>
        <v>0</v>
      </c>
      <c r="U233" s="4">
        <f t="shared" si="441"/>
        <v>0</v>
      </c>
      <c r="V233" s="4">
        <f t="shared" si="441"/>
        <v>250</v>
      </c>
      <c r="W233" s="4">
        <f t="shared" si="441"/>
        <v>-250</v>
      </c>
      <c r="X233" s="4">
        <f t="shared" si="441"/>
        <v>0</v>
      </c>
      <c r="Y233" s="4">
        <f t="shared" si="441"/>
        <v>0</v>
      </c>
      <c r="Z233" s="4">
        <f t="shared" si="441"/>
        <v>0</v>
      </c>
      <c r="AA233" s="4">
        <f t="shared" si="442"/>
        <v>0</v>
      </c>
      <c r="AB233" s="4">
        <f t="shared" si="442"/>
        <v>0</v>
      </c>
    </row>
    <row r="234" spans="1:28" ht="15.75" hidden="1" outlineLevel="7" x14ac:dyDescent="0.25">
      <c r="A234" s="11" t="s">
        <v>218</v>
      </c>
      <c r="B234" s="11" t="s">
        <v>27</v>
      </c>
      <c r="C234" s="27" t="s">
        <v>28</v>
      </c>
      <c r="D234" s="8">
        <v>300</v>
      </c>
      <c r="E234" s="8">
        <v>-300</v>
      </c>
      <c r="F234" s="8">
        <f t="shared" ref="F234" si="454">SUM(D234:E234)</f>
        <v>0</v>
      </c>
      <c r="G234" s="8"/>
      <c r="H234" s="8">
        <f t="shared" ref="H234" si="455">SUM(F234:G234)</f>
        <v>0</v>
      </c>
      <c r="I234" s="8"/>
      <c r="J234" s="8">
        <f t="shared" ref="J234" si="456">SUM(H234:I234)</f>
        <v>0</v>
      </c>
      <c r="K234" s="8"/>
      <c r="L234" s="8">
        <f t="shared" ref="L234" si="457">SUM(J234:K234)</f>
        <v>0</v>
      </c>
      <c r="M234" s="8">
        <v>250</v>
      </c>
      <c r="N234" s="8">
        <v>-250</v>
      </c>
      <c r="O234" s="8">
        <f t="shared" ref="O234" si="458">SUM(M234:N234)</f>
        <v>0</v>
      </c>
      <c r="P234" s="8"/>
      <c r="Q234" s="8">
        <f t="shared" ref="Q234" si="459">SUM(O234:P234)</f>
        <v>0</v>
      </c>
      <c r="R234" s="8"/>
      <c r="S234" s="8">
        <f t="shared" ref="S234" si="460">SUM(Q234:R234)</f>
        <v>0</v>
      </c>
      <c r="T234" s="8"/>
      <c r="U234" s="8">
        <f t="shared" ref="U234" si="461">SUM(S234:T234)</f>
        <v>0</v>
      </c>
      <c r="V234" s="8">
        <v>250</v>
      </c>
      <c r="W234" s="8">
        <v>-250</v>
      </c>
      <c r="X234" s="8">
        <f t="shared" ref="X234" si="462">SUM(V234:W234)</f>
        <v>0</v>
      </c>
      <c r="Y234" s="8"/>
      <c r="Z234" s="8">
        <f t="shared" ref="Z234" si="463">SUM(X234:Y234)</f>
        <v>0</v>
      </c>
      <c r="AA234" s="8"/>
      <c r="AB234" s="8">
        <f t="shared" ref="AB234" si="464">SUM(Z234:AA234)</f>
        <v>0</v>
      </c>
    </row>
    <row r="235" spans="1:28" ht="47.25" hidden="1" outlineLevel="7" x14ac:dyDescent="0.25">
      <c r="A235" s="5" t="s">
        <v>368</v>
      </c>
      <c r="B235" s="5"/>
      <c r="C235" s="28" t="s">
        <v>369</v>
      </c>
      <c r="D235" s="4">
        <f>D236+D239</f>
        <v>35274.299999999996</v>
      </c>
      <c r="E235" s="4">
        <f t="shared" ref="E235:Z235" si="465">E236+E239</f>
        <v>-9002.3207199999997</v>
      </c>
      <c r="F235" s="4">
        <f t="shared" si="465"/>
        <v>26271.97928</v>
      </c>
      <c r="G235" s="4">
        <f t="shared" si="465"/>
        <v>17.63334</v>
      </c>
      <c r="H235" s="4">
        <f t="shared" si="465"/>
        <v>26289.61262</v>
      </c>
      <c r="I235" s="4">
        <f t="shared" si="465"/>
        <v>0</v>
      </c>
      <c r="J235" s="4">
        <f t="shared" si="465"/>
        <v>26289.61262</v>
      </c>
      <c r="K235" s="4">
        <f t="shared" ref="K235:L235" si="466">K236+K239</f>
        <v>0</v>
      </c>
      <c r="L235" s="4">
        <f t="shared" si="466"/>
        <v>26289.61262</v>
      </c>
      <c r="M235" s="4">
        <f t="shared" si="465"/>
        <v>1395</v>
      </c>
      <c r="N235" s="4">
        <f t="shared" si="465"/>
        <v>0</v>
      </c>
      <c r="O235" s="4">
        <f t="shared" si="465"/>
        <v>1395</v>
      </c>
      <c r="P235" s="4">
        <f t="shared" si="465"/>
        <v>0</v>
      </c>
      <c r="Q235" s="4">
        <f t="shared" si="465"/>
        <v>1395</v>
      </c>
      <c r="R235" s="4">
        <f t="shared" si="465"/>
        <v>0</v>
      </c>
      <c r="S235" s="4">
        <f t="shared" si="465"/>
        <v>1395</v>
      </c>
      <c r="T235" s="4">
        <f t="shared" si="465"/>
        <v>0</v>
      </c>
      <c r="U235" s="4">
        <f t="shared" si="465"/>
        <v>1395</v>
      </c>
      <c r="V235" s="4">
        <f t="shared" si="465"/>
        <v>1395</v>
      </c>
      <c r="W235" s="4">
        <f t="shared" si="465"/>
        <v>0</v>
      </c>
      <c r="X235" s="4">
        <f t="shared" si="465"/>
        <v>1395</v>
      </c>
      <c r="Y235" s="4">
        <f t="shared" si="465"/>
        <v>0</v>
      </c>
      <c r="Z235" s="4">
        <f t="shared" si="465"/>
        <v>1395</v>
      </c>
      <c r="AA235" s="4">
        <f t="shared" ref="AA235:AB235" si="467">AA236+AA239</f>
        <v>0</v>
      </c>
      <c r="AB235" s="4">
        <f t="shared" si="467"/>
        <v>1395</v>
      </c>
    </row>
    <row r="236" spans="1:28" ht="31.5" hidden="1" outlineLevel="4" x14ac:dyDescent="0.25">
      <c r="A236" s="5" t="s">
        <v>370</v>
      </c>
      <c r="B236" s="5"/>
      <c r="C236" s="28" t="s">
        <v>371</v>
      </c>
      <c r="D236" s="4">
        <f t="shared" ref="D236:AA237" si="468">D237</f>
        <v>917.2</v>
      </c>
      <c r="E236" s="4">
        <f t="shared" si="468"/>
        <v>0</v>
      </c>
      <c r="F236" s="4">
        <f t="shared" si="468"/>
        <v>917.2</v>
      </c>
      <c r="G236" s="4">
        <f t="shared" si="468"/>
        <v>17.63334</v>
      </c>
      <c r="H236" s="4">
        <f t="shared" si="468"/>
        <v>934.83334000000002</v>
      </c>
      <c r="I236" s="4">
        <f t="shared" si="468"/>
        <v>0</v>
      </c>
      <c r="J236" s="4">
        <f t="shared" si="468"/>
        <v>934.83334000000002</v>
      </c>
      <c r="K236" s="4">
        <f t="shared" si="468"/>
        <v>0</v>
      </c>
      <c r="L236" s="4">
        <f t="shared" si="468"/>
        <v>934.83334000000002</v>
      </c>
      <c r="M236" s="4">
        <f t="shared" si="468"/>
        <v>825</v>
      </c>
      <c r="N236" s="4">
        <f t="shared" si="468"/>
        <v>0</v>
      </c>
      <c r="O236" s="4">
        <f t="shared" si="468"/>
        <v>825</v>
      </c>
      <c r="P236" s="4">
        <f t="shared" si="468"/>
        <v>0</v>
      </c>
      <c r="Q236" s="4">
        <f t="shared" si="468"/>
        <v>825</v>
      </c>
      <c r="R236" s="4">
        <f t="shared" si="468"/>
        <v>0</v>
      </c>
      <c r="S236" s="4">
        <f t="shared" si="468"/>
        <v>825</v>
      </c>
      <c r="T236" s="4">
        <f t="shared" si="468"/>
        <v>0</v>
      </c>
      <c r="U236" s="4">
        <f t="shared" si="468"/>
        <v>825</v>
      </c>
      <c r="V236" s="4">
        <f t="shared" si="468"/>
        <v>825</v>
      </c>
      <c r="W236" s="4">
        <f t="shared" si="468"/>
        <v>0</v>
      </c>
      <c r="X236" s="4">
        <f t="shared" si="468"/>
        <v>825</v>
      </c>
      <c r="Y236" s="4">
        <f t="shared" si="468"/>
        <v>0</v>
      </c>
      <c r="Z236" s="4">
        <f t="shared" si="468"/>
        <v>825</v>
      </c>
      <c r="AA236" s="4">
        <f t="shared" si="468"/>
        <v>0</v>
      </c>
      <c r="AB236" s="4">
        <f t="shared" ref="AA236:AB237" si="469">AB237</f>
        <v>825</v>
      </c>
    </row>
    <row r="237" spans="1:28" ht="15.75" hidden="1" outlineLevel="5" x14ac:dyDescent="0.25">
      <c r="A237" s="5" t="s">
        <v>372</v>
      </c>
      <c r="B237" s="5"/>
      <c r="C237" s="28" t="s">
        <v>373</v>
      </c>
      <c r="D237" s="4">
        <f t="shared" si="468"/>
        <v>917.2</v>
      </c>
      <c r="E237" s="4">
        <f t="shared" si="468"/>
        <v>0</v>
      </c>
      <c r="F237" s="4">
        <f t="shared" si="468"/>
        <v>917.2</v>
      </c>
      <c r="G237" s="4">
        <f t="shared" si="468"/>
        <v>17.63334</v>
      </c>
      <c r="H237" s="4">
        <f t="shared" si="468"/>
        <v>934.83334000000002</v>
      </c>
      <c r="I237" s="4">
        <f t="shared" si="468"/>
        <v>0</v>
      </c>
      <c r="J237" s="4">
        <f t="shared" si="468"/>
        <v>934.83334000000002</v>
      </c>
      <c r="K237" s="4">
        <f t="shared" si="468"/>
        <v>0</v>
      </c>
      <c r="L237" s="4">
        <f t="shared" si="468"/>
        <v>934.83334000000002</v>
      </c>
      <c r="M237" s="4">
        <f t="shared" si="468"/>
        <v>825</v>
      </c>
      <c r="N237" s="4">
        <f t="shared" si="468"/>
        <v>0</v>
      </c>
      <c r="O237" s="4">
        <f t="shared" si="468"/>
        <v>825</v>
      </c>
      <c r="P237" s="4">
        <f t="shared" si="468"/>
        <v>0</v>
      </c>
      <c r="Q237" s="4">
        <f t="shared" si="468"/>
        <v>825</v>
      </c>
      <c r="R237" s="4">
        <f t="shared" si="468"/>
        <v>0</v>
      </c>
      <c r="S237" s="4">
        <f t="shared" si="468"/>
        <v>825</v>
      </c>
      <c r="T237" s="4">
        <f t="shared" si="468"/>
        <v>0</v>
      </c>
      <c r="U237" s="4">
        <f t="shared" si="468"/>
        <v>825</v>
      </c>
      <c r="V237" s="4">
        <f t="shared" si="468"/>
        <v>825</v>
      </c>
      <c r="W237" s="4">
        <f t="shared" si="468"/>
        <v>0</v>
      </c>
      <c r="X237" s="4">
        <f t="shared" si="468"/>
        <v>825</v>
      </c>
      <c r="Y237" s="4">
        <f t="shared" si="468"/>
        <v>0</v>
      </c>
      <c r="Z237" s="4">
        <f t="shared" si="468"/>
        <v>825</v>
      </c>
      <c r="AA237" s="4">
        <f t="shared" si="469"/>
        <v>0</v>
      </c>
      <c r="AB237" s="4">
        <f t="shared" si="469"/>
        <v>825</v>
      </c>
    </row>
    <row r="238" spans="1:28" ht="31.5" hidden="1" outlineLevel="7" x14ac:dyDescent="0.25">
      <c r="A238" s="11" t="s">
        <v>372</v>
      </c>
      <c r="B238" s="11" t="s">
        <v>11</v>
      </c>
      <c r="C238" s="27" t="s">
        <v>12</v>
      </c>
      <c r="D238" s="8">
        <v>917.2</v>
      </c>
      <c r="E238" s="8"/>
      <c r="F238" s="8">
        <f t="shared" ref="F238" si="470">SUM(D238:E238)</f>
        <v>917.2</v>
      </c>
      <c r="G238" s="8">
        <v>17.63334</v>
      </c>
      <c r="H238" s="8">
        <f t="shared" ref="H238" si="471">SUM(F238:G238)</f>
        <v>934.83334000000002</v>
      </c>
      <c r="I238" s="8"/>
      <c r="J238" s="8">
        <f t="shared" ref="J238" si="472">SUM(H238:I238)</f>
        <v>934.83334000000002</v>
      </c>
      <c r="K238" s="8"/>
      <c r="L238" s="8">
        <f t="shared" ref="L238" si="473">SUM(J238:K238)</f>
        <v>934.83334000000002</v>
      </c>
      <c r="M238" s="8">
        <v>825</v>
      </c>
      <c r="N238" s="8"/>
      <c r="O238" s="8">
        <f t="shared" ref="O238" si="474">SUM(M238:N238)</f>
        <v>825</v>
      </c>
      <c r="P238" s="8"/>
      <c r="Q238" s="8">
        <f t="shared" ref="Q238" si="475">SUM(O238:P238)</f>
        <v>825</v>
      </c>
      <c r="R238" s="8"/>
      <c r="S238" s="8">
        <f t="shared" ref="S238" si="476">SUM(Q238:R238)</f>
        <v>825</v>
      </c>
      <c r="T238" s="8"/>
      <c r="U238" s="8">
        <f t="shared" ref="U238" si="477">SUM(S238:T238)</f>
        <v>825</v>
      </c>
      <c r="V238" s="8">
        <v>825</v>
      </c>
      <c r="W238" s="8"/>
      <c r="X238" s="8">
        <f t="shared" ref="X238" si="478">SUM(V238:W238)</f>
        <v>825</v>
      </c>
      <c r="Y238" s="8"/>
      <c r="Z238" s="8">
        <f t="shared" ref="Z238" si="479">SUM(X238:Y238)</f>
        <v>825</v>
      </c>
      <c r="AA238" s="8"/>
      <c r="AB238" s="8">
        <f t="shared" ref="AB238" si="480">SUM(Z238:AA238)</f>
        <v>825</v>
      </c>
    </row>
    <row r="239" spans="1:28" ht="31.5" hidden="1" outlineLevel="4" x14ac:dyDescent="0.25">
      <c r="A239" s="5" t="s">
        <v>374</v>
      </c>
      <c r="B239" s="5"/>
      <c r="C239" s="28" t="s">
        <v>375</v>
      </c>
      <c r="D239" s="4">
        <f>D240+D242+D244</f>
        <v>34357.1</v>
      </c>
      <c r="E239" s="4">
        <f t="shared" ref="E239:L239" si="481">E240+E242+E244</f>
        <v>-9002.3207199999997</v>
      </c>
      <c r="F239" s="4">
        <f t="shared" si="481"/>
        <v>25354.779279999999</v>
      </c>
      <c r="G239" s="4">
        <f t="shared" si="481"/>
        <v>0</v>
      </c>
      <c r="H239" s="4">
        <f t="shared" si="481"/>
        <v>25354.779279999999</v>
      </c>
      <c r="I239" s="4">
        <f t="shared" si="481"/>
        <v>0</v>
      </c>
      <c r="J239" s="4">
        <f t="shared" si="481"/>
        <v>25354.779279999999</v>
      </c>
      <c r="K239" s="4">
        <f t="shared" si="481"/>
        <v>0</v>
      </c>
      <c r="L239" s="4">
        <f t="shared" si="481"/>
        <v>25354.779279999999</v>
      </c>
      <c r="M239" s="4">
        <f>M240+M242+M244</f>
        <v>570</v>
      </c>
      <c r="N239" s="4">
        <f t="shared" ref="N239:U239" si="482">N240+N242+N244</f>
        <v>0</v>
      </c>
      <c r="O239" s="4">
        <f t="shared" si="482"/>
        <v>570</v>
      </c>
      <c r="P239" s="4">
        <f t="shared" si="482"/>
        <v>0</v>
      </c>
      <c r="Q239" s="4">
        <f t="shared" si="482"/>
        <v>570</v>
      </c>
      <c r="R239" s="4">
        <f t="shared" si="482"/>
        <v>0</v>
      </c>
      <c r="S239" s="4">
        <f t="shared" si="482"/>
        <v>570</v>
      </c>
      <c r="T239" s="4">
        <f t="shared" si="482"/>
        <v>0</v>
      </c>
      <c r="U239" s="4">
        <f t="shared" si="482"/>
        <v>570</v>
      </c>
      <c r="V239" s="4">
        <f>V240+V242+V244</f>
        <v>570</v>
      </c>
      <c r="W239" s="4">
        <f t="shared" ref="W239:Z239" si="483">W240+W242+W244</f>
        <v>0</v>
      </c>
      <c r="X239" s="4">
        <f t="shared" si="483"/>
        <v>570</v>
      </c>
      <c r="Y239" s="4">
        <f t="shared" si="483"/>
        <v>0</v>
      </c>
      <c r="Z239" s="4">
        <f t="shared" si="483"/>
        <v>570</v>
      </c>
      <c r="AA239" s="4">
        <f t="shared" ref="AA239:AB239" si="484">AA240+AA242+AA244</f>
        <v>0</v>
      </c>
      <c r="AB239" s="4">
        <f t="shared" si="484"/>
        <v>570</v>
      </c>
    </row>
    <row r="240" spans="1:28" ht="15.75" hidden="1" outlineLevel="5" x14ac:dyDescent="0.25">
      <c r="A240" s="5" t="s">
        <v>376</v>
      </c>
      <c r="B240" s="5"/>
      <c r="C240" s="28" t="s">
        <v>377</v>
      </c>
      <c r="D240" s="4">
        <f>D241</f>
        <v>570</v>
      </c>
      <c r="E240" s="4">
        <f t="shared" ref="E240:L240" si="485">E241</f>
        <v>0</v>
      </c>
      <c r="F240" s="4">
        <f t="shared" si="485"/>
        <v>570</v>
      </c>
      <c r="G240" s="4">
        <f t="shared" si="485"/>
        <v>0</v>
      </c>
      <c r="H240" s="4">
        <f t="shared" si="485"/>
        <v>570</v>
      </c>
      <c r="I240" s="4">
        <f t="shared" si="485"/>
        <v>0</v>
      </c>
      <c r="J240" s="4">
        <f t="shared" si="485"/>
        <v>570</v>
      </c>
      <c r="K240" s="4">
        <f t="shared" si="485"/>
        <v>0</v>
      </c>
      <c r="L240" s="4">
        <f t="shared" si="485"/>
        <v>570</v>
      </c>
      <c r="M240" s="4">
        <f>M241</f>
        <v>570</v>
      </c>
      <c r="N240" s="4">
        <f t="shared" ref="N240:U240" si="486">N241</f>
        <v>0</v>
      </c>
      <c r="O240" s="4">
        <f t="shared" si="486"/>
        <v>570</v>
      </c>
      <c r="P240" s="4">
        <f t="shared" si="486"/>
        <v>0</v>
      </c>
      <c r="Q240" s="4">
        <f t="shared" si="486"/>
        <v>570</v>
      </c>
      <c r="R240" s="4">
        <f t="shared" si="486"/>
        <v>0</v>
      </c>
      <c r="S240" s="4">
        <f t="shared" si="486"/>
        <v>570</v>
      </c>
      <c r="T240" s="4">
        <f t="shared" si="486"/>
        <v>0</v>
      </c>
      <c r="U240" s="4">
        <f t="shared" si="486"/>
        <v>570</v>
      </c>
      <c r="V240" s="4">
        <f>V241</f>
        <v>570</v>
      </c>
      <c r="W240" s="4">
        <f t="shared" ref="W240:AB240" si="487">W241</f>
        <v>0</v>
      </c>
      <c r="X240" s="4">
        <f t="shared" si="487"/>
        <v>570</v>
      </c>
      <c r="Y240" s="4">
        <f t="shared" si="487"/>
        <v>0</v>
      </c>
      <c r="Z240" s="4">
        <f t="shared" si="487"/>
        <v>570</v>
      </c>
      <c r="AA240" s="4">
        <f t="shared" si="487"/>
        <v>0</v>
      </c>
      <c r="AB240" s="4">
        <f t="shared" si="487"/>
        <v>570</v>
      </c>
    </row>
    <row r="241" spans="1:28" ht="31.5" hidden="1" outlineLevel="7" x14ac:dyDescent="0.25">
      <c r="A241" s="11" t="s">
        <v>376</v>
      </c>
      <c r="B241" s="11" t="s">
        <v>11</v>
      </c>
      <c r="C241" s="27" t="s">
        <v>12</v>
      </c>
      <c r="D241" s="8">
        <v>570</v>
      </c>
      <c r="E241" s="8"/>
      <c r="F241" s="8">
        <f t="shared" ref="F241" si="488">SUM(D241:E241)</f>
        <v>570</v>
      </c>
      <c r="G241" s="8"/>
      <c r="H241" s="8">
        <f t="shared" ref="H241" si="489">SUM(F241:G241)</f>
        <v>570</v>
      </c>
      <c r="I241" s="8"/>
      <c r="J241" s="8">
        <f t="shared" ref="J241" si="490">SUM(H241:I241)</f>
        <v>570</v>
      </c>
      <c r="K241" s="8"/>
      <c r="L241" s="8">
        <f t="shared" ref="L241" si="491">SUM(J241:K241)</f>
        <v>570</v>
      </c>
      <c r="M241" s="8">
        <v>570</v>
      </c>
      <c r="N241" s="8"/>
      <c r="O241" s="8">
        <f t="shared" ref="O241" si="492">SUM(M241:N241)</f>
        <v>570</v>
      </c>
      <c r="P241" s="8"/>
      <c r="Q241" s="8">
        <f t="shared" ref="Q241" si="493">SUM(O241:P241)</f>
        <v>570</v>
      </c>
      <c r="R241" s="8"/>
      <c r="S241" s="8">
        <f t="shared" ref="S241" si="494">SUM(Q241:R241)</f>
        <v>570</v>
      </c>
      <c r="T241" s="8"/>
      <c r="U241" s="8">
        <f t="shared" ref="U241" si="495">SUM(S241:T241)</f>
        <v>570</v>
      </c>
      <c r="V241" s="8">
        <v>570</v>
      </c>
      <c r="W241" s="8"/>
      <c r="X241" s="8">
        <f t="shared" ref="X241" si="496">SUM(V241:W241)</f>
        <v>570</v>
      </c>
      <c r="Y241" s="8"/>
      <c r="Z241" s="8">
        <f t="shared" ref="Z241" si="497">SUM(X241:Y241)</f>
        <v>570</v>
      </c>
      <c r="AA241" s="8"/>
      <c r="AB241" s="8">
        <f t="shared" ref="AB241" si="498">SUM(Z241:AA241)</f>
        <v>570</v>
      </c>
    </row>
    <row r="242" spans="1:28" s="44" customFormat="1" ht="31.5" hidden="1" outlineLevel="5" x14ac:dyDescent="0.25">
      <c r="A242" s="5" t="s">
        <v>378</v>
      </c>
      <c r="B242" s="5"/>
      <c r="C242" s="28" t="s">
        <v>550</v>
      </c>
      <c r="D242" s="4">
        <f>D243</f>
        <v>5068.1000000000004</v>
      </c>
      <c r="E242" s="4">
        <f t="shared" ref="E242:L242" si="499">E243</f>
        <v>-1350.3481099999999</v>
      </c>
      <c r="F242" s="4">
        <f t="shared" si="499"/>
        <v>3717.7518900000005</v>
      </c>
      <c r="G242" s="4">
        <f t="shared" si="499"/>
        <v>0</v>
      </c>
      <c r="H242" s="4">
        <f t="shared" si="499"/>
        <v>3717.7518900000005</v>
      </c>
      <c r="I242" s="4">
        <f t="shared" si="499"/>
        <v>0</v>
      </c>
      <c r="J242" s="4">
        <f t="shared" si="499"/>
        <v>3717.7518900000005</v>
      </c>
      <c r="K242" s="4">
        <f t="shared" si="499"/>
        <v>0</v>
      </c>
      <c r="L242" s="4">
        <f t="shared" si="499"/>
        <v>3717.7518900000005</v>
      </c>
      <c r="M242" s="4">
        <f>M243</f>
        <v>0</v>
      </c>
      <c r="N242" s="4">
        <f t="shared" ref="N242" si="500">N243</f>
        <v>0</v>
      </c>
      <c r="O242" s="4"/>
      <c r="P242" s="4">
        <f t="shared" ref="P242:U242" si="501">P243</f>
        <v>0</v>
      </c>
      <c r="Q242" s="4">
        <f t="shared" si="501"/>
        <v>0</v>
      </c>
      <c r="R242" s="4">
        <f t="shared" si="501"/>
        <v>0</v>
      </c>
      <c r="S242" s="4">
        <f t="shared" si="501"/>
        <v>0</v>
      </c>
      <c r="T242" s="4">
        <f t="shared" si="501"/>
        <v>0</v>
      </c>
      <c r="U242" s="4">
        <f t="shared" si="501"/>
        <v>0</v>
      </c>
      <c r="V242" s="4">
        <f>V243</f>
        <v>0</v>
      </c>
      <c r="W242" s="4">
        <f t="shared" ref="W242" si="502">W243</f>
        <v>0</v>
      </c>
      <c r="X242" s="4"/>
      <c r="Y242" s="4">
        <f t="shared" ref="Y242:AB242" si="503">Y243</f>
        <v>0</v>
      </c>
      <c r="Z242" s="4">
        <f t="shared" si="503"/>
        <v>0</v>
      </c>
      <c r="AA242" s="4">
        <f t="shared" si="503"/>
        <v>0</v>
      </c>
      <c r="AB242" s="4">
        <f t="shared" si="503"/>
        <v>0</v>
      </c>
    </row>
    <row r="243" spans="1:28" s="44" customFormat="1" ht="31.5" hidden="1" outlineLevel="7" x14ac:dyDescent="0.25">
      <c r="A243" s="11" t="s">
        <v>378</v>
      </c>
      <c r="B243" s="11" t="s">
        <v>11</v>
      </c>
      <c r="C243" s="27" t="s">
        <v>12</v>
      </c>
      <c r="D243" s="8">
        <v>5068.1000000000004</v>
      </c>
      <c r="E243" s="8">
        <v>-1350.3481099999999</v>
      </c>
      <c r="F243" s="8">
        <f t="shared" ref="F243" si="504">SUM(D243:E243)</f>
        <v>3717.7518900000005</v>
      </c>
      <c r="G243" s="8"/>
      <c r="H243" s="8">
        <f t="shared" ref="H243" si="505">SUM(F243:G243)</f>
        <v>3717.7518900000005</v>
      </c>
      <c r="I243" s="8"/>
      <c r="J243" s="8">
        <f t="shared" ref="J243" si="506">SUM(H243:I243)</f>
        <v>3717.7518900000005</v>
      </c>
      <c r="K243" s="8"/>
      <c r="L243" s="8">
        <f t="shared" ref="L243" si="507">SUM(J243:K243)</f>
        <v>3717.7518900000005</v>
      </c>
      <c r="M243" s="8"/>
      <c r="N243" s="8"/>
      <c r="O243" s="8"/>
      <c r="P243" s="8"/>
      <c r="Q243" s="8">
        <f t="shared" ref="Q243" si="508">SUM(O243:P243)</f>
        <v>0</v>
      </c>
      <c r="R243" s="8"/>
      <c r="S243" s="8">
        <f t="shared" ref="S243" si="509">SUM(Q243:R243)</f>
        <v>0</v>
      </c>
      <c r="T243" s="8"/>
      <c r="U243" s="8">
        <f t="shared" ref="U243" si="510">SUM(S243:T243)</f>
        <v>0</v>
      </c>
      <c r="V243" s="8"/>
      <c r="W243" s="8"/>
      <c r="X243" s="8"/>
      <c r="Y243" s="8"/>
      <c r="Z243" s="8">
        <f t="shared" ref="Z243" si="511">SUM(X243:Y243)</f>
        <v>0</v>
      </c>
      <c r="AA243" s="8"/>
      <c r="AB243" s="8">
        <f t="shared" ref="AB243" si="512">SUM(Z243:AA243)</f>
        <v>0</v>
      </c>
    </row>
    <row r="244" spans="1:28" s="42" customFormat="1" ht="31.5" hidden="1" outlineLevel="5" x14ac:dyDescent="0.25">
      <c r="A244" s="5" t="s">
        <v>378</v>
      </c>
      <c r="B244" s="5"/>
      <c r="C244" s="28" t="s">
        <v>582</v>
      </c>
      <c r="D244" s="4">
        <f>D245</f>
        <v>28719</v>
      </c>
      <c r="E244" s="4">
        <f t="shared" ref="E244:L244" si="513">E245</f>
        <v>-7651.9726099999998</v>
      </c>
      <c r="F244" s="4">
        <f t="shared" si="513"/>
        <v>21067.027389999999</v>
      </c>
      <c r="G244" s="4">
        <f t="shared" si="513"/>
        <v>0</v>
      </c>
      <c r="H244" s="4">
        <f t="shared" si="513"/>
        <v>21067.027389999999</v>
      </c>
      <c r="I244" s="4">
        <f t="shared" si="513"/>
        <v>0</v>
      </c>
      <c r="J244" s="4">
        <f t="shared" si="513"/>
        <v>21067.027389999999</v>
      </c>
      <c r="K244" s="4">
        <f t="shared" si="513"/>
        <v>0</v>
      </c>
      <c r="L244" s="4">
        <f t="shared" si="513"/>
        <v>21067.027389999999</v>
      </c>
      <c r="M244" s="4">
        <f>M245</f>
        <v>0</v>
      </c>
      <c r="N244" s="4">
        <f t="shared" ref="N244" si="514">N245</f>
        <v>0</v>
      </c>
      <c r="O244" s="4"/>
      <c r="P244" s="4">
        <f t="shared" ref="P244:U244" si="515">P245</f>
        <v>0</v>
      </c>
      <c r="Q244" s="4">
        <f t="shared" si="515"/>
        <v>0</v>
      </c>
      <c r="R244" s="4">
        <f t="shared" si="515"/>
        <v>0</v>
      </c>
      <c r="S244" s="4">
        <f t="shared" si="515"/>
        <v>0</v>
      </c>
      <c r="T244" s="4">
        <f t="shared" si="515"/>
        <v>0</v>
      </c>
      <c r="U244" s="4">
        <f t="shared" si="515"/>
        <v>0</v>
      </c>
      <c r="V244" s="4">
        <f>V245</f>
        <v>0</v>
      </c>
      <c r="W244" s="4">
        <f t="shared" ref="W244" si="516">W245</f>
        <v>0</v>
      </c>
      <c r="X244" s="4"/>
      <c r="Y244" s="4">
        <f t="shared" ref="Y244:AB244" si="517">Y245</f>
        <v>0</v>
      </c>
      <c r="Z244" s="4">
        <f t="shared" si="517"/>
        <v>0</v>
      </c>
      <c r="AA244" s="4">
        <f t="shared" si="517"/>
        <v>0</v>
      </c>
      <c r="AB244" s="4">
        <f t="shared" si="517"/>
        <v>0</v>
      </c>
    </row>
    <row r="245" spans="1:28" s="42" customFormat="1" ht="31.5" hidden="1" outlineLevel="7" x14ac:dyDescent="0.25">
      <c r="A245" s="11" t="s">
        <v>378</v>
      </c>
      <c r="B245" s="11" t="s">
        <v>11</v>
      </c>
      <c r="C245" s="27" t="s">
        <v>12</v>
      </c>
      <c r="D245" s="8">
        <v>28719</v>
      </c>
      <c r="E245" s="8">
        <v>-7651.9726099999998</v>
      </c>
      <c r="F245" s="8">
        <f t="shared" ref="F245" si="518">SUM(D245:E245)</f>
        <v>21067.027389999999</v>
      </c>
      <c r="G245" s="8"/>
      <c r="H245" s="8">
        <f t="shared" ref="H245" si="519">SUM(F245:G245)</f>
        <v>21067.027389999999</v>
      </c>
      <c r="I245" s="8"/>
      <c r="J245" s="8">
        <f t="shared" ref="J245" si="520">SUM(H245:I245)</f>
        <v>21067.027389999999</v>
      </c>
      <c r="K245" s="8"/>
      <c r="L245" s="8">
        <f t="shared" ref="L245" si="521">SUM(J245:K245)</f>
        <v>21067.027389999999</v>
      </c>
      <c r="M245" s="8"/>
      <c r="N245" s="8"/>
      <c r="O245" s="8"/>
      <c r="P245" s="8"/>
      <c r="Q245" s="8">
        <f t="shared" ref="Q245" si="522">SUM(O245:P245)</f>
        <v>0</v>
      </c>
      <c r="R245" s="8"/>
      <c r="S245" s="8">
        <f t="shared" ref="S245" si="523">SUM(Q245:R245)</f>
        <v>0</v>
      </c>
      <c r="T245" s="8"/>
      <c r="U245" s="8">
        <f t="shared" ref="U245" si="524">SUM(S245:T245)</f>
        <v>0</v>
      </c>
      <c r="V245" s="8"/>
      <c r="W245" s="8"/>
      <c r="X245" s="8"/>
      <c r="Y245" s="8"/>
      <c r="Z245" s="8">
        <f t="shared" ref="Z245" si="525">SUM(X245:Y245)</f>
        <v>0</v>
      </c>
      <c r="AA245" s="8"/>
      <c r="AB245" s="8">
        <f t="shared" ref="AB245" si="526">SUM(Z245:AA245)</f>
        <v>0</v>
      </c>
    </row>
    <row r="246" spans="1:28" ht="31.5" hidden="1" outlineLevel="3" collapsed="1" x14ac:dyDescent="0.25">
      <c r="A246" s="5" t="s">
        <v>160</v>
      </c>
      <c r="B246" s="5"/>
      <c r="C246" s="28" t="s">
        <v>161</v>
      </c>
      <c r="D246" s="4">
        <f>D247+D250</f>
        <v>675</v>
      </c>
      <c r="E246" s="4">
        <f t="shared" ref="E246:L246" si="527">E247+E250</f>
        <v>1850</v>
      </c>
      <c r="F246" s="4">
        <f t="shared" si="527"/>
        <v>2525</v>
      </c>
      <c r="G246" s="4">
        <f t="shared" si="527"/>
        <v>0</v>
      </c>
      <c r="H246" s="4">
        <f t="shared" si="527"/>
        <v>2525</v>
      </c>
      <c r="I246" s="4">
        <f t="shared" si="527"/>
        <v>0</v>
      </c>
      <c r="J246" s="4">
        <f t="shared" si="527"/>
        <v>2525</v>
      </c>
      <c r="K246" s="4">
        <f t="shared" si="527"/>
        <v>0</v>
      </c>
      <c r="L246" s="4">
        <f t="shared" si="527"/>
        <v>2525</v>
      </c>
      <c r="M246" s="4">
        <f>M247+M250</f>
        <v>675</v>
      </c>
      <c r="N246" s="4">
        <f t="shared" ref="N246:U246" si="528">N247+N250</f>
        <v>600</v>
      </c>
      <c r="O246" s="4">
        <f t="shared" si="528"/>
        <v>1275</v>
      </c>
      <c r="P246" s="4">
        <f t="shared" si="528"/>
        <v>0</v>
      </c>
      <c r="Q246" s="4">
        <f t="shared" si="528"/>
        <v>1275</v>
      </c>
      <c r="R246" s="4">
        <f t="shared" si="528"/>
        <v>0</v>
      </c>
      <c r="S246" s="4">
        <f t="shared" si="528"/>
        <v>1275</v>
      </c>
      <c r="T246" s="4">
        <f t="shared" si="528"/>
        <v>0</v>
      </c>
      <c r="U246" s="4">
        <f t="shared" si="528"/>
        <v>1275</v>
      </c>
      <c r="V246" s="4">
        <f>V247+V250</f>
        <v>675</v>
      </c>
      <c r="W246" s="4">
        <f t="shared" ref="W246:Z246" si="529">W247+W250</f>
        <v>600</v>
      </c>
      <c r="X246" s="4">
        <f t="shared" si="529"/>
        <v>1275</v>
      </c>
      <c r="Y246" s="4">
        <f t="shared" si="529"/>
        <v>0</v>
      </c>
      <c r="Z246" s="4">
        <f t="shared" si="529"/>
        <v>1275</v>
      </c>
      <c r="AA246" s="4">
        <f t="shared" ref="AA246:AB246" si="530">AA247+AA250</f>
        <v>0</v>
      </c>
      <c r="AB246" s="4">
        <f t="shared" si="530"/>
        <v>1275</v>
      </c>
    </row>
    <row r="247" spans="1:28" ht="31.5" hidden="1" outlineLevel="4" x14ac:dyDescent="0.25">
      <c r="A247" s="5" t="s">
        <v>162</v>
      </c>
      <c r="B247" s="5"/>
      <c r="C247" s="28" t="s">
        <v>163</v>
      </c>
      <c r="D247" s="4">
        <f t="shared" ref="D247:AA248" si="531">D248</f>
        <v>475</v>
      </c>
      <c r="E247" s="4">
        <f t="shared" si="531"/>
        <v>1150</v>
      </c>
      <c r="F247" s="4">
        <f t="shared" si="531"/>
        <v>1625</v>
      </c>
      <c r="G247" s="4">
        <f t="shared" si="531"/>
        <v>0</v>
      </c>
      <c r="H247" s="4">
        <f t="shared" si="531"/>
        <v>1625</v>
      </c>
      <c r="I247" s="4">
        <f t="shared" si="531"/>
        <v>0</v>
      </c>
      <c r="J247" s="4">
        <f t="shared" si="531"/>
        <v>1625</v>
      </c>
      <c r="K247" s="4">
        <f t="shared" si="531"/>
        <v>0</v>
      </c>
      <c r="L247" s="4">
        <f t="shared" si="531"/>
        <v>1625</v>
      </c>
      <c r="M247" s="4">
        <f t="shared" si="531"/>
        <v>475</v>
      </c>
      <c r="N247" s="4">
        <f t="shared" si="531"/>
        <v>0</v>
      </c>
      <c r="O247" s="4">
        <f t="shared" si="531"/>
        <v>475</v>
      </c>
      <c r="P247" s="4">
        <f t="shared" si="531"/>
        <v>0</v>
      </c>
      <c r="Q247" s="4">
        <f t="shared" si="531"/>
        <v>475</v>
      </c>
      <c r="R247" s="4">
        <f t="shared" si="531"/>
        <v>0</v>
      </c>
      <c r="S247" s="4">
        <f t="shared" si="531"/>
        <v>475</v>
      </c>
      <c r="T247" s="4">
        <f t="shared" si="531"/>
        <v>0</v>
      </c>
      <c r="U247" s="4">
        <f t="shared" si="531"/>
        <v>475</v>
      </c>
      <c r="V247" s="4">
        <f t="shared" si="531"/>
        <v>475</v>
      </c>
      <c r="W247" s="4">
        <f t="shared" si="531"/>
        <v>0</v>
      </c>
      <c r="X247" s="4">
        <f t="shared" si="531"/>
        <v>475</v>
      </c>
      <c r="Y247" s="4">
        <f t="shared" si="531"/>
        <v>0</v>
      </c>
      <c r="Z247" s="4">
        <f t="shared" si="531"/>
        <v>475</v>
      </c>
      <c r="AA247" s="4">
        <f t="shared" si="531"/>
        <v>0</v>
      </c>
      <c r="AB247" s="4">
        <f t="shared" ref="AA247:AB248" si="532">AB248</f>
        <v>475</v>
      </c>
    </row>
    <row r="248" spans="1:28" ht="31.5" hidden="1" outlineLevel="5" x14ac:dyDescent="0.25">
      <c r="A248" s="5" t="s">
        <v>164</v>
      </c>
      <c r="B248" s="5"/>
      <c r="C248" s="28" t="s">
        <v>165</v>
      </c>
      <c r="D248" s="4">
        <f t="shared" si="531"/>
        <v>475</v>
      </c>
      <c r="E248" s="4">
        <f t="shared" si="531"/>
        <v>1150</v>
      </c>
      <c r="F248" s="4">
        <f t="shared" si="531"/>
        <v>1625</v>
      </c>
      <c r="G248" s="4">
        <f t="shared" si="531"/>
        <v>0</v>
      </c>
      <c r="H248" s="4">
        <f t="shared" si="531"/>
        <v>1625</v>
      </c>
      <c r="I248" s="4">
        <f t="shared" si="531"/>
        <v>0</v>
      </c>
      <c r="J248" s="4">
        <f t="shared" si="531"/>
        <v>1625</v>
      </c>
      <c r="K248" s="4">
        <f t="shared" si="531"/>
        <v>0</v>
      </c>
      <c r="L248" s="4">
        <f t="shared" si="531"/>
        <v>1625</v>
      </c>
      <c r="M248" s="4">
        <f t="shared" si="531"/>
        <v>475</v>
      </c>
      <c r="N248" s="4">
        <f t="shared" si="531"/>
        <v>0</v>
      </c>
      <c r="O248" s="4">
        <f t="shared" si="531"/>
        <v>475</v>
      </c>
      <c r="P248" s="4">
        <f t="shared" si="531"/>
        <v>0</v>
      </c>
      <c r="Q248" s="4">
        <f t="shared" si="531"/>
        <v>475</v>
      </c>
      <c r="R248" s="4">
        <f t="shared" si="531"/>
        <v>0</v>
      </c>
      <c r="S248" s="4">
        <f t="shared" si="531"/>
        <v>475</v>
      </c>
      <c r="T248" s="4">
        <f t="shared" si="531"/>
        <v>0</v>
      </c>
      <c r="U248" s="4">
        <f t="shared" si="531"/>
        <v>475</v>
      </c>
      <c r="V248" s="4">
        <f t="shared" si="531"/>
        <v>475</v>
      </c>
      <c r="W248" s="4">
        <f t="shared" si="531"/>
        <v>0</v>
      </c>
      <c r="X248" s="4">
        <f t="shared" si="531"/>
        <v>475</v>
      </c>
      <c r="Y248" s="4">
        <f t="shared" si="531"/>
        <v>0</v>
      </c>
      <c r="Z248" s="4">
        <f t="shared" si="531"/>
        <v>475</v>
      </c>
      <c r="AA248" s="4">
        <f t="shared" si="532"/>
        <v>0</v>
      </c>
      <c r="AB248" s="4">
        <f t="shared" si="532"/>
        <v>475</v>
      </c>
    </row>
    <row r="249" spans="1:28" ht="15.75" hidden="1" outlineLevel="7" x14ac:dyDescent="0.25">
      <c r="A249" s="11" t="s">
        <v>164</v>
      </c>
      <c r="B249" s="11" t="s">
        <v>27</v>
      </c>
      <c r="C249" s="27" t="s">
        <v>28</v>
      </c>
      <c r="D249" s="8">
        <v>475</v>
      </c>
      <c r="E249" s="8">
        <v>1150</v>
      </c>
      <c r="F249" s="8">
        <f t="shared" ref="F249" si="533">SUM(D249:E249)</f>
        <v>1625</v>
      </c>
      <c r="G249" s="8"/>
      <c r="H249" s="8">
        <f t="shared" ref="H249" si="534">SUM(F249:G249)</f>
        <v>1625</v>
      </c>
      <c r="I249" s="8"/>
      <c r="J249" s="8">
        <f t="shared" ref="J249" si="535">SUM(H249:I249)</f>
        <v>1625</v>
      </c>
      <c r="K249" s="8"/>
      <c r="L249" s="8">
        <f t="shared" ref="L249" si="536">SUM(J249:K249)</f>
        <v>1625</v>
      </c>
      <c r="M249" s="8">
        <v>475</v>
      </c>
      <c r="N249" s="8"/>
      <c r="O249" s="8">
        <f t="shared" ref="O249" si="537">SUM(M249:N249)</f>
        <v>475</v>
      </c>
      <c r="P249" s="8"/>
      <c r="Q249" s="8">
        <f t="shared" ref="Q249" si="538">SUM(O249:P249)</f>
        <v>475</v>
      </c>
      <c r="R249" s="8"/>
      <c r="S249" s="8">
        <f t="shared" ref="S249" si="539">SUM(Q249:R249)</f>
        <v>475</v>
      </c>
      <c r="T249" s="8"/>
      <c r="U249" s="8">
        <f t="shared" ref="U249" si="540">SUM(S249:T249)</f>
        <v>475</v>
      </c>
      <c r="V249" s="8">
        <v>475</v>
      </c>
      <c r="W249" s="8"/>
      <c r="X249" s="8">
        <f t="shared" ref="X249" si="541">SUM(V249:W249)</f>
        <v>475</v>
      </c>
      <c r="Y249" s="8"/>
      <c r="Z249" s="8">
        <f t="shared" ref="Z249" si="542">SUM(X249:Y249)</f>
        <v>475</v>
      </c>
      <c r="AA249" s="8"/>
      <c r="AB249" s="8">
        <f t="shared" ref="AB249" si="543">SUM(Z249:AA249)</f>
        <v>475</v>
      </c>
    </row>
    <row r="250" spans="1:28" ht="31.5" hidden="1" outlineLevel="4" collapsed="1" x14ac:dyDescent="0.25">
      <c r="A250" s="5" t="s">
        <v>166</v>
      </c>
      <c r="B250" s="5"/>
      <c r="C250" s="28" t="s">
        <v>167</v>
      </c>
      <c r="D250" s="4">
        <f t="shared" ref="D250:AA251" si="544">D251</f>
        <v>200</v>
      </c>
      <c r="E250" s="4">
        <f t="shared" si="544"/>
        <v>700</v>
      </c>
      <c r="F250" s="4">
        <f t="shared" si="544"/>
        <v>900</v>
      </c>
      <c r="G250" s="4">
        <f t="shared" si="544"/>
        <v>0</v>
      </c>
      <c r="H250" s="4">
        <f t="shared" si="544"/>
        <v>900</v>
      </c>
      <c r="I250" s="4">
        <f t="shared" si="544"/>
        <v>0</v>
      </c>
      <c r="J250" s="4">
        <f t="shared" si="544"/>
        <v>900</v>
      </c>
      <c r="K250" s="4">
        <f t="shared" si="544"/>
        <v>0</v>
      </c>
      <c r="L250" s="4">
        <f t="shared" si="544"/>
        <v>900</v>
      </c>
      <c r="M250" s="4">
        <f t="shared" si="544"/>
        <v>200</v>
      </c>
      <c r="N250" s="4">
        <f t="shared" si="544"/>
        <v>600</v>
      </c>
      <c r="O250" s="4">
        <f t="shared" si="544"/>
        <v>800</v>
      </c>
      <c r="P250" s="4">
        <f t="shared" si="544"/>
        <v>0</v>
      </c>
      <c r="Q250" s="4">
        <f t="shared" si="544"/>
        <v>800</v>
      </c>
      <c r="R250" s="4">
        <f t="shared" si="544"/>
        <v>0</v>
      </c>
      <c r="S250" s="4">
        <f t="shared" si="544"/>
        <v>800</v>
      </c>
      <c r="T250" s="4">
        <f t="shared" si="544"/>
        <v>0</v>
      </c>
      <c r="U250" s="4">
        <f t="shared" si="544"/>
        <v>800</v>
      </c>
      <c r="V250" s="4">
        <f t="shared" si="544"/>
        <v>200</v>
      </c>
      <c r="W250" s="4">
        <f t="shared" si="544"/>
        <v>600</v>
      </c>
      <c r="X250" s="4">
        <f t="shared" si="544"/>
        <v>800</v>
      </c>
      <c r="Y250" s="4">
        <f t="shared" si="544"/>
        <v>0</v>
      </c>
      <c r="Z250" s="4">
        <f t="shared" si="544"/>
        <v>800</v>
      </c>
      <c r="AA250" s="4">
        <f t="shared" si="544"/>
        <v>0</v>
      </c>
      <c r="AB250" s="4">
        <f t="shared" ref="AA250:AB251" si="545">AB251</f>
        <v>800</v>
      </c>
    </row>
    <row r="251" spans="1:28" ht="31.5" hidden="1" outlineLevel="5" x14ac:dyDescent="0.25">
      <c r="A251" s="5" t="s">
        <v>168</v>
      </c>
      <c r="B251" s="5"/>
      <c r="C251" s="28" t="s">
        <v>169</v>
      </c>
      <c r="D251" s="4">
        <f t="shared" si="544"/>
        <v>200</v>
      </c>
      <c r="E251" s="4">
        <f t="shared" si="544"/>
        <v>700</v>
      </c>
      <c r="F251" s="4">
        <f t="shared" si="544"/>
        <v>900</v>
      </c>
      <c r="G251" s="4">
        <f t="shared" si="544"/>
        <v>0</v>
      </c>
      <c r="H251" s="4">
        <f t="shared" si="544"/>
        <v>900</v>
      </c>
      <c r="I251" s="4">
        <f t="shared" si="544"/>
        <v>0</v>
      </c>
      <c r="J251" s="4">
        <f t="shared" si="544"/>
        <v>900</v>
      </c>
      <c r="K251" s="4">
        <f t="shared" si="544"/>
        <v>0</v>
      </c>
      <c r="L251" s="4">
        <f t="shared" si="544"/>
        <v>900</v>
      </c>
      <c r="M251" s="4">
        <f t="shared" si="544"/>
        <v>200</v>
      </c>
      <c r="N251" s="4">
        <f t="shared" si="544"/>
        <v>600</v>
      </c>
      <c r="O251" s="4">
        <f t="shared" si="544"/>
        <v>800</v>
      </c>
      <c r="P251" s="4">
        <f t="shared" si="544"/>
        <v>0</v>
      </c>
      <c r="Q251" s="4">
        <f t="shared" si="544"/>
        <v>800</v>
      </c>
      <c r="R251" s="4">
        <f t="shared" si="544"/>
        <v>0</v>
      </c>
      <c r="S251" s="4">
        <f t="shared" si="544"/>
        <v>800</v>
      </c>
      <c r="T251" s="4">
        <f t="shared" si="544"/>
        <v>0</v>
      </c>
      <c r="U251" s="4">
        <f t="shared" si="544"/>
        <v>800</v>
      </c>
      <c r="V251" s="4">
        <f t="shared" si="544"/>
        <v>200</v>
      </c>
      <c r="W251" s="4">
        <f t="shared" si="544"/>
        <v>600</v>
      </c>
      <c r="X251" s="4">
        <f t="shared" si="544"/>
        <v>800</v>
      </c>
      <c r="Y251" s="4">
        <f t="shared" si="544"/>
        <v>0</v>
      </c>
      <c r="Z251" s="4">
        <f t="shared" si="544"/>
        <v>800</v>
      </c>
      <c r="AA251" s="4">
        <f t="shared" si="545"/>
        <v>0</v>
      </c>
      <c r="AB251" s="4">
        <f t="shared" si="545"/>
        <v>800</v>
      </c>
    </row>
    <row r="252" spans="1:28" ht="15.75" hidden="1" outlineLevel="7" x14ac:dyDescent="0.25">
      <c r="A252" s="11" t="s">
        <v>168</v>
      </c>
      <c r="B252" s="11" t="s">
        <v>27</v>
      </c>
      <c r="C252" s="27" t="s">
        <v>28</v>
      </c>
      <c r="D252" s="8">
        <v>200</v>
      </c>
      <c r="E252" s="8">
        <v>700</v>
      </c>
      <c r="F252" s="8">
        <f t="shared" ref="F252" si="546">SUM(D252:E252)</f>
        <v>900</v>
      </c>
      <c r="G252" s="8"/>
      <c r="H252" s="8">
        <f t="shared" ref="H252" si="547">SUM(F252:G252)</f>
        <v>900</v>
      </c>
      <c r="I252" s="8"/>
      <c r="J252" s="8">
        <f t="shared" ref="J252" si="548">SUM(H252:I252)</f>
        <v>900</v>
      </c>
      <c r="K252" s="8"/>
      <c r="L252" s="8">
        <f t="shared" ref="L252" si="549">SUM(J252:K252)</f>
        <v>900</v>
      </c>
      <c r="M252" s="8">
        <v>200</v>
      </c>
      <c r="N252" s="8">
        <v>600</v>
      </c>
      <c r="O252" s="8">
        <f t="shared" ref="O252" si="550">SUM(M252:N252)</f>
        <v>800</v>
      </c>
      <c r="P252" s="8"/>
      <c r="Q252" s="8">
        <f t="shared" ref="Q252" si="551">SUM(O252:P252)</f>
        <v>800</v>
      </c>
      <c r="R252" s="8"/>
      <c r="S252" s="8">
        <f t="shared" ref="S252" si="552">SUM(Q252:R252)</f>
        <v>800</v>
      </c>
      <c r="T252" s="8"/>
      <c r="U252" s="8">
        <f t="shared" ref="U252" si="553">SUM(S252:T252)</f>
        <v>800</v>
      </c>
      <c r="V252" s="8">
        <v>200</v>
      </c>
      <c r="W252" s="8">
        <v>600</v>
      </c>
      <c r="X252" s="8">
        <f t="shared" ref="X252" si="554">SUM(V252:W252)</f>
        <v>800</v>
      </c>
      <c r="Y252" s="8"/>
      <c r="Z252" s="8">
        <f t="shared" ref="Z252" si="555">SUM(X252:Y252)</f>
        <v>800</v>
      </c>
      <c r="AA252" s="8"/>
      <c r="AB252" s="8">
        <f t="shared" ref="AB252" si="556">SUM(Z252:AA252)</f>
        <v>800</v>
      </c>
    </row>
    <row r="253" spans="1:28" ht="31.5" outlineLevel="3" collapsed="1" x14ac:dyDescent="0.25">
      <c r="A253" s="5" t="s">
        <v>364</v>
      </c>
      <c r="B253" s="5"/>
      <c r="C253" s="28" t="s">
        <v>365</v>
      </c>
      <c r="D253" s="4">
        <f>D254</f>
        <v>27962.900000000005</v>
      </c>
      <c r="E253" s="4">
        <f t="shared" ref="E253:L253" si="557">E254</f>
        <v>0</v>
      </c>
      <c r="F253" s="4">
        <f t="shared" si="557"/>
        <v>27962.900000000005</v>
      </c>
      <c r="G253" s="4">
        <f t="shared" si="557"/>
        <v>-240.42608999999999</v>
      </c>
      <c r="H253" s="4">
        <f t="shared" si="557"/>
        <v>27722.473910000001</v>
      </c>
      <c r="I253" s="4">
        <f t="shared" si="557"/>
        <v>0</v>
      </c>
      <c r="J253" s="4">
        <f t="shared" si="557"/>
        <v>27722.473910000001</v>
      </c>
      <c r="K253" s="4">
        <f t="shared" si="557"/>
        <v>0</v>
      </c>
      <c r="L253" s="4">
        <f t="shared" si="557"/>
        <v>27722.473910000001</v>
      </c>
      <c r="M253" s="4">
        <f>M254</f>
        <v>24748</v>
      </c>
      <c r="N253" s="4">
        <f t="shared" ref="N253:U253" si="558">N254</f>
        <v>0</v>
      </c>
      <c r="O253" s="4">
        <f t="shared" si="558"/>
        <v>24748</v>
      </c>
      <c r="P253" s="4">
        <f t="shared" si="558"/>
        <v>0</v>
      </c>
      <c r="Q253" s="4">
        <f t="shared" si="558"/>
        <v>24748</v>
      </c>
      <c r="R253" s="4">
        <f t="shared" si="558"/>
        <v>0</v>
      </c>
      <c r="S253" s="4">
        <f t="shared" si="558"/>
        <v>24748</v>
      </c>
      <c r="T253" s="4">
        <f t="shared" si="558"/>
        <v>0</v>
      </c>
      <c r="U253" s="4">
        <f t="shared" si="558"/>
        <v>24748</v>
      </c>
      <c r="V253" s="4">
        <f>V254</f>
        <v>23757.3</v>
      </c>
      <c r="W253" s="4">
        <f t="shared" ref="W253:AB253" si="559">W254</f>
        <v>0</v>
      </c>
      <c r="X253" s="4">
        <f t="shared" si="559"/>
        <v>23757.3</v>
      </c>
      <c r="Y253" s="4">
        <f t="shared" si="559"/>
        <v>0</v>
      </c>
      <c r="Z253" s="4">
        <f t="shared" si="559"/>
        <v>23757.3</v>
      </c>
      <c r="AA253" s="4">
        <f t="shared" si="559"/>
        <v>0</v>
      </c>
      <c r="AB253" s="4">
        <f t="shared" si="559"/>
        <v>23757.3</v>
      </c>
    </row>
    <row r="254" spans="1:28" ht="31.5" outlineLevel="4" x14ac:dyDescent="0.25">
      <c r="A254" s="5" t="s">
        <v>366</v>
      </c>
      <c r="B254" s="5"/>
      <c r="C254" s="28" t="s">
        <v>57</v>
      </c>
      <c r="D254" s="4">
        <f>D255+D260</f>
        <v>27962.900000000005</v>
      </c>
      <c r="E254" s="4">
        <f t="shared" ref="E254:Z254" si="560">E255+E260</f>
        <v>0</v>
      </c>
      <c r="F254" s="4">
        <f t="shared" si="560"/>
        <v>27962.900000000005</v>
      </c>
      <c r="G254" s="4">
        <f t="shared" si="560"/>
        <v>-240.42608999999999</v>
      </c>
      <c r="H254" s="4">
        <f t="shared" si="560"/>
        <v>27722.473910000001</v>
      </c>
      <c r="I254" s="4">
        <f t="shared" si="560"/>
        <v>0</v>
      </c>
      <c r="J254" s="4">
        <f t="shared" si="560"/>
        <v>27722.473910000001</v>
      </c>
      <c r="K254" s="4">
        <f t="shared" ref="K254:L254" si="561">K255+K260</f>
        <v>0</v>
      </c>
      <c r="L254" s="4">
        <f t="shared" si="561"/>
        <v>27722.473910000001</v>
      </c>
      <c r="M254" s="4">
        <f t="shared" si="560"/>
        <v>24748</v>
      </c>
      <c r="N254" s="4">
        <f t="shared" si="560"/>
        <v>0</v>
      </c>
      <c r="O254" s="4">
        <f t="shared" si="560"/>
        <v>24748</v>
      </c>
      <c r="P254" s="4">
        <f t="shared" si="560"/>
        <v>0</v>
      </c>
      <c r="Q254" s="4">
        <f t="shared" si="560"/>
        <v>24748</v>
      </c>
      <c r="R254" s="4">
        <f t="shared" si="560"/>
        <v>0</v>
      </c>
      <c r="S254" s="4">
        <f t="shared" si="560"/>
        <v>24748</v>
      </c>
      <c r="T254" s="4">
        <f t="shared" si="560"/>
        <v>0</v>
      </c>
      <c r="U254" s="4">
        <f t="shared" si="560"/>
        <v>24748</v>
      </c>
      <c r="V254" s="4">
        <f t="shared" si="560"/>
        <v>23757.3</v>
      </c>
      <c r="W254" s="4">
        <f t="shared" si="560"/>
        <v>0</v>
      </c>
      <c r="X254" s="4">
        <f t="shared" si="560"/>
        <v>23757.3</v>
      </c>
      <c r="Y254" s="4">
        <f t="shared" si="560"/>
        <v>0</v>
      </c>
      <c r="Z254" s="4">
        <f t="shared" si="560"/>
        <v>23757.3</v>
      </c>
      <c r="AA254" s="4">
        <f t="shared" ref="AA254:AB254" si="562">AA255+AA260</f>
        <v>0</v>
      </c>
      <c r="AB254" s="4">
        <f t="shared" si="562"/>
        <v>23757.3</v>
      </c>
    </row>
    <row r="255" spans="1:28" ht="15.75" outlineLevel="5" x14ac:dyDescent="0.25">
      <c r="A255" s="5" t="s">
        <v>367</v>
      </c>
      <c r="B255" s="5"/>
      <c r="C255" s="28" t="s">
        <v>59</v>
      </c>
      <c r="D255" s="4">
        <f>D256+D258+D259</f>
        <v>21752.700000000004</v>
      </c>
      <c r="E255" s="4">
        <f t="shared" ref="E255:J255" si="563">E256+E258+E259</f>
        <v>0</v>
      </c>
      <c r="F255" s="4">
        <f t="shared" si="563"/>
        <v>21752.700000000004</v>
      </c>
      <c r="G255" s="4">
        <f t="shared" si="563"/>
        <v>-442.83</v>
      </c>
      <c r="H255" s="4">
        <f t="shared" si="563"/>
        <v>21309.870000000003</v>
      </c>
      <c r="I255" s="4">
        <f t="shared" si="563"/>
        <v>0</v>
      </c>
      <c r="J255" s="4">
        <f t="shared" si="563"/>
        <v>21309.870000000003</v>
      </c>
      <c r="K255" s="4">
        <f>K256+K258+K259+K257</f>
        <v>0</v>
      </c>
      <c r="L255" s="4">
        <f t="shared" ref="L255:AB255" si="564">L256+L258+L259+L257</f>
        <v>21309.870000000003</v>
      </c>
      <c r="M255" s="4">
        <f t="shared" si="564"/>
        <v>19148</v>
      </c>
      <c r="N255" s="4">
        <f t="shared" si="564"/>
        <v>0</v>
      </c>
      <c r="O255" s="4">
        <f t="shared" si="564"/>
        <v>19148</v>
      </c>
      <c r="P255" s="4">
        <f t="shared" si="564"/>
        <v>0</v>
      </c>
      <c r="Q255" s="4">
        <f t="shared" si="564"/>
        <v>19148</v>
      </c>
      <c r="R255" s="4">
        <f t="shared" si="564"/>
        <v>0</v>
      </c>
      <c r="S255" s="4">
        <f t="shared" si="564"/>
        <v>19148</v>
      </c>
      <c r="T255" s="4">
        <f t="shared" si="564"/>
        <v>0</v>
      </c>
      <c r="U255" s="4">
        <f t="shared" si="564"/>
        <v>19148</v>
      </c>
      <c r="V255" s="4">
        <f t="shared" si="564"/>
        <v>18157.3</v>
      </c>
      <c r="W255" s="4">
        <f t="shared" si="564"/>
        <v>0</v>
      </c>
      <c r="X255" s="4">
        <f t="shared" si="564"/>
        <v>18157.3</v>
      </c>
      <c r="Y255" s="4">
        <f t="shared" si="564"/>
        <v>0</v>
      </c>
      <c r="Z255" s="4">
        <f t="shared" si="564"/>
        <v>18157.3</v>
      </c>
      <c r="AA255" s="4">
        <f t="shared" si="564"/>
        <v>0</v>
      </c>
      <c r="AB255" s="4">
        <f t="shared" si="564"/>
        <v>18157.3</v>
      </c>
    </row>
    <row r="256" spans="1:28" ht="47.25" outlineLevel="7" x14ac:dyDescent="0.25">
      <c r="A256" s="11" t="s">
        <v>367</v>
      </c>
      <c r="B256" s="11" t="s">
        <v>8</v>
      </c>
      <c r="C256" s="27" t="s">
        <v>9</v>
      </c>
      <c r="D256" s="8">
        <v>21190.400000000001</v>
      </c>
      <c r="E256" s="8"/>
      <c r="F256" s="8">
        <f t="shared" ref="F256:F259" si="565">SUM(D256:E256)</f>
        <v>21190.400000000001</v>
      </c>
      <c r="G256" s="8">
        <v>-444</v>
      </c>
      <c r="H256" s="8">
        <f t="shared" ref="H256:H259" si="566">SUM(F256:G256)</f>
        <v>20746.400000000001</v>
      </c>
      <c r="I256" s="8"/>
      <c r="J256" s="8">
        <f t="shared" ref="J256:J259" si="567">SUM(H256:I256)</f>
        <v>20746.400000000001</v>
      </c>
      <c r="K256" s="8">
        <v>-22.641200000000001</v>
      </c>
      <c r="L256" s="8">
        <f t="shared" ref="L256:L259" si="568">SUM(J256:K256)</f>
        <v>20723.758800000003</v>
      </c>
      <c r="M256" s="8">
        <v>18642.900000000001</v>
      </c>
      <c r="N256" s="8"/>
      <c r="O256" s="8">
        <f t="shared" ref="O256:O259" si="569">SUM(M256:N256)</f>
        <v>18642.900000000001</v>
      </c>
      <c r="P256" s="8"/>
      <c r="Q256" s="8">
        <f t="shared" ref="Q256:Q259" si="570">SUM(O256:P256)</f>
        <v>18642.900000000001</v>
      </c>
      <c r="R256" s="8"/>
      <c r="S256" s="8">
        <f t="shared" ref="S256:S259" si="571">SUM(Q256:R256)</f>
        <v>18642.900000000001</v>
      </c>
      <c r="T256" s="8"/>
      <c r="U256" s="8">
        <f t="shared" ref="U256:U259" si="572">SUM(S256:T256)</f>
        <v>18642.900000000001</v>
      </c>
      <c r="V256" s="8">
        <v>17652.2</v>
      </c>
      <c r="W256" s="8"/>
      <c r="X256" s="8">
        <f t="shared" ref="X256:X259" si="573">SUM(V256:W256)</f>
        <v>17652.2</v>
      </c>
      <c r="Y256" s="8"/>
      <c r="Z256" s="8">
        <f t="shared" ref="Z256:Z259" si="574">SUM(X256:Y256)</f>
        <v>17652.2</v>
      </c>
      <c r="AA256" s="8"/>
      <c r="AB256" s="8">
        <f t="shared" ref="AB256:AB259" si="575">SUM(Z256:AA256)</f>
        <v>17652.2</v>
      </c>
    </row>
    <row r="257" spans="1:28" ht="15.75" outlineLevel="7" x14ac:dyDescent="0.2">
      <c r="A257" s="11" t="s">
        <v>367</v>
      </c>
      <c r="B257" s="11" t="s">
        <v>33</v>
      </c>
      <c r="C257" s="15" t="s">
        <v>34</v>
      </c>
      <c r="D257" s="8"/>
      <c r="E257" s="8"/>
      <c r="F257" s="8"/>
      <c r="G257" s="8"/>
      <c r="H257" s="8"/>
      <c r="I257" s="8"/>
      <c r="J257" s="8"/>
      <c r="K257" s="8">
        <v>22.641200000000001</v>
      </c>
      <c r="L257" s="8">
        <f t="shared" si="568"/>
        <v>22.641200000000001</v>
      </c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</row>
    <row r="258" spans="1:28" ht="31.5" outlineLevel="7" x14ac:dyDescent="0.25">
      <c r="A258" s="11" t="s">
        <v>367</v>
      </c>
      <c r="B258" s="11" t="s">
        <v>11</v>
      </c>
      <c r="C258" s="27" t="s">
        <v>12</v>
      </c>
      <c r="D258" s="8">
        <v>561.9</v>
      </c>
      <c r="E258" s="8"/>
      <c r="F258" s="8">
        <f t="shared" si="565"/>
        <v>561.9</v>
      </c>
      <c r="G258" s="8">
        <v>1.17</v>
      </c>
      <c r="H258" s="8">
        <f t="shared" si="566"/>
        <v>563.06999999999994</v>
      </c>
      <c r="I258" s="8"/>
      <c r="J258" s="8">
        <f t="shared" si="567"/>
        <v>563.06999999999994</v>
      </c>
      <c r="K258" s="8"/>
      <c r="L258" s="8">
        <f t="shared" si="568"/>
        <v>563.06999999999994</v>
      </c>
      <c r="M258" s="8">
        <f>504.7+0.4</f>
        <v>505.09999999999997</v>
      </c>
      <c r="N258" s="8"/>
      <c r="O258" s="8">
        <f t="shared" si="569"/>
        <v>505.09999999999997</v>
      </c>
      <c r="P258" s="8"/>
      <c r="Q258" s="8">
        <f t="shared" si="570"/>
        <v>505.09999999999997</v>
      </c>
      <c r="R258" s="8"/>
      <c r="S258" s="8">
        <f t="shared" si="571"/>
        <v>505.09999999999997</v>
      </c>
      <c r="T258" s="8"/>
      <c r="U258" s="8">
        <f t="shared" si="572"/>
        <v>505.09999999999997</v>
      </c>
      <c r="V258" s="8">
        <f>504.7+0.4</f>
        <v>505.09999999999997</v>
      </c>
      <c r="W258" s="8"/>
      <c r="X258" s="8">
        <f t="shared" si="573"/>
        <v>505.09999999999997</v>
      </c>
      <c r="Y258" s="8"/>
      <c r="Z258" s="8">
        <f t="shared" si="574"/>
        <v>505.09999999999997</v>
      </c>
      <c r="AA258" s="8"/>
      <c r="AB258" s="8">
        <f t="shared" si="575"/>
        <v>505.09999999999997</v>
      </c>
    </row>
    <row r="259" spans="1:28" ht="15.75" hidden="1" outlineLevel="7" x14ac:dyDescent="0.25">
      <c r="A259" s="11" t="s">
        <v>367</v>
      </c>
      <c r="B259" s="11" t="s">
        <v>27</v>
      </c>
      <c r="C259" s="27" t="s">
        <v>28</v>
      </c>
      <c r="D259" s="8">
        <v>0.4</v>
      </c>
      <c r="E259" s="8"/>
      <c r="F259" s="8">
        <f t="shared" si="565"/>
        <v>0.4</v>
      </c>
      <c r="G259" s="8"/>
      <c r="H259" s="8">
        <f t="shared" si="566"/>
        <v>0.4</v>
      </c>
      <c r="I259" s="8"/>
      <c r="J259" s="8">
        <f t="shared" si="567"/>
        <v>0.4</v>
      </c>
      <c r="K259" s="8"/>
      <c r="L259" s="8">
        <f t="shared" si="568"/>
        <v>0.4</v>
      </c>
      <c r="M259" s="8"/>
      <c r="N259" s="8"/>
      <c r="O259" s="8">
        <f t="shared" si="569"/>
        <v>0</v>
      </c>
      <c r="P259" s="8"/>
      <c r="Q259" s="8">
        <f t="shared" si="570"/>
        <v>0</v>
      </c>
      <c r="R259" s="8"/>
      <c r="S259" s="8">
        <f t="shared" si="571"/>
        <v>0</v>
      </c>
      <c r="T259" s="8"/>
      <c r="U259" s="8">
        <f t="shared" si="572"/>
        <v>0</v>
      </c>
      <c r="V259" s="8"/>
      <c r="W259" s="8"/>
      <c r="X259" s="8">
        <f t="shared" si="573"/>
        <v>0</v>
      </c>
      <c r="Y259" s="8"/>
      <c r="Z259" s="8">
        <f t="shared" si="574"/>
        <v>0</v>
      </c>
      <c r="AA259" s="8"/>
      <c r="AB259" s="8">
        <f t="shared" si="575"/>
        <v>0</v>
      </c>
    </row>
    <row r="260" spans="1:28" ht="15.75" hidden="1" outlineLevel="5" x14ac:dyDescent="0.25">
      <c r="A260" s="5" t="s">
        <v>379</v>
      </c>
      <c r="B260" s="5"/>
      <c r="C260" s="28" t="s">
        <v>380</v>
      </c>
      <c r="D260" s="4">
        <f>D261</f>
        <v>6210.2</v>
      </c>
      <c r="E260" s="4">
        <f t="shared" ref="E260:L260" si="576">E261</f>
        <v>0</v>
      </c>
      <c r="F260" s="4">
        <f t="shared" si="576"/>
        <v>6210.2</v>
      </c>
      <c r="G260" s="4">
        <f t="shared" si="576"/>
        <v>202.40391</v>
      </c>
      <c r="H260" s="4">
        <f t="shared" si="576"/>
        <v>6412.6039099999998</v>
      </c>
      <c r="I260" s="4">
        <f t="shared" si="576"/>
        <v>0</v>
      </c>
      <c r="J260" s="4">
        <f t="shared" si="576"/>
        <v>6412.6039099999998</v>
      </c>
      <c r="K260" s="4">
        <f t="shared" si="576"/>
        <v>0</v>
      </c>
      <c r="L260" s="4">
        <f t="shared" si="576"/>
        <v>6412.6039099999998</v>
      </c>
      <c r="M260" s="4">
        <f>M261</f>
        <v>5600</v>
      </c>
      <c r="N260" s="4">
        <f t="shared" ref="N260:U260" si="577">N261</f>
        <v>0</v>
      </c>
      <c r="O260" s="4">
        <f t="shared" si="577"/>
        <v>5600</v>
      </c>
      <c r="P260" s="4">
        <f t="shared" si="577"/>
        <v>0</v>
      </c>
      <c r="Q260" s="4">
        <f t="shared" si="577"/>
        <v>5600</v>
      </c>
      <c r="R260" s="4">
        <f t="shared" si="577"/>
        <v>0</v>
      </c>
      <c r="S260" s="4">
        <f t="shared" si="577"/>
        <v>5600</v>
      </c>
      <c r="T260" s="4">
        <f t="shared" si="577"/>
        <v>0</v>
      </c>
      <c r="U260" s="4">
        <f t="shared" si="577"/>
        <v>5600</v>
      </c>
      <c r="V260" s="4">
        <f>V261</f>
        <v>5600</v>
      </c>
      <c r="W260" s="4">
        <f t="shared" ref="W260:AB260" si="578">W261</f>
        <v>0</v>
      </c>
      <c r="X260" s="4">
        <f t="shared" si="578"/>
        <v>5600</v>
      </c>
      <c r="Y260" s="4">
        <f t="shared" si="578"/>
        <v>0</v>
      </c>
      <c r="Z260" s="4">
        <f t="shared" si="578"/>
        <v>5600</v>
      </c>
      <c r="AA260" s="4">
        <f t="shared" si="578"/>
        <v>0</v>
      </c>
      <c r="AB260" s="4">
        <f t="shared" si="578"/>
        <v>5600</v>
      </c>
    </row>
    <row r="261" spans="1:28" ht="31.5" hidden="1" outlineLevel="7" x14ac:dyDescent="0.25">
      <c r="A261" s="11" t="s">
        <v>379</v>
      </c>
      <c r="B261" s="11" t="s">
        <v>11</v>
      </c>
      <c r="C261" s="27" t="s">
        <v>12</v>
      </c>
      <c r="D261" s="8">
        <v>6210.2</v>
      </c>
      <c r="E261" s="8"/>
      <c r="F261" s="8">
        <f t="shared" ref="F261" si="579">SUM(D261:E261)</f>
        <v>6210.2</v>
      </c>
      <c r="G261" s="8">
        <v>202.40391</v>
      </c>
      <c r="H261" s="8">
        <f t="shared" ref="H261" si="580">SUM(F261:G261)</f>
        <v>6412.6039099999998</v>
      </c>
      <c r="I261" s="8"/>
      <c r="J261" s="8">
        <f t="shared" ref="J261" si="581">SUM(H261:I261)</f>
        <v>6412.6039099999998</v>
      </c>
      <c r="K261" s="8"/>
      <c r="L261" s="8">
        <f t="shared" ref="L261" si="582">SUM(J261:K261)</f>
        <v>6412.6039099999998</v>
      </c>
      <c r="M261" s="8">
        <v>5600</v>
      </c>
      <c r="N261" s="8"/>
      <c r="O261" s="8">
        <f t="shared" ref="O261" si="583">SUM(M261:N261)</f>
        <v>5600</v>
      </c>
      <c r="P261" s="8"/>
      <c r="Q261" s="8">
        <f t="shared" ref="Q261" si="584">SUM(O261:P261)</f>
        <v>5600</v>
      </c>
      <c r="R261" s="8"/>
      <c r="S261" s="8">
        <f t="shared" ref="S261" si="585">SUM(Q261:R261)</f>
        <v>5600</v>
      </c>
      <c r="T261" s="8"/>
      <c r="U261" s="8">
        <f t="shared" ref="U261" si="586">SUM(S261:T261)</f>
        <v>5600</v>
      </c>
      <c r="V261" s="8">
        <v>5600</v>
      </c>
      <c r="W261" s="8"/>
      <c r="X261" s="8">
        <f t="shared" ref="X261" si="587">SUM(V261:W261)</f>
        <v>5600</v>
      </c>
      <c r="Y261" s="8"/>
      <c r="Z261" s="8">
        <f t="shared" ref="Z261" si="588">SUM(X261:Y261)</f>
        <v>5600</v>
      </c>
      <c r="AA261" s="8"/>
      <c r="AB261" s="8">
        <f t="shared" ref="AB261" si="589">SUM(Z261:AA261)</f>
        <v>5600</v>
      </c>
    </row>
    <row r="262" spans="1:28" ht="33.75" customHeight="1" outlineLevel="2" x14ac:dyDescent="0.25">
      <c r="A262" s="5" t="s">
        <v>170</v>
      </c>
      <c r="B262" s="5"/>
      <c r="C262" s="28" t="s">
        <v>171</v>
      </c>
      <c r="D262" s="4">
        <f t="shared" ref="D262:Z262" si="590">D263+D309+D329+D344+D363+D367</f>
        <v>822882.57926999999</v>
      </c>
      <c r="E262" s="4">
        <f t="shared" si="590"/>
        <v>-9716.9000000000015</v>
      </c>
      <c r="F262" s="4">
        <f t="shared" si="590"/>
        <v>813165.67926999996</v>
      </c>
      <c r="G262" s="4">
        <f t="shared" si="590"/>
        <v>80645.854649999994</v>
      </c>
      <c r="H262" s="4">
        <f t="shared" si="590"/>
        <v>893811.53392000007</v>
      </c>
      <c r="I262" s="4">
        <f t="shared" si="590"/>
        <v>40265.544580000002</v>
      </c>
      <c r="J262" s="4">
        <f t="shared" si="590"/>
        <v>934077.07850000006</v>
      </c>
      <c r="K262" s="4">
        <f t="shared" ref="K262:L262" si="591">K263+K309+K329+K344+K363+K367</f>
        <v>77081.3</v>
      </c>
      <c r="L262" s="4">
        <f t="shared" si="591"/>
        <v>1011158.3785000001</v>
      </c>
      <c r="M262" s="4">
        <f t="shared" si="590"/>
        <v>710405.10000000009</v>
      </c>
      <c r="N262" s="4">
        <f t="shared" si="590"/>
        <v>-4777.5</v>
      </c>
      <c r="O262" s="4">
        <f t="shared" si="590"/>
        <v>705627.60000000009</v>
      </c>
      <c r="P262" s="4">
        <f t="shared" si="590"/>
        <v>-4475.8</v>
      </c>
      <c r="Q262" s="4">
        <f t="shared" si="590"/>
        <v>701151.8</v>
      </c>
      <c r="R262" s="4">
        <f t="shared" si="590"/>
        <v>0</v>
      </c>
      <c r="S262" s="4">
        <f t="shared" si="590"/>
        <v>701151.8</v>
      </c>
      <c r="T262" s="4">
        <f t="shared" si="590"/>
        <v>26328.300000000003</v>
      </c>
      <c r="U262" s="4">
        <f t="shared" si="590"/>
        <v>727480.1</v>
      </c>
      <c r="V262" s="4">
        <f t="shared" si="590"/>
        <v>497354.25</v>
      </c>
      <c r="W262" s="4">
        <f t="shared" si="590"/>
        <v>0</v>
      </c>
      <c r="X262" s="4">
        <f t="shared" si="590"/>
        <v>497354.25</v>
      </c>
      <c r="Y262" s="4">
        <f t="shared" si="590"/>
        <v>12316.6</v>
      </c>
      <c r="Z262" s="4">
        <f t="shared" si="590"/>
        <v>509670.85000000003</v>
      </c>
      <c r="AA262" s="4">
        <f t="shared" ref="AA262:AB262" si="592">AA263+AA309+AA329+AA344+AA363+AA367</f>
        <v>8183.53</v>
      </c>
      <c r="AB262" s="4">
        <f t="shared" si="592"/>
        <v>517854.38000000006</v>
      </c>
    </row>
    <row r="263" spans="1:28" ht="15.75" outlineLevel="3" x14ac:dyDescent="0.25">
      <c r="A263" s="5" t="s">
        <v>172</v>
      </c>
      <c r="B263" s="5"/>
      <c r="C263" s="28" t="s">
        <v>605</v>
      </c>
      <c r="D263" s="4">
        <f>D264+D275+D284+D292+D302</f>
        <v>74118.084000000003</v>
      </c>
      <c r="E263" s="4">
        <f>E264+E275+E284+E292+E302</f>
        <v>0.8</v>
      </c>
      <c r="F263" s="4">
        <f>F264+F275+F284+F292+F302</f>
        <v>74118.883999999991</v>
      </c>
      <c r="G263" s="4">
        <f>G264+G275+G284+G292+G302+G297</f>
        <v>1601.6</v>
      </c>
      <c r="H263" s="4">
        <f>H264+H275+H284+H292+H302+H297</f>
        <v>75720.483999999997</v>
      </c>
      <c r="I263" s="4">
        <f>I264+I275+I284+I292+I302+I297</f>
        <v>14137</v>
      </c>
      <c r="J263" s="4">
        <f>J264+J275+J284+J292+J302+J297</f>
        <v>89857.483999999997</v>
      </c>
      <c r="K263" s="4">
        <f>K264+K275+K284+K292+K302+K297+K273</f>
        <v>4804.8</v>
      </c>
      <c r="L263" s="4">
        <f t="shared" ref="L263:AB263" si="593">L264+L275+L284+L292+L302+L297+L273</f>
        <v>94662.283999999985</v>
      </c>
      <c r="M263" s="4">
        <f t="shared" si="593"/>
        <v>72085.7</v>
      </c>
      <c r="N263" s="4">
        <f t="shared" si="593"/>
        <v>0</v>
      </c>
      <c r="O263" s="4">
        <f t="shared" si="593"/>
        <v>72085.7</v>
      </c>
      <c r="P263" s="4">
        <f t="shared" si="593"/>
        <v>0</v>
      </c>
      <c r="Q263" s="4">
        <f t="shared" si="593"/>
        <v>72085.7</v>
      </c>
      <c r="R263" s="4">
        <f t="shared" si="593"/>
        <v>0</v>
      </c>
      <c r="S263" s="4">
        <f t="shared" si="593"/>
        <v>72085.7</v>
      </c>
      <c r="T263" s="4">
        <f t="shared" si="593"/>
        <v>0</v>
      </c>
      <c r="U263" s="4">
        <f t="shared" si="593"/>
        <v>72085.7</v>
      </c>
      <c r="V263" s="4">
        <f t="shared" si="593"/>
        <v>73010.8</v>
      </c>
      <c r="W263" s="4">
        <f t="shared" si="593"/>
        <v>0</v>
      </c>
      <c r="X263" s="4">
        <f t="shared" si="593"/>
        <v>73010.8</v>
      </c>
      <c r="Y263" s="4">
        <f t="shared" si="593"/>
        <v>0</v>
      </c>
      <c r="Z263" s="4">
        <f t="shared" si="593"/>
        <v>73010.8</v>
      </c>
      <c r="AA263" s="4">
        <f t="shared" si="593"/>
        <v>0</v>
      </c>
      <c r="AB263" s="4">
        <f t="shared" si="593"/>
        <v>73010.8</v>
      </c>
    </row>
    <row r="264" spans="1:28" ht="31.5" hidden="1" outlineLevel="4" x14ac:dyDescent="0.25">
      <c r="A264" s="5" t="s">
        <v>173</v>
      </c>
      <c r="B264" s="5"/>
      <c r="C264" s="28" t="s">
        <v>174</v>
      </c>
      <c r="D264" s="4">
        <f>D265+D267+D269+D271</f>
        <v>17235.784</v>
      </c>
      <c r="E264" s="4">
        <f t="shared" ref="E264:Z264" si="594">E265+E267+E269+E271</f>
        <v>0</v>
      </c>
      <c r="F264" s="4">
        <f t="shared" si="594"/>
        <v>17235.784</v>
      </c>
      <c r="G264" s="4">
        <f t="shared" si="594"/>
        <v>0</v>
      </c>
      <c r="H264" s="4">
        <f t="shared" si="594"/>
        <v>17235.784</v>
      </c>
      <c r="I264" s="4">
        <f t="shared" si="594"/>
        <v>937</v>
      </c>
      <c r="J264" s="4">
        <f t="shared" si="594"/>
        <v>18172.784</v>
      </c>
      <c r="K264" s="4">
        <f>K265+K267+K269+K271</f>
        <v>0</v>
      </c>
      <c r="L264" s="4">
        <f t="shared" ref="L264" si="595">L265+L267+L269+L271</f>
        <v>18172.784</v>
      </c>
      <c r="M264" s="4">
        <f t="shared" si="594"/>
        <v>15500</v>
      </c>
      <c r="N264" s="4">
        <f t="shared" si="594"/>
        <v>0</v>
      </c>
      <c r="O264" s="4">
        <f t="shared" si="594"/>
        <v>15500</v>
      </c>
      <c r="P264" s="4">
        <f t="shared" si="594"/>
        <v>0</v>
      </c>
      <c r="Q264" s="4">
        <f t="shared" si="594"/>
        <v>15500</v>
      </c>
      <c r="R264" s="4">
        <f t="shared" si="594"/>
        <v>0</v>
      </c>
      <c r="S264" s="4">
        <f t="shared" si="594"/>
        <v>15500</v>
      </c>
      <c r="T264" s="4">
        <f>T265+T267+T269+T271</f>
        <v>0</v>
      </c>
      <c r="U264" s="4">
        <f t="shared" ref="U264" si="596">U265+U267+U269+U271</f>
        <v>15500</v>
      </c>
      <c r="V264" s="4">
        <f t="shared" si="594"/>
        <v>12300</v>
      </c>
      <c r="W264" s="4">
        <f t="shared" si="594"/>
        <v>0</v>
      </c>
      <c r="X264" s="4">
        <f t="shared" si="594"/>
        <v>12300</v>
      </c>
      <c r="Y264" s="4">
        <f>Y265+Y267+Y269+Y271</f>
        <v>0</v>
      </c>
      <c r="Z264" s="4">
        <f t="shared" si="594"/>
        <v>12300</v>
      </c>
      <c r="AA264" s="4">
        <f>AA265+AA267+AA269+AA271</f>
        <v>0</v>
      </c>
      <c r="AB264" s="4">
        <f t="shared" ref="AB264" si="597">AB265+AB267+AB269+AB271</f>
        <v>12300</v>
      </c>
    </row>
    <row r="265" spans="1:28" ht="15.75" hidden="1" outlineLevel="5" x14ac:dyDescent="0.25">
      <c r="A265" s="5" t="s">
        <v>256</v>
      </c>
      <c r="B265" s="5"/>
      <c r="C265" s="28" t="s">
        <v>257</v>
      </c>
      <c r="D265" s="4">
        <f>D266</f>
        <v>8871.2999999999993</v>
      </c>
      <c r="E265" s="4">
        <f t="shared" ref="E265:J265" si="598">E266</f>
        <v>0</v>
      </c>
      <c r="F265" s="4">
        <f t="shared" si="598"/>
        <v>8871.2999999999993</v>
      </c>
      <c r="G265" s="4">
        <f t="shared" si="598"/>
        <v>0</v>
      </c>
      <c r="H265" s="4">
        <f t="shared" si="598"/>
        <v>8871.2999999999993</v>
      </c>
      <c r="I265" s="4">
        <f t="shared" si="598"/>
        <v>0</v>
      </c>
      <c r="J265" s="4">
        <f t="shared" si="598"/>
        <v>8871.2999999999993</v>
      </c>
      <c r="K265" s="4">
        <f>K266</f>
        <v>0</v>
      </c>
      <c r="L265" s="4">
        <f t="shared" ref="L265" si="599">L266</f>
        <v>8871.2999999999993</v>
      </c>
      <c r="M265" s="4">
        <f>M266</f>
        <v>9000</v>
      </c>
      <c r="N265" s="4">
        <f t="shared" ref="N265:S265" si="600">N266</f>
        <v>0</v>
      </c>
      <c r="O265" s="4">
        <f t="shared" si="600"/>
        <v>9000</v>
      </c>
      <c r="P265" s="4">
        <f t="shared" si="600"/>
        <v>0</v>
      </c>
      <c r="Q265" s="4">
        <f t="shared" si="600"/>
        <v>9000</v>
      </c>
      <c r="R265" s="4">
        <f t="shared" si="600"/>
        <v>0</v>
      </c>
      <c r="S265" s="4">
        <f t="shared" si="600"/>
        <v>9000</v>
      </c>
      <c r="T265" s="4">
        <f>T266</f>
        <v>0</v>
      </c>
      <c r="U265" s="4">
        <f t="shared" ref="U265:AB265" si="601">U266</f>
        <v>9000</v>
      </c>
      <c r="V265" s="4">
        <f>V266</f>
        <v>9000</v>
      </c>
      <c r="W265" s="4">
        <f t="shared" si="601"/>
        <v>0</v>
      </c>
      <c r="X265" s="4">
        <f t="shared" si="601"/>
        <v>9000</v>
      </c>
      <c r="Y265" s="4">
        <f>Y266</f>
        <v>0</v>
      </c>
      <c r="Z265" s="4">
        <f t="shared" si="601"/>
        <v>9000</v>
      </c>
      <c r="AA265" s="4">
        <f>AA266</f>
        <v>0</v>
      </c>
      <c r="AB265" s="4">
        <f t="shared" si="601"/>
        <v>9000</v>
      </c>
    </row>
    <row r="266" spans="1:28" ht="31.5" hidden="1" outlineLevel="7" x14ac:dyDescent="0.25">
      <c r="A266" s="11" t="s">
        <v>256</v>
      </c>
      <c r="B266" s="11" t="s">
        <v>92</v>
      </c>
      <c r="C266" s="27" t="s">
        <v>93</v>
      </c>
      <c r="D266" s="8">
        <v>8871.2999999999993</v>
      </c>
      <c r="E266" s="8"/>
      <c r="F266" s="8">
        <f t="shared" ref="F266" si="602">SUM(D266:E266)</f>
        <v>8871.2999999999993</v>
      </c>
      <c r="G266" s="8"/>
      <c r="H266" s="8">
        <f t="shared" ref="H266" si="603">SUM(F266:G266)</f>
        <v>8871.2999999999993</v>
      </c>
      <c r="I266" s="8"/>
      <c r="J266" s="8">
        <f t="shared" ref="J266" si="604">SUM(H266:I266)</f>
        <v>8871.2999999999993</v>
      </c>
      <c r="K266" s="8"/>
      <c r="L266" s="8">
        <f t="shared" ref="L266" si="605">SUM(J266:K266)</f>
        <v>8871.2999999999993</v>
      </c>
      <c r="M266" s="8">
        <v>9000</v>
      </c>
      <c r="N266" s="8"/>
      <c r="O266" s="8">
        <f t="shared" ref="O266" si="606">SUM(M266:N266)</f>
        <v>9000</v>
      </c>
      <c r="P266" s="8"/>
      <c r="Q266" s="8">
        <f t="shared" ref="Q266" si="607">SUM(O266:P266)</f>
        <v>9000</v>
      </c>
      <c r="R266" s="8"/>
      <c r="S266" s="8">
        <f t="shared" ref="S266" si="608">SUM(Q266:R266)</f>
        <v>9000</v>
      </c>
      <c r="T266" s="8"/>
      <c r="U266" s="8">
        <f t="shared" ref="U266" si="609">SUM(S266:T266)</f>
        <v>9000</v>
      </c>
      <c r="V266" s="8">
        <v>9000</v>
      </c>
      <c r="W266" s="8"/>
      <c r="X266" s="8">
        <f t="shared" ref="X266" si="610">SUM(V266:W266)</f>
        <v>9000</v>
      </c>
      <c r="Y266" s="8"/>
      <c r="Z266" s="8">
        <f t="shared" ref="Z266" si="611">SUM(X266:Y266)</f>
        <v>9000</v>
      </c>
      <c r="AA266" s="8"/>
      <c r="AB266" s="8">
        <f t="shared" ref="AB266" si="612">SUM(Z266:AA266)</f>
        <v>9000</v>
      </c>
    </row>
    <row r="267" spans="1:28" ht="31.5" hidden="1" outlineLevel="5" x14ac:dyDescent="0.25">
      <c r="A267" s="5" t="s">
        <v>258</v>
      </c>
      <c r="B267" s="5"/>
      <c r="C267" s="28" t="s">
        <v>259</v>
      </c>
      <c r="D267" s="4">
        <f>D268</f>
        <v>5000</v>
      </c>
      <c r="E267" s="4">
        <f t="shared" ref="E267:L267" si="613">E268</f>
        <v>0</v>
      </c>
      <c r="F267" s="4">
        <f t="shared" si="613"/>
        <v>5000</v>
      </c>
      <c r="G267" s="4">
        <f t="shared" si="613"/>
        <v>0</v>
      </c>
      <c r="H267" s="4">
        <f t="shared" si="613"/>
        <v>5000</v>
      </c>
      <c r="I267" s="4">
        <f t="shared" si="613"/>
        <v>937</v>
      </c>
      <c r="J267" s="4">
        <f t="shared" si="613"/>
        <v>5937</v>
      </c>
      <c r="K267" s="4">
        <f t="shared" si="613"/>
        <v>0</v>
      </c>
      <c r="L267" s="4">
        <f t="shared" si="613"/>
        <v>5937</v>
      </c>
      <c r="M267" s="4">
        <f>M268</f>
        <v>3300</v>
      </c>
      <c r="N267" s="4">
        <f t="shared" ref="N267:U267" si="614">N268</f>
        <v>0</v>
      </c>
      <c r="O267" s="4">
        <f t="shared" si="614"/>
        <v>3300</v>
      </c>
      <c r="P267" s="4">
        <f t="shared" si="614"/>
        <v>0</v>
      </c>
      <c r="Q267" s="4">
        <f t="shared" si="614"/>
        <v>3300</v>
      </c>
      <c r="R267" s="4">
        <f t="shared" si="614"/>
        <v>0</v>
      </c>
      <c r="S267" s="4">
        <f t="shared" si="614"/>
        <v>3300</v>
      </c>
      <c r="T267" s="4">
        <f t="shared" si="614"/>
        <v>0</v>
      </c>
      <c r="U267" s="4">
        <f t="shared" si="614"/>
        <v>3300</v>
      </c>
      <c r="V267" s="4">
        <f>V268</f>
        <v>3300</v>
      </c>
      <c r="W267" s="4">
        <f t="shared" ref="W267:AB267" si="615">W268</f>
        <v>0</v>
      </c>
      <c r="X267" s="4">
        <f t="shared" si="615"/>
        <v>3300</v>
      </c>
      <c r="Y267" s="4">
        <f t="shared" si="615"/>
        <v>-666.68100000000004</v>
      </c>
      <c r="Z267" s="4">
        <f t="shared" si="615"/>
        <v>2633.319</v>
      </c>
      <c r="AA267" s="4">
        <f t="shared" si="615"/>
        <v>0</v>
      </c>
      <c r="AB267" s="4">
        <f t="shared" si="615"/>
        <v>2633.319</v>
      </c>
    </row>
    <row r="268" spans="1:28" ht="31.5" hidden="1" outlineLevel="7" x14ac:dyDescent="0.25">
      <c r="A268" s="11" t="s">
        <v>258</v>
      </c>
      <c r="B268" s="11" t="s">
        <v>92</v>
      </c>
      <c r="C268" s="27" t="s">
        <v>93</v>
      </c>
      <c r="D268" s="8">
        <v>5000</v>
      </c>
      <c r="E268" s="8"/>
      <c r="F268" s="8">
        <f t="shared" ref="F268" si="616">SUM(D268:E268)</f>
        <v>5000</v>
      </c>
      <c r="G268" s="8"/>
      <c r="H268" s="8">
        <f t="shared" ref="H268" si="617">SUM(F268:G268)</f>
        <v>5000</v>
      </c>
      <c r="I268" s="8">
        <v>937</v>
      </c>
      <c r="J268" s="8">
        <f t="shared" ref="J268" si="618">SUM(H268:I268)</f>
        <v>5937</v>
      </c>
      <c r="K268" s="8"/>
      <c r="L268" s="8">
        <f t="shared" ref="L268" si="619">SUM(J268:K268)</f>
        <v>5937</v>
      </c>
      <c r="M268" s="8">
        <v>3300</v>
      </c>
      <c r="N268" s="8"/>
      <c r="O268" s="8">
        <f t="shared" ref="O268" si="620">SUM(M268:N268)</f>
        <v>3300</v>
      </c>
      <c r="P268" s="8"/>
      <c r="Q268" s="8">
        <f t="shared" ref="Q268" si="621">SUM(O268:P268)</f>
        <v>3300</v>
      </c>
      <c r="R268" s="8"/>
      <c r="S268" s="8">
        <f t="shared" ref="S268" si="622">SUM(Q268:R268)</f>
        <v>3300</v>
      </c>
      <c r="T268" s="8"/>
      <c r="U268" s="8">
        <f t="shared" ref="U268" si="623">SUM(S268:T268)</f>
        <v>3300</v>
      </c>
      <c r="V268" s="8">
        <v>3300</v>
      </c>
      <c r="W268" s="8"/>
      <c r="X268" s="8">
        <f t="shared" ref="X268" si="624">SUM(V268:W268)</f>
        <v>3300</v>
      </c>
      <c r="Y268" s="8">
        <v>-666.68100000000004</v>
      </c>
      <c r="Z268" s="8">
        <f t="shared" ref="Z268" si="625">SUM(X268:Y268)</f>
        <v>2633.319</v>
      </c>
      <c r="AA268" s="8"/>
      <c r="AB268" s="8">
        <f t="shared" ref="AB268" si="626">SUM(Z268:AA268)</f>
        <v>2633.319</v>
      </c>
    </row>
    <row r="269" spans="1:28" ht="47.25" hidden="1" outlineLevel="5" x14ac:dyDescent="0.25">
      <c r="A269" s="5" t="s">
        <v>175</v>
      </c>
      <c r="B269" s="5"/>
      <c r="C269" s="28" t="s">
        <v>567</v>
      </c>
      <c r="D269" s="4">
        <f>D270</f>
        <v>841.18399999999997</v>
      </c>
      <c r="E269" s="4">
        <f t="shared" ref="E269:L269" si="627">E270</f>
        <v>0</v>
      </c>
      <c r="F269" s="4">
        <f t="shared" si="627"/>
        <v>841.18399999999997</v>
      </c>
      <c r="G269" s="4">
        <f t="shared" si="627"/>
        <v>0</v>
      </c>
      <c r="H269" s="4">
        <f t="shared" si="627"/>
        <v>841.18399999999997</v>
      </c>
      <c r="I269" s="4">
        <f t="shared" si="627"/>
        <v>0</v>
      </c>
      <c r="J269" s="4">
        <f t="shared" si="627"/>
        <v>841.18399999999997</v>
      </c>
      <c r="K269" s="4">
        <f t="shared" si="627"/>
        <v>0</v>
      </c>
      <c r="L269" s="4">
        <f t="shared" si="627"/>
        <v>841.18399999999997</v>
      </c>
      <c r="M269" s="4">
        <f>M270</f>
        <v>800</v>
      </c>
      <c r="N269" s="4">
        <f t="shared" ref="N269:U269" si="628">N270</f>
        <v>0</v>
      </c>
      <c r="O269" s="4">
        <f t="shared" si="628"/>
        <v>800</v>
      </c>
      <c r="P269" s="4">
        <f t="shared" si="628"/>
        <v>0</v>
      </c>
      <c r="Q269" s="4">
        <f t="shared" si="628"/>
        <v>800</v>
      </c>
      <c r="R269" s="4">
        <f t="shared" si="628"/>
        <v>0</v>
      </c>
      <c r="S269" s="4">
        <f t="shared" si="628"/>
        <v>800</v>
      </c>
      <c r="T269" s="4">
        <f t="shared" si="628"/>
        <v>0</v>
      </c>
      <c r="U269" s="4">
        <f t="shared" si="628"/>
        <v>800</v>
      </c>
      <c r="V269" s="4">
        <f>V270</f>
        <v>0</v>
      </c>
      <c r="W269" s="4">
        <f t="shared" ref="W269" si="629">W270</f>
        <v>0</v>
      </c>
      <c r="X269" s="4"/>
      <c r="Y269" s="4">
        <f t="shared" ref="Y269:AB269" si="630">Y270</f>
        <v>666.68100000000004</v>
      </c>
      <c r="Z269" s="4">
        <f t="shared" si="630"/>
        <v>666.68100000000004</v>
      </c>
      <c r="AA269" s="4">
        <f t="shared" si="630"/>
        <v>0</v>
      </c>
      <c r="AB269" s="4">
        <f t="shared" si="630"/>
        <v>666.68100000000004</v>
      </c>
    </row>
    <row r="270" spans="1:28" ht="31.5" hidden="1" outlineLevel="7" x14ac:dyDescent="0.25">
      <c r="A270" s="11" t="s">
        <v>175</v>
      </c>
      <c r="B270" s="11" t="s">
        <v>92</v>
      </c>
      <c r="C270" s="27" t="s">
        <v>93</v>
      </c>
      <c r="D270" s="23">
        <v>841.18399999999997</v>
      </c>
      <c r="E270" s="8"/>
      <c r="F270" s="8">
        <f t="shared" ref="F270" si="631">SUM(D270:E270)</f>
        <v>841.18399999999997</v>
      </c>
      <c r="G270" s="8"/>
      <c r="H270" s="8">
        <f t="shared" ref="H270" si="632">SUM(F270:G270)</f>
        <v>841.18399999999997</v>
      </c>
      <c r="I270" s="8"/>
      <c r="J270" s="8">
        <f t="shared" ref="J270" si="633">SUM(H270:I270)</f>
        <v>841.18399999999997</v>
      </c>
      <c r="K270" s="8"/>
      <c r="L270" s="8">
        <f t="shared" ref="L270" si="634">SUM(J270:K270)</f>
        <v>841.18399999999997</v>
      </c>
      <c r="M270" s="8">
        <v>800</v>
      </c>
      <c r="N270" s="8"/>
      <c r="O270" s="8">
        <f t="shared" ref="O270" si="635">SUM(M270:N270)</f>
        <v>800</v>
      </c>
      <c r="P270" s="8"/>
      <c r="Q270" s="8">
        <f t="shared" ref="Q270" si="636">SUM(O270:P270)</f>
        <v>800</v>
      </c>
      <c r="R270" s="8"/>
      <c r="S270" s="8">
        <f t="shared" ref="S270" si="637">SUM(Q270:R270)</f>
        <v>800</v>
      </c>
      <c r="T270" s="8"/>
      <c r="U270" s="8">
        <f t="shared" ref="U270" si="638">SUM(S270:T270)</f>
        <v>800</v>
      </c>
      <c r="V270" s="8"/>
      <c r="W270" s="8"/>
      <c r="X270" s="8"/>
      <c r="Y270" s="8">
        <v>666.68100000000004</v>
      </c>
      <c r="Z270" s="8">
        <f t="shared" ref="Z270" si="639">SUM(X270:Y270)</f>
        <v>666.68100000000004</v>
      </c>
      <c r="AA270" s="8"/>
      <c r="AB270" s="8">
        <f t="shared" ref="AB270" si="640">SUM(Z270:AA270)</f>
        <v>666.68100000000004</v>
      </c>
    </row>
    <row r="271" spans="1:28" s="42" customFormat="1" ht="47.25" hidden="1" outlineLevel="5" x14ac:dyDescent="0.25">
      <c r="A271" s="5" t="s">
        <v>175</v>
      </c>
      <c r="B271" s="5"/>
      <c r="C271" s="28" t="s">
        <v>576</v>
      </c>
      <c r="D271" s="4">
        <f>D272</f>
        <v>2523.3000000000002</v>
      </c>
      <c r="E271" s="4">
        <f t="shared" ref="E271:L271" si="641">E272</f>
        <v>0</v>
      </c>
      <c r="F271" s="4">
        <f t="shared" si="641"/>
        <v>2523.3000000000002</v>
      </c>
      <c r="G271" s="4">
        <f t="shared" si="641"/>
        <v>0</v>
      </c>
      <c r="H271" s="4">
        <f t="shared" si="641"/>
        <v>2523.3000000000002</v>
      </c>
      <c r="I271" s="4">
        <f t="shared" si="641"/>
        <v>0</v>
      </c>
      <c r="J271" s="4">
        <f t="shared" si="641"/>
        <v>2523.3000000000002</v>
      </c>
      <c r="K271" s="4">
        <f t="shared" si="641"/>
        <v>0</v>
      </c>
      <c r="L271" s="4">
        <f t="shared" si="641"/>
        <v>2523.3000000000002</v>
      </c>
      <c r="M271" s="4">
        <f>M272</f>
        <v>2400</v>
      </c>
      <c r="N271" s="4">
        <f t="shared" ref="N271:U271" si="642">N272</f>
        <v>0</v>
      </c>
      <c r="O271" s="4">
        <f t="shared" si="642"/>
        <v>2400</v>
      </c>
      <c r="P271" s="4">
        <f t="shared" si="642"/>
        <v>0</v>
      </c>
      <c r="Q271" s="4">
        <f t="shared" si="642"/>
        <v>2400</v>
      </c>
      <c r="R271" s="4">
        <f t="shared" si="642"/>
        <v>0</v>
      </c>
      <c r="S271" s="4">
        <f t="shared" si="642"/>
        <v>2400</v>
      </c>
      <c r="T271" s="4">
        <f t="shared" si="642"/>
        <v>0</v>
      </c>
      <c r="U271" s="4">
        <f t="shared" si="642"/>
        <v>2400</v>
      </c>
      <c r="V271" s="4">
        <f>V272</f>
        <v>0</v>
      </c>
      <c r="W271" s="4">
        <f t="shared" ref="W271" si="643">W272</f>
        <v>0</v>
      </c>
      <c r="X271" s="4"/>
      <c r="Y271" s="4">
        <f t="shared" ref="Y271:AB271" si="644">Y272</f>
        <v>0</v>
      </c>
      <c r="Z271" s="4">
        <f t="shared" si="644"/>
        <v>0</v>
      </c>
      <c r="AA271" s="4">
        <f t="shared" si="644"/>
        <v>0</v>
      </c>
      <c r="AB271" s="4">
        <f t="shared" si="644"/>
        <v>0</v>
      </c>
    </row>
    <row r="272" spans="1:28" s="42" customFormat="1" ht="31.5" hidden="1" outlineLevel="7" x14ac:dyDescent="0.25">
      <c r="A272" s="11" t="s">
        <v>175</v>
      </c>
      <c r="B272" s="11" t="s">
        <v>92</v>
      </c>
      <c r="C272" s="27" t="s">
        <v>93</v>
      </c>
      <c r="D272" s="8">
        <v>2523.3000000000002</v>
      </c>
      <c r="E272" s="8"/>
      <c r="F272" s="8">
        <f t="shared" ref="F272" si="645">SUM(D272:E272)</f>
        <v>2523.3000000000002</v>
      </c>
      <c r="G272" s="8"/>
      <c r="H272" s="8">
        <f t="shared" ref="H272" si="646">SUM(F272:G272)</f>
        <v>2523.3000000000002</v>
      </c>
      <c r="I272" s="8"/>
      <c r="J272" s="8">
        <f t="shared" ref="J272" si="647">SUM(H272:I272)</f>
        <v>2523.3000000000002</v>
      </c>
      <c r="K272" s="8"/>
      <c r="L272" s="8">
        <f t="shared" ref="L272" si="648">SUM(J272:K272)</f>
        <v>2523.3000000000002</v>
      </c>
      <c r="M272" s="8">
        <v>2400</v>
      </c>
      <c r="N272" s="8"/>
      <c r="O272" s="8">
        <f t="shared" ref="O272" si="649">SUM(M272:N272)</f>
        <v>2400</v>
      </c>
      <c r="P272" s="8"/>
      <c r="Q272" s="8">
        <f t="shared" ref="Q272" si="650">SUM(O272:P272)</f>
        <v>2400</v>
      </c>
      <c r="R272" s="8"/>
      <c r="S272" s="8">
        <f t="shared" ref="S272" si="651">SUM(Q272:R272)</f>
        <v>2400</v>
      </c>
      <c r="T272" s="8"/>
      <c r="U272" s="8">
        <f t="shared" ref="U272" si="652">SUM(S272:T272)</f>
        <v>2400</v>
      </c>
      <c r="V272" s="8"/>
      <c r="W272" s="8"/>
      <c r="X272" s="8"/>
      <c r="Y272" s="8"/>
      <c r="Z272" s="8">
        <f t="shared" ref="Z272" si="653">SUM(X272:Y272)</f>
        <v>0</v>
      </c>
      <c r="AA272" s="8"/>
      <c r="AB272" s="8">
        <f t="shared" ref="AB272" si="654">SUM(Z272:AA272)</f>
        <v>0</v>
      </c>
    </row>
    <row r="273" spans="1:28" s="42" customFormat="1" ht="31.5" hidden="1" outlineLevel="7" x14ac:dyDescent="0.2">
      <c r="A273" s="5" t="s">
        <v>755</v>
      </c>
      <c r="B273" s="5"/>
      <c r="C273" s="18" t="s">
        <v>741</v>
      </c>
      <c r="D273" s="8"/>
      <c r="E273" s="8"/>
      <c r="F273" s="8"/>
      <c r="G273" s="8"/>
      <c r="H273" s="8"/>
      <c r="I273" s="8"/>
      <c r="J273" s="8"/>
      <c r="K273" s="4">
        <f t="shared" ref="K273:L273" si="655">K274</f>
        <v>0</v>
      </c>
      <c r="L273" s="4">
        <f t="shared" si="655"/>
        <v>0</v>
      </c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</row>
    <row r="274" spans="1:28" s="42" customFormat="1" ht="31.5" hidden="1" outlineLevel="7" x14ac:dyDescent="0.2">
      <c r="A274" s="11" t="s">
        <v>755</v>
      </c>
      <c r="B274" s="11" t="s">
        <v>92</v>
      </c>
      <c r="C274" s="15" t="s">
        <v>93</v>
      </c>
      <c r="D274" s="8"/>
      <c r="E274" s="8"/>
      <c r="F274" s="8"/>
      <c r="G274" s="8"/>
      <c r="H274" s="8"/>
      <c r="I274" s="8"/>
      <c r="J274" s="8"/>
      <c r="K274" s="8"/>
      <c r="L274" s="8">
        <f t="shared" ref="L274" si="656">SUM(J274:K274)</f>
        <v>0</v>
      </c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</row>
    <row r="275" spans="1:28" ht="31.5" hidden="1" outlineLevel="4" x14ac:dyDescent="0.25">
      <c r="A275" s="5" t="s">
        <v>222</v>
      </c>
      <c r="B275" s="5"/>
      <c r="C275" s="28" t="s">
        <v>223</v>
      </c>
      <c r="D275" s="4">
        <f>D280+D282+D278+D276</f>
        <v>2846.9</v>
      </c>
      <c r="E275" s="4">
        <f t="shared" ref="E275:Z275" si="657">E280+E282+E278+E276</f>
        <v>0</v>
      </c>
      <c r="F275" s="4">
        <f t="shared" si="657"/>
        <v>2846.9</v>
      </c>
      <c r="G275" s="4">
        <f t="shared" si="657"/>
        <v>0</v>
      </c>
      <c r="H275" s="4">
        <f t="shared" si="657"/>
        <v>2846.9</v>
      </c>
      <c r="I275" s="4">
        <f t="shared" si="657"/>
        <v>0</v>
      </c>
      <c r="J275" s="4">
        <f t="shared" si="657"/>
        <v>2846.9</v>
      </c>
      <c r="K275" s="4">
        <f t="shared" ref="K275:L275" si="658">K280+K282+K278+K276</f>
        <v>0</v>
      </c>
      <c r="L275" s="4">
        <f t="shared" si="658"/>
        <v>2846.9</v>
      </c>
      <c r="M275" s="4">
        <f t="shared" si="657"/>
        <v>2283.3000000000002</v>
      </c>
      <c r="N275" s="4">
        <f t="shared" si="657"/>
        <v>0</v>
      </c>
      <c r="O275" s="4">
        <f t="shared" si="657"/>
        <v>2283.3000000000002</v>
      </c>
      <c r="P275" s="4">
        <f t="shared" si="657"/>
        <v>0</v>
      </c>
      <c r="Q275" s="4">
        <f t="shared" si="657"/>
        <v>2283.3000000000002</v>
      </c>
      <c r="R275" s="4">
        <f t="shared" si="657"/>
        <v>0</v>
      </c>
      <c r="S275" s="4">
        <f t="shared" si="657"/>
        <v>2283.3000000000002</v>
      </c>
      <c r="T275" s="4">
        <f t="shared" si="657"/>
        <v>0</v>
      </c>
      <c r="U275" s="4">
        <f t="shared" si="657"/>
        <v>2283.3000000000002</v>
      </c>
      <c r="V275" s="4">
        <f t="shared" si="657"/>
        <v>2283.3000000000002</v>
      </c>
      <c r="W275" s="4">
        <f t="shared" si="657"/>
        <v>0</v>
      </c>
      <c r="X275" s="4">
        <f t="shared" si="657"/>
        <v>2283.3000000000002</v>
      </c>
      <c r="Y275" s="4">
        <f t="shared" si="657"/>
        <v>0</v>
      </c>
      <c r="Z275" s="4">
        <f t="shared" si="657"/>
        <v>2283.3000000000002</v>
      </c>
      <c r="AA275" s="4">
        <f t="shared" ref="AA275:AB275" si="659">AA280+AA282+AA278+AA276</f>
        <v>0</v>
      </c>
      <c r="AB275" s="4">
        <f t="shared" si="659"/>
        <v>2283.3000000000002</v>
      </c>
    </row>
    <row r="276" spans="1:28" ht="15.75" hidden="1" outlineLevel="5" x14ac:dyDescent="0.25">
      <c r="A276" s="5" t="s">
        <v>260</v>
      </c>
      <c r="B276" s="5"/>
      <c r="C276" s="28" t="s">
        <v>261</v>
      </c>
      <c r="D276" s="4">
        <f>D277</f>
        <v>2183.3000000000002</v>
      </c>
      <c r="E276" s="4">
        <f t="shared" ref="E276:L276" si="660">E277</f>
        <v>0</v>
      </c>
      <c r="F276" s="4">
        <f t="shared" si="660"/>
        <v>2183.3000000000002</v>
      </c>
      <c r="G276" s="4">
        <f t="shared" si="660"/>
        <v>0</v>
      </c>
      <c r="H276" s="4">
        <f t="shared" si="660"/>
        <v>2183.3000000000002</v>
      </c>
      <c r="I276" s="4">
        <f t="shared" si="660"/>
        <v>0</v>
      </c>
      <c r="J276" s="4">
        <f t="shared" si="660"/>
        <v>2183.3000000000002</v>
      </c>
      <c r="K276" s="4">
        <f t="shared" si="660"/>
        <v>0</v>
      </c>
      <c r="L276" s="4">
        <f t="shared" si="660"/>
        <v>2183.3000000000002</v>
      </c>
      <c r="M276" s="4">
        <f>M277</f>
        <v>2183.3000000000002</v>
      </c>
      <c r="N276" s="4">
        <f t="shared" ref="N276:U276" si="661">N277</f>
        <v>0</v>
      </c>
      <c r="O276" s="4">
        <f t="shared" si="661"/>
        <v>2183.3000000000002</v>
      </c>
      <c r="P276" s="4">
        <f t="shared" si="661"/>
        <v>0</v>
      </c>
      <c r="Q276" s="4">
        <f t="shared" si="661"/>
        <v>2183.3000000000002</v>
      </c>
      <c r="R276" s="4">
        <f t="shared" si="661"/>
        <v>0</v>
      </c>
      <c r="S276" s="4">
        <f t="shared" si="661"/>
        <v>2183.3000000000002</v>
      </c>
      <c r="T276" s="4">
        <f t="shared" si="661"/>
        <v>0</v>
      </c>
      <c r="U276" s="4">
        <f t="shared" si="661"/>
        <v>2183.3000000000002</v>
      </c>
      <c r="V276" s="4">
        <f>V277</f>
        <v>2183.3000000000002</v>
      </c>
      <c r="W276" s="4">
        <f t="shared" ref="W276:AB276" si="662">W277</f>
        <v>0</v>
      </c>
      <c r="X276" s="4">
        <f t="shared" si="662"/>
        <v>2183.3000000000002</v>
      </c>
      <c r="Y276" s="4">
        <f t="shared" si="662"/>
        <v>0</v>
      </c>
      <c r="Z276" s="4">
        <f t="shared" si="662"/>
        <v>2183.3000000000002</v>
      </c>
      <c r="AA276" s="4">
        <f t="shared" si="662"/>
        <v>0</v>
      </c>
      <c r="AB276" s="4">
        <f t="shared" si="662"/>
        <v>2183.3000000000002</v>
      </c>
    </row>
    <row r="277" spans="1:28" ht="31.5" hidden="1" outlineLevel="7" x14ac:dyDescent="0.25">
      <c r="A277" s="11" t="s">
        <v>260</v>
      </c>
      <c r="B277" s="11" t="s">
        <v>92</v>
      </c>
      <c r="C277" s="27" t="s">
        <v>93</v>
      </c>
      <c r="D277" s="8">
        <v>2183.3000000000002</v>
      </c>
      <c r="E277" s="8"/>
      <c r="F277" s="8">
        <f t="shared" ref="F277" si="663">SUM(D277:E277)</f>
        <v>2183.3000000000002</v>
      </c>
      <c r="G277" s="8"/>
      <c r="H277" s="8">
        <f t="shared" ref="H277" si="664">SUM(F277:G277)</f>
        <v>2183.3000000000002</v>
      </c>
      <c r="I277" s="8"/>
      <c r="J277" s="8">
        <f t="shared" ref="J277" si="665">SUM(H277:I277)</f>
        <v>2183.3000000000002</v>
      </c>
      <c r="K277" s="8"/>
      <c r="L277" s="8">
        <f t="shared" ref="L277" si="666">SUM(J277:K277)</f>
        <v>2183.3000000000002</v>
      </c>
      <c r="M277" s="8">
        <v>2183.3000000000002</v>
      </c>
      <c r="N277" s="8"/>
      <c r="O277" s="8">
        <f t="shared" ref="O277" si="667">SUM(M277:N277)</f>
        <v>2183.3000000000002</v>
      </c>
      <c r="P277" s="8"/>
      <c r="Q277" s="8">
        <f t="shared" ref="Q277" si="668">SUM(O277:P277)</f>
        <v>2183.3000000000002</v>
      </c>
      <c r="R277" s="8"/>
      <c r="S277" s="8">
        <f t="shared" ref="S277" si="669">SUM(Q277:R277)</f>
        <v>2183.3000000000002</v>
      </c>
      <c r="T277" s="8"/>
      <c r="U277" s="8">
        <f t="shared" ref="U277" si="670">SUM(S277:T277)</f>
        <v>2183.3000000000002</v>
      </c>
      <c r="V277" s="8">
        <v>2183.3000000000002</v>
      </c>
      <c r="W277" s="8"/>
      <c r="X277" s="8">
        <f t="shared" ref="X277" si="671">SUM(V277:W277)</f>
        <v>2183.3000000000002</v>
      </c>
      <c r="Y277" s="8"/>
      <c r="Z277" s="8">
        <f t="shared" ref="Z277" si="672">SUM(X277:Y277)</f>
        <v>2183.3000000000002</v>
      </c>
      <c r="AA277" s="8"/>
      <c r="AB277" s="8">
        <f t="shared" ref="AB277" si="673">SUM(Z277:AA277)</f>
        <v>2183.3000000000002</v>
      </c>
    </row>
    <row r="278" spans="1:28" ht="47.25" hidden="1" outlineLevel="5" x14ac:dyDescent="0.25">
      <c r="A278" s="5" t="s">
        <v>262</v>
      </c>
      <c r="B278" s="5"/>
      <c r="C278" s="28" t="s">
        <v>263</v>
      </c>
      <c r="D278" s="4">
        <f>D279</f>
        <v>112.5</v>
      </c>
      <c r="E278" s="4">
        <f t="shared" ref="E278:L278" si="674">E279</f>
        <v>0</v>
      </c>
      <c r="F278" s="4">
        <f t="shared" si="674"/>
        <v>112.5</v>
      </c>
      <c r="G278" s="4">
        <f t="shared" si="674"/>
        <v>-0.51639000000000002</v>
      </c>
      <c r="H278" s="4">
        <f t="shared" si="674"/>
        <v>111.98361</v>
      </c>
      <c r="I278" s="4">
        <f t="shared" si="674"/>
        <v>0</v>
      </c>
      <c r="J278" s="4">
        <f t="shared" si="674"/>
        <v>111.98361</v>
      </c>
      <c r="K278" s="4">
        <f t="shared" si="674"/>
        <v>0</v>
      </c>
      <c r="L278" s="4">
        <f t="shared" si="674"/>
        <v>111.98361</v>
      </c>
      <c r="M278" s="4">
        <f>M279</f>
        <v>100</v>
      </c>
      <c r="N278" s="4">
        <f t="shared" ref="N278:U278" si="675">N279</f>
        <v>0</v>
      </c>
      <c r="O278" s="4">
        <f t="shared" si="675"/>
        <v>100</v>
      </c>
      <c r="P278" s="4">
        <f t="shared" si="675"/>
        <v>0</v>
      </c>
      <c r="Q278" s="4">
        <f t="shared" si="675"/>
        <v>100</v>
      </c>
      <c r="R278" s="4">
        <f t="shared" si="675"/>
        <v>0</v>
      </c>
      <c r="S278" s="4">
        <f t="shared" si="675"/>
        <v>100</v>
      </c>
      <c r="T278" s="4">
        <f t="shared" si="675"/>
        <v>0</v>
      </c>
      <c r="U278" s="4">
        <f t="shared" si="675"/>
        <v>100</v>
      </c>
      <c r="V278" s="4">
        <f>V279</f>
        <v>100</v>
      </c>
      <c r="W278" s="4">
        <f t="shared" ref="W278:AB278" si="676">W279</f>
        <v>0</v>
      </c>
      <c r="X278" s="4">
        <f t="shared" si="676"/>
        <v>100</v>
      </c>
      <c r="Y278" s="4">
        <f t="shared" si="676"/>
        <v>0</v>
      </c>
      <c r="Z278" s="4">
        <f t="shared" si="676"/>
        <v>100</v>
      </c>
      <c r="AA278" s="4">
        <f t="shared" si="676"/>
        <v>0</v>
      </c>
      <c r="AB278" s="4">
        <f t="shared" si="676"/>
        <v>100</v>
      </c>
    </row>
    <row r="279" spans="1:28" ht="31.5" hidden="1" outlineLevel="7" x14ac:dyDescent="0.25">
      <c r="A279" s="11" t="s">
        <v>262</v>
      </c>
      <c r="B279" s="11" t="s">
        <v>92</v>
      </c>
      <c r="C279" s="27" t="s">
        <v>93</v>
      </c>
      <c r="D279" s="8">
        <v>112.5</v>
      </c>
      <c r="E279" s="8"/>
      <c r="F279" s="8">
        <f t="shared" ref="F279" si="677">SUM(D279:E279)</f>
        <v>112.5</v>
      </c>
      <c r="G279" s="8">
        <v>-0.51639000000000002</v>
      </c>
      <c r="H279" s="8">
        <f t="shared" ref="H279" si="678">SUM(F279:G279)</f>
        <v>111.98361</v>
      </c>
      <c r="I279" s="8"/>
      <c r="J279" s="8">
        <f t="shared" ref="J279" si="679">SUM(H279:I279)</f>
        <v>111.98361</v>
      </c>
      <c r="K279" s="8"/>
      <c r="L279" s="8">
        <f t="shared" ref="L279" si="680">SUM(J279:K279)</f>
        <v>111.98361</v>
      </c>
      <c r="M279" s="8">
        <v>100</v>
      </c>
      <c r="N279" s="8"/>
      <c r="O279" s="8">
        <f t="shared" ref="O279" si="681">SUM(M279:N279)</f>
        <v>100</v>
      </c>
      <c r="P279" s="8"/>
      <c r="Q279" s="8">
        <f t="shared" ref="Q279" si="682">SUM(O279:P279)</f>
        <v>100</v>
      </c>
      <c r="R279" s="8"/>
      <c r="S279" s="8">
        <f t="shared" ref="S279" si="683">SUM(Q279:R279)</f>
        <v>100</v>
      </c>
      <c r="T279" s="8"/>
      <c r="U279" s="8">
        <f t="shared" ref="U279" si="684">SUM(S279:T279)</f>
        <v>100</v>
      </c>
      <c r="V279" s="8">
        <v>100</v>
      </c>
      <c r="W279" s="8"/>
      <c r="X279" s="8">
        <f t="shared" ref="X279" si="685">SUM(V279:W279)</f>
        <v>100</v>
      </c>
      <c r="Y279" s="8"/>
      <c r="Z279" s="8">
        <f t="shared" ref="Z279" si="686">SUM(X279:Y279)</f>
        <v>100</v>
      </c>
      <c r="AA279" s="8"/>
      <c r="AB279" s="8">
        <f t="shared" ref="AB279" si="687">SUM(Z279:AA279)</f>
        <v>100</v>
      </c>
    </row>
    <row r="280" spans="1:28" ht="47.25" hidden="1" outlineLevel="5" x14ac:dyDescent="0.25">
      <c r="A280" s="5" t="s">
        <v>224</v>
      </c>
      <c r="B280" s="5"/>
      <c r="C280" s="28" t="s">
        <v>541</v>
      </c>
      <c r="D280" s="4">
        <f>D281</f>
        <v>5</v>
      </c>
      <c r="E280" s="4">
        <f t="shared" ref="E280:L280" si="688">E281</f>
        <v>0</v>
      </c>
      <c r="F280" s="4">
        <f t="shared" si="688"/>
        <v>5</v>
      </c>
      <c r="G280" s="4">
        <f t="shared" si="688"/>
        <v>0.51639000000000002</v>
      </c>
      <c r="H280" s="4">
        <f t="shared" si="688"/>
        <v>5.5163900000000003</v>
      </c>
      <c r="I280" s="4">
        <f t="shared" si="688"/>
        <v>0</v>
      </c>
      <c r="J280" s="4">
        <f t="shared" si="688"/>
        <v>5.5163900000000003</v>
      </c>
      <c r="K280" s="4">
        <f t="shared" si="688"/>
        <v>0</v>
      </c>
      <c r="L280" s="4">
        <f t="shared" si="688"/>
        <v>5.5163900000000003</v>
      </c>
      <c r="M280" s="4">
        <f>M281</f>
        <v>0</v>
      </c>
      <c r="N280" s="4">
        <f t="shared" ref="N280" si="689">N281</f>
        <v>0</v>
      </c>
      <c r="O280" s="4"/>
      <c r="P280" s="4">
        <f t="shared" ref="P280" si="690">P281</f>
        <v>0</v>
      </c>
      <c r="Q280" s="4"/>
      <c r="R280" s="4">
        <f t="shared" ref="R280:T280" si="691">R281</f>
        <v>0</v>
      </c>
      <c r="S280" s="4">
        <f t="shared" si="691"/>
        <v>0</v>
      </c>
      <c r="T280" s="4">
        <f t="shared" si="691"/>
        <v>0</v>
      </c>
      <c r="U280" s="4"/>
      <c r="V280" s="4">
        <f>V281</f>
        <v>0</v>
      </c>
      <c r="W280" s="4">
        <f t="shared" ref="W280" si="692">W281</f>
        <v>0</v>
      </c>
      <c r="X280" s="4"/>
      <c r="Y280" s="4">
        <f t="shared" ref="Y280:AA280" si="693">Y281</f>
        <v>0</v>
      </c>
      <c r="Z280" s="4"/>
      <c r="AA280" s="4">
        <f t="shared" si="693"/>
        <v>0</v>
      </c>
      <c r="AB280" s="4"/>
    </row>
    <row r="281" spans="1:28" ht="31.5" hidden="1" outlineLevel="7" x14ac:dyDescent="0.25">
      <c r="A281" s="11" t="s">
        <v>224</v>
      </c>
      <c r="B281" s="11" t="s">
        <v>92</v>
      </c>
      <c r="C281" s="27" t="s">
        <v>93</v>
      </c>
      <c r="D281" s="8">
        <v>5</v>
      </c>
      <c r="E281" s="8"/>
      <c r="F281" s="8">
        <f t="shared" ref="F281" si="694">SUM(D281:E281)</f>
        <v>5</v>
      </c>
      <c r="G281" s="8">
        <v>0.51639000000000002</v>
      </c>
      <c r="H281" s="8">
        <f t="shared" ref="H281" si="695">SUM(F281:G281)</f>
        <v>5.5163900000000003</v>
      </c>
      <c r="I281" s="8"/>
      <c r="J281" s="8">
        <f t="shared" ref="J281:L281" si="696">SUM(H281:I281)</f>
        <v>5.5163900000000003</v>
      </c>
      <c r="K281" s="8"/>
      <c r="L281" s="8">
        <f t="shared" si="696"/>
        <v>5.5163900000000003</v>
      </c>
      <c r="M281" s="8"/>
      <c r="N281" s="8"/>
      <c r="O281" s="8"/>
      <c r="P281" s="8"/>
      <c r="Q281" s="8"/>
      <c r="R281" s="8"/>
      <c r="S281" s="8">
        <f t="shared" ref="S281" si="697">SUM(Q281:R281)</f>
        <v>0</v>
      </c>
      <c r="T281" s="8"/>
      <c r="U281" s="8"/>
      <c r="V281" s="8"/>
      <c r="W281" s="8"/>
      <c r="X281" s="8"/>
      <c r="Y281" s="8"/>
      <c r="Z281" s="8"/>
      <c r="AA281" s="8"/>
      <c r="AB281" s="8"/>
    </row>
    <row r="282" spans="1:28" s="42" customFormat="1" ht="47.25" hidden="1" outlineLevel="5" x14ac:dyDescent="0.25">
      <c r="A282" s="5" t="s">
        <v>224</v>
      </c>
      <c r="B282" s="5"/>
      <c r="C282" s="28" t="s">
        <v>579</v>
      </c>
      <c r="D282" s="4">
        <f>D283</f>
        <v>546.1</v>
      </c>
      <c r="E282" s="4">
        <f t="shared" ref="E282:L282" si="698">E283</f>
        <v>0</v>
      </c>
      <c r="F282" s="4">
        <f t="shared" si="698"/>
        <v>546.1</v>
      </c>
      <c r="G282" s="4">
        <f t="shared" si="698"/>
        <v>0</v>
      </c>
      <c r="H282" s="4">
        <f t="shared" si="698"/>
        <v>546.1</v>
      </c>
      <c r="I282" s="4">
        <f t="shared" si="698"/>
        <v>0</v>
      </c>
      <c r="J282" s="4">
        <f t="shared" si="698"/>
        <v>546.1</v>
      </c>
      <c r="K282" s="4">
        <f t="shared" si="698"/>
        <v>0</v>
      </c>
      <c r="L282" s="4">
        <f t="shared" si="698"/>
        <v>546.1</v>
      </c>
      <c r="M282" s="4">
        <f>M283</f>
        <v>0</v>
      </c>
      <c r="N282" s="4">
        <f t="shared" ref="N282" si="699">N283</f>
        <v>0</v>
      </c>
      <c r="O282" s="4"/>
      <c r="P282" s="4">
        <f t="shared" ref="P282:U282" si="700">P283</f>
        <v>0</v>
      </c>
      <c r="Q282" s="4">
        <f t="shared" si="700"/>
        <v>0</v>
      </c>
      <c r="R282" s="4">
        <f t="shared" si="700"/>
        <v>0</v>
      </c>
      <c r="S282" s="4">
        <f t="shared" si="700"/>
        <v>0</v>
      </c>
      <c r="T282" s="4">
        <f t="shared" si="700"/>
        <v>0</v>
      </c>
      <c r="U282" s="4">
        <f t="shared" si="700"/>
        <v>0</v>
      </c>
      <c r="V282" s="4">
        <f>V283</f>
        <v>0</v>
      </c>
      <c r="W282" s="4">
        <f t="shared" ref="W282" si="701">W283</f>
        <v>0</v>
      </c>
      <c r="X282" s="4"/>
      <c r="Y282" s="4">
        <f t="shared" ref="Y282:AB282" si="702">Y283</f>
        <v>0</v>
      </c>
      <c r="Z282" s="4">
        <f t="shared" si="702"/>
        <v>0</v>
      </c>
      <c r="AA282" s="4">
        <f t="shared" si="702"/>
        <v>0</v>
      </c>
      <c r="AB282" s="4">
        <f t="shared" si="702"/>
        <v>0</v>
      </c>
    </row>
    <row r="283" spans="1:28" s="42" customFormat="1" ht="31.5" hidden="1" outlineLevel="7" x14ac:dyDescent="0.25">
      <c r="A283" s="11" t="s">
        <v>224</v>
      </c>
      <c r="B283" s="11" t="s">
        <v>92</v>
      </c>
      <c r="C283" s="27" t="s">
        <v>93</v>
      </c>
      <c r="D283" s="8">
        <v>546.1</v>
      </c>
      <c r="E283" s="8"/>
      <c r="F283" s="8">
        <f t="shared" ref="F283" si="703">SUM(D283:E283)</f>
        <v>546.1</v>
      </c>
      <c r="G283" s="8"/>
      <c r="H283" s="8">
        <f t="shared" ref="H283" si="704">SUM(F283:G283)</f>
        <v>546.1</v>
      </c>
      <c r="I283" s="8"/>
      <c r="J283" s="8">
        <f t="shared" ref="J283" si="705">SUM(H283:I283)</f>
        <v>546.1</v>
      </c>
      <c r="K283" s="8"/>
      <c r="L283" s="8">
        <f t="shared" ref="L283" si="706">SUM(J283:K283)</f>
        <v>546.1</v>
      </c>
      <c r="M283" s="8"/>
      <c r="N283" s="8"/>
      <c r="O283" s="8"/>
      <c r="P283" s="8"/>
      <c r="Q283" s="8">
        <f t="shared" ref="Q283" si="707">SUM(O283:P283)</f>
        <v>0</v>
      </c>
      <c r="R283" s="8"/>
      <c r="S283" s="8">
        <f t="shared" ref="S283" si="708">SUM(Q283:R283)</f>
        <v>0</v>
      </c>
      <c r="T283" s="8"/>
      <c r="U283" s="8">
        <f t="shared" ref="U283" si="709">SUM(S283:T283)</f>
        <v>0</v>
      </c>
      <c r="V283" s="8"/>
      <c r="W283" s="8"/>
      <c r="X283" s="8"/>
      <c r="Y283" s="8"/>
      <c r="Z283" s="8">
        <f t="shared" ref="Z283" si="710">SUM(X283:Y283)</f>
        <v>0</v>
      </c>
      <c r="AA283" s="8"/>
      <c r="AB283" s="8">
        <f t="shared" ref="AB283" si="711">SUM(Z283:AA283)</f>
        <v>0</v>
      </c>
    </row>
    <row r="284" spans="1:28" ht="63" hidden="1" outlineLevel="4" x14ac:dyDescent="0.25">
      <c r="A284" s="5" t="s">
        <v>264</v>
      </c>
      <c r="B284" s="5"/>
      <c r="C284" s="28" t="s">
        <v>265</v>
      </c>
      <c r="D284" s="4">
        <f>D290+D288+D285</f>
        <v>14605</v>
      </c>
      <c r="E284" s="4">
        <f t="shared" ref="E284:L284" si="712">E290+E288+E285</f>
        <v>0</v>
      </c>
      <c r="F284" s="4">
        <f t="shared" si="712"/>
        <v>14605</v>
      </c>
      <c r="G284" s="4">
        <f t="shared" si="712"/>
        <v>0</v>
      </c>
      <c r="H284" s="4">
        <f t="shared" si="712"/>
        <v>14605</v>
      </c>
      <c r="I284" s="4">
        <f t="shared" si="712"/>
        <v>13200</v>
      </c>
      <c r="J284" s="4">
        <f t="shared" si="712"/>
        <v>27805</v>
      </c>
      <c r="K284" s="4">
        <f t="shared" si="712"/>
        <v>0</v>
      </c>
      <c r="L284" s="4">
        <f t="shared" si="712"/>
        <v>27805</v>
      </c>
      <c r="M284" s="4">
        <f>M290+M288+M285</f>
        <v>14995.7</v>
      </c>
      <c r="N284" s="4">
        <f t="shared" ref="N284:U284" si="713">N290+N288+N285</f>
        <v>0</v>
      </c>
      <c r="O284" s="4">
        <f t="shared" si="713"/>
        <v>14995.7</v>
      </c>
      <c r="P284" s="4">
        <f t="shared" si="713"/>
        <v>0</v>
      </c>
      <c r="Q284" s="4">
        <f t="shared" si="713"/>
        <v>14995.7</v>
      </c>
      <c r="R284" s="4">
        <f t="shared" si="713"/>
        <v>0</v>
      </c>
      <c r="S284" s="4">
        <f t="shared" si="713"/>
        <v>14995.7</v>
      </c>
      <c r="T284" s="4">
        <f t="shared" si="713"/>
        <v>0</v>
      </c>
      <c r="U284" s="4">
        <f t="shared" si="713"/>
        <v>14995.7</v>
      </c>
      <c r="V284" s="4">
        <f>V290+V288+V285</f>
        <v>14782.699999999999</v>
      </c>
      <c r="W284" s="4">
        <f t="shared" ref="W284:Z284" si="714">W290+W288+W285</f>
        <v>0</v>
      </c>
      <c r="X284" s="4">
        <f t="shared" si="714"/>
        <v>14782.699999999999</v>
      </c>
      <c r="Y284" s="4">
        <f t="shared" si="714"/>
        <v>0</v>
      </c>
      <c r="Z284" s="4">
        <f t="shared" si="714"/>
        <v>14782.699999999999</v>
      </c>
      <c r="AA284" s="4">
        <f t="shared" ref="AA284:AB284" si="715">AA290+AA288+AA285</f>
        <v>0</v>
      </c>
      <c r="AB284" s="4">
        <f t="shared" si="715"/>
        <v>14782.699999999999</v>
      </c>
    </row>
    <row r="285" spans="1:28" ht="47.25" hidden="1" outlineLevel="4" x14ac:dyDescent="0.25">
      <c r="A285" s="5" t="s">
        <v>595</v>
      </c>
      <c r="B285" s="5"/>
      <c r="C285" s="28" t="s">
        <v>594</v>
      </c>
      <c r="D285" s="4">
        <f>D286+D287</f>
        <v>1150</v>
      </c>
      <c r="E285" s="4">
        <f t="shared" ref="E285:L285" si="716">E286+E287</f>
        <v>0</v>
      </c>
      <c r="F285" s="4">
        <f t="shared" si="716"/>
        <v>1150</v>
      </c>
      <c r="G285" s="4">
        <f t="shared" si="716"/>
        <v>0</v>
      </c>
      <c r="H285" s="4">
        <f t="shared" si="716"/>
        <v>1150</v>
      </c>
      <c r="I285" s="4">
        <f t="shared" si="716"/>
        <v>13200</v>
      </c>
      <c r="J285" s="4">
        <f t="shared" si="716"/>
        <v>14350</v>
      </c>
      <c r="K285" s="4">
        <f t="shared" si="716"/>
        <v>0</v>
      </c>
      <c r="L285" s="4">
        <f t="shared" si="716"/>
        <v>14350</v>
      </c>
      <c r="M285" s="4">
        <f>M286+M287</f>
        <v>0</v>
      </c>
      <c r="N285" s="4">
        <f t="shared" ref="N285" si="717">N286+N287</f>
        <v>0</v>
      </c>
      <c r="O285" s="4"/>
      <c r="P285" s="4">
        <f t="shared" ref="P285:R285" si="718">P286+P287</f>
        <v>0</v>
      </c>
      <c r="Q285" s="4">
        <f t="shared" si="718"/>
        <v>0</v>
      </c>
      <c r="R285" s="4">
        <f t="shared" si="718"/>
        <v>0</v>
      </c>
      <c r="S285" s="4"/>
      <c r="T285" s="4">
        <f t="shared" ref="T285:U285" si="719">T286+T287</f>
        <v>0</v>
      </c>
      <c r="U285" s="4">
        <f t="shared" si="719"/>
        <v>0</v>
      </c>
      <c r="V285" s="4">
        <f>V286+V287</f>
        <v>0</v>
      </c>
      <c r="W285" s="4">
        <f t="shared" ref="W285" si="720">W286+W287</f>
        <v>0</v>
      </c>
      <c r="X285" s="4"/>
      <c r="Y285" s="4">
        <f t="shared" ref="Y285:Z285" si="721">Y286+Y287</f>
        <v>0</v>
      </c>
      <c r="Z285" s="4">
        <f t="shared" si="721"/>
        <v>0</v>
      </c>
      <c r="AA285" s="4">
        <f t="shared" ref="AA285:AB285" si="722">AA286+AA287</f>
        <v>0</v>
      </c>
      <c r="AB285" s="4">
        <f t="shared" si="722"/>
        <v>0</v>
      </c>
    </row>
    <row r="286" spans="1:28" ht="31.5" hidden="1" outlineLevel="4" x14ac:dyDescent="0.25">
      <c r="A286" s="11" t="s">
        <v>595</v>
      </c>
      <c r="B286" s="11" t="s">
        <v>11</v>
      </c>
      <c r="C286" s="27" t="s">
        <v>12</v>
      </c>
      <c r="D286" s="8">
        <v>900</v>
      </c>
      <c r="E286" s="8"/>
      <c r="F286" s="8">
        <f t="shared" ref="F286:F287" si="723">SUM(D286:E286)</f>
        <v>900</v>
      </c>
      <c r="G286" s="8"/>
      <c r="H286" s="8">
        <f t="shared" ref="H286:H287" si="724">SUM(F286:G286)</f>
        <v>900</v>
      </c>
      <c r="I286" s="8"/>
      <c r="J286" s="8">
        <f t="shared" ref="J286:J287" si="725">SUM(H286:I286)</f>
        <v>900</v>
      </c>
      <c r="K286" s="8"/>
      <c r="L286" s="8">
        <f t="shared" ref="L286:L287" si="726">SUM(J286:K286)</f>
        <v>900</v>
      </c>
      <c r="M286" s="8"/>
      <c r="N286" s="8"/>
      <c r="O286" s="8"/>
      <c r="P286" s="8"/>
      <c r="Q286" s="8">
        <f t="shared" ref="Q286:Q287" si="727">SUM(O286:P286)</f>
        <v>0</v>
      </c>
      <c r="R286" s="8"/>
      <c r="S286" s="8">
        <f t="shared" ref="S286" si="728">SUM(Q286:R286)</f>
        <v>0</v>
      </c>
      <c r="T286" s="8"/>
      <c r="U286" s="8">
        <f t="shared" ref="U286:U287" si="729">SUM(S286:T286)</f>
        <v>0</v>
      </c>
      <c r="V286" s="8"/>
      <c r="W286" s="8"/>
      <c r="X286" s="8"/>
      <c r="Y286" s="8"/>
      <c r="Z286" s="8">
        <f t="shared" ref="Z286:Z287" si="730">SUM(X286:Y286)</f>
        <v>0</v>
      </c>
      <c r="AA286" s="8"/>
      <c r="AB286" s="8">
        <f t="shared" ref="AB286:AB287" si="731">SUM(Z286:AA286)</f>
        <v>0</v>
      </c>
    </row>
    <row r="287" spans="1:28" ht="31.5" hidden="1" outlineLevel="4" x14ac:dyDescent="0.25">
      <c r="A287" s="11" t="s">
        <v>595</v>
      </c>
      <c r="B287" s="11" t="s">
        <v>92</v>
      </c>
      <c r="C287" s="27" t="s">
        <v>93</v>
      </c>
      <c r="D287" s="8">
        <v>250</v>
      </c>
      <c r="E287" s="8"/>
      <c r="F287" s="8">
        <f t="shared" si="723"/>
        <v>250</v>
      </c>
      <c r="G287" s="8"/>
      <c r="H287" s="8">
        <f t="shared" si="724"/>
        <v>250</v>
      </c>
      <c r="I287" s="8">
        <v>13200</v>
      </c>
      <c r="J287" s="8">
        <f t="shared" si="725"/>
        <v>13450</v>
      </c>
      <c r="K287" s="8"/>
      <c r="L287" s="8">
        <f t="shared" si="726"/>
        <v>13450</v>
      </c>
      <c r="M287" s="8"/>
      <c r="N287" s="8"/>
      <c r="O287" s="8"/>
      <c r="P287" s="8"/>
      <c r="Q287" s="8">
        <f t="shared" si="727"/>
        <v>0</v>
      </c>
      <c r="R287" s="8"/>
      <c r="S287" s="8"/>
      <c r="T287" s="8"/>
      <c r="U287" s="8">
        <f t="shared" si="729"/>
        <v>0</v>
      </c>
      <c r="V287" s="8"/>
      <c r="W287" s="8"/>
      <c r="X287" s="8"/>
      <c r="Y287" s="8"/>
      <c r="Z287" s="8">
        <f t="shared" si="730"/>
        <v>0</v>
      </c>
      <c r="AA287" s="8"/>
      <c r="AB287" s="8">
        <f t="shared" si="731"/>
        <v>0</v>
      </c>
    </row>
    <row r="288" spans="1:28" s="43" customFormat="1" ht="63" hidden="1" outlineLevel="5" x14ac:dyDescent="0.25">
      <c r="A288" s="5" t="s">
        <v>266</v>
      </c>
      <c r="B288" s="5"/>
      <c r="C288" s="28" t="s">
        <v>543</v>
      </c>
      <c r="D288" s="4">
        <f>D289</f>
        <v>1345.5</v>
      </c>
      <c r="E288" s="4">
        <f t="shared" ref="E288:AB288" si="732">E289</f>
        <v>0</v>
      </c>
      <c r="F288" s="4">
        <f t="shared" si="732"/>
        <v>1345.5</v>
      </c>
      <c r="G288" s="4">
        <f t="shared" si="732"/>
        <v>0</v>
      </c>
      <c r="H288" s="4">
        <f t="shared" si="732"/>
        <v>1345.5</v>
      </c>
      <c r="I288" s="4">
        <f t="shared" si="732"/>
        <v>0</v>
      </c>
      <c r="J288" s="4">
        <f t="shared" si="732"/>
        <v>1345.5</v>
      </c>
      <c r="K288" s="4">
        <f t="shared" si="732"/>
        <v>0</v>
      </c>
      <c r="L288" s="4">
        <f t="shared" si="732"/>
        <v>1345.5</v>
      </c>
      <c r="M288" s="4">
        <f t="shared" si="732"/>
        <v>1499.6</v>
      </c>
      <c r="N288" s="4">
        <f t="shared" si="732"/>
        <v>0</v>
      </c>
      <c r="O288" s="4">
        <f t="shared" si="732"/>
        <v>1499.6</v>
      </c>
      <c r="P288" s="4">
        <f t="shared" si="732"/>
        <v>0</v>
      </c>
      <c r="Q288" s="4">
        <f t="shared" si="732"/>
        <v>1499.6</v>
      </c>
      <c r="R288" s="4">
        <f t="shared" si="732"/>
        <v>0</v>
      </c>
      <c r="S288" s="4">
        <f t="shared" si="732"/>
        <v>1499.6</v>
      </c>
      <c r="T288" s="4">
        <f t="shared" si="732"/>
        <v>0</v>
      </c>
      <c r="U288" s="4">
        <f t="shared" si="732"/>
        <v>1499.6</v>
      </c>
      <c r="V288" s="4">
        <f t="shared" si="732"/>
        <v>1478.3</v>
      </c>
      <c r="W288" s="4">
        <f t="shared" si="732"/>
        <v>0</v>
      </c>
      <c r="X288" s="4">
        <f t="shared" si="732"/>
        <v>1478.3</v>
      </c>
      <c r="Y288" s="4">
        <f t="shared" si="732"/>
        <v>0</v>
      </c>
      <c r="Z288" s="4">
        <f t="shared" si="732"/>
        <v>1478.3</v>
      </c>
      <c r="AA288" s="4">
        <f t="shared" si="732"/>
        <v>0</v>
      </c>
      <c r="AB288" s="4">
        <f t="shared" si="732"/>
        <v>1478.3</v>
      </c>
    </row>
    <row r="289" spans="1:28" s="43" customFormat="1" ht="31.5" hidden="1" outlineLevel="7" x14ac:dyDescent="0.25">
      <c r="A289" s="11" t="s">
        <v>266</v>
      </c>
      <c r="B289" s="11" t="s">
        <v>92</v>
      </c>
      <c r="C289" s="27" t="s">
        <v>93</v>
      </c>
      <c r="D289" s="8">
        <v>1345.5</v>
      </c>
      <c r="E289" s="8"/>
      <c r="F289" s="8">
        <f t="shared" ref="F289" si="733">SUM(D289:E289)</f>
        <v>1345.5</v>
      </c>
      <c r="G289" s="8"/>
      <c r="H289" s="8">
        <f t="shared" ref="H289" si="734">SUM(F289:G289)</f>
        <v>1345.5</v>
      </c>
      <c r="I289" s="8"/>
      <c r="J289" s="8">
        <f t="shared" ref="J289" si="735">SUM(H289:I289)</f>
        <v>1345.5</v>
      </c>
      <c r="K289" s="8"/>
      <c r="L289" s="8">
        <f t="shared" ref="L289" si="736">SUM(J289:K289)</f>
        <v>1345.5</v>
      </c>
      <c r="M289" s="8">
        <v>1499.6</v>
      </c>
      <c r="N289" s="8"/>
      <c r="O289" s="8">
        <f t="shared" ref="O289" si="737">SUM(M289:N289)</f>
        <v>1499.6</v>
      </c>
      <c r="P289" s="8"/>
      <c r="Q289" s="8">
        <f t="shared" ref="Q289" si="738">SUM(O289:P289)</f>
        <v>1499.6</v>
      </c>
      <c r="R289" s="8"/>
      <c r="S289" s="8">
        <f t="shared" ref="S289" si="739">SUM(Q289:R289)</f>
        <v>1499.6</v>
      </c>
      <c r="T289" s="8"/>
      <c r="U289" s="8">
        <f t="shared" ref="U289" si="740">SUM(S289:T289)</f>
        <v>1499.6</v>
      </c>
      <c r="V289" s="8">
        <v>1478.3</v>
      </c>
      <c r="W289" s="8"/>
      <c r="X289" s="8">
        <f t="shared" ref="X289" si="741">SUM(V289:W289)</f>
        <v>1478.3</v>
      </c>
      <c r="Y289" s="8"/>
      <c r="Z289" s="8">
        <f t="shared" ref="Z289" si="742">SUM(X289:Y289)</f>
        <v>1478.3</v>
      </c>
      <c r="AA289" s="8"/>
      <c r="AB289" s="8">
        <f t="shared" ref="AB289" si="743">SUM(Z289:AA289)</f>
        <v>1478.3</v>
      </c>
    </row>
    <row r="290" spans="1:28" s="42" customFormat="1" ht="63" hidden="1" outlineLevel="5" x14ac:dyDescent="0.25">
      <c r="A290" s="5" t="s">
        <v>266</v>
      </c>
      <c r="B290" s="5"/>
      <c r="C290" s="28" t="s">
        <v>572</v>
      </c>
      <c r="D290" s="4">
        <f>D291</f>
        <v>12109.5</v>
      </c>
      <c r="E290" s="4">
        <f t="shared" ref="E290:AB290" si="744">E291</f>
        <v>0</v>
      </c>
      <c r="F290" s="4">
        <f t="shared" si="744"/>
        <v>12109.5</v>
      </c>
      <c r="G290" s="4">
        <f t="shared" si="744"/>
        <v>0</v>
      </c>
      <c r="H290" s="4">
        <f t="shared" si="744"/>
        <v>12109.5</v>
      </c>
      <c r="I290" s="4">
        <f t="shared" si="744"/>
        <v>0</v>
      </c>
      <c r="J290" s="4">
        <f t="shared" si="744"/>
        <v>12109.5</v>
      </c>
      <c r="K290" s="4">
        <f t="shared" si="744"/>
        <v>0</v>
      </c>
      <c r="L290" s="4">
        <f t="shared" si="744"/>
        <v>12109.5</v>
      </c>
      <c r="M290" s="4">
        <f t="shared" si="744"/>
        <v>13496.1</v>
      </c>
      <c r="N290" s="4">
        <f t="shared" si="744"/>
        <v>0</v>
      </c>
      <c r="O290" s="4">
        <f t="shared" si="744"/>
        <v>13496.1</v>
      </c>
      <c r="P290" s="4">
        <f t="shared" si="744"/>
        <v>0</v>
      </c>
      <c r="Q290" s="4">
        <f t="shared" si="744"/>
        <v>13496.1</v>
      </c>
      <c r="R290" s="4">
        <f t="shared" si="744"/>
        <v>0</v>
      </c>
      <c r="S290" s="4">
        <f t="shared" si="744"/>
        <v>13496.1</v>
      </c>
      <c r="T290" s="4">
        <f t="shared" si="744"/>
        <v>0</v>
      </c>
      <c r="U290" s="4">
        <f t="shared" si="744"/>
        <v>13496.1</v>
      </c>
      <c r="V290" s="4">
        <f t="shared" si="744"/>
        <v>13304.4</v>
      </c>
      <c r="W290" s="4">
        <f t="shared" si="744"/>
        <v>0</v>
      </c>
      <c r="X290" s="4">
        <f t="shared" si="744"/>
        <v>13304.4</v>
      </c>
      <c r="Y290" s="4">
        <f t="shared" si="744"/>
        <v>0</v>
      </c>
      <c r="Z290" s="4">
        <f t="shared" si="744"/>
        <v>13304.4</v>
      </c>
      <c r="AA290" s="4">
        <f t="shared" si="744"/>
        <v>0</v>
      </c>
      <c r="AB290" s="4">
        <f t="shared" si="744"/>
        <v>13304.4</v>
      </c>
    </row>
    <row r="291" spans="1:28" s="42" customFormat="1" ht="31.5" hidden="1" outlineLevel="7" x14ac:dyDescent="0.25">
      <c r="A291" s="11" t="s">
        <v>266</v>
      </c>
      <c r="B291" s="11" t="s">
        <v>92</v>
      </c>
      <c r="C291" s="27" t="s">
        <v>93</v>
      </c>
      <c r="D291" s="8">
        <v>12109.5</v>
      </c>
      <c r="E291" s="8"/>
      <c r="F291" s="8">
        <f t="shared" ref="F291" si="745">SUM(D291:E291)</f>
        <v>12109.5</v>
      </c>
      <c r="G291" s="8"/>
      <c r="H291" s="8">
        <f t="shared" ref="H291" si="746">SUM(F291:G291)</f>
        <v>12109.5</v>
      </c>
      <c r="I291" s="8"/>
      <c r="J291" s="8">
        <f t="shared" ref="J291" si="747">SUM(H291:I291)</f>
        <v>12109.5</v>
      </c>
      <c r="K291" s="8"/>
      <c r="L291" s="8">
        <f t="shared" ref="L291" si="748">SUM(J291:K291)</f>
        <v>12109.5</v>
      </c>
      <c r="M291" s="8">
        <v>13496.1</v>
      </c>
      <c r="N291" s="8"/>
      <c r="O291" s="8">
        <f t="shared" ref="O291" si="749">SUM(M291:N291)</f>
        <v>13496.1</v>
      </c>
      <c r="P291" s="8"/>
      <c r="Q291" s="8">
        <f t="shared" ref="Q291" si="750">SUM(O291:P291)</f>
        <v>13496.1</v>
      </c>
      <c r="R291" s="8"/>
      <c r="S291" s="8">
        <f t="shared" ref="S291" si="751">SUM(Q291:R291)</f>
        <v>13496.1</v>
      </c>
      <c r="T291" s="8"/>
      <c r="U291" s="8">
        <f t="shared" ref="U291" si="752">SUM(S291:T291)</f>
        <v>13496.1</v>
      </c>
      <c r="V291" s="8">
        <v>13304.4</v>
      </c>
      <c r="W291" s="8"/>
      <c r="X291" s="8">
        <f t="shared" ref="X291" si="753">SUM(V291:W291)</f>
        <v>13304.4</v>
      </c>
      <c r="Y291" s="8"/>
      <c r="Z291" s="8">
        <f t="shared" ref="Z291" si="754">SUM(X291:Y291)</f>
        <v>13304.4</v>
      </c>
      <c r="AA291" s="8"/>
      <c r="AB291" s="8">
        <f t="shared" ref="AB291" si="755">SUM(Z291:AA291)</f>
        <v>13304.4</v>
      </c>
    </row>
    <row r="292" spans="1:28" ht="15.75" hidden="1" outlineLevel="4" x14ac:dyDescent="0.25">
      <c r="A292" s="5" t="s">
        <v>267</v>
      </c>
      <c r="B292" s="5"/>
      <c r="C292" s="28" t="s">
        <v>252</v>
      </c>
      <c r="D292" s="4">
        <f>D295+D293</f>
        <v>1095.4000000000001</v>
      </c>
      <c r="E292" s="4">
        <f t="shared" ref="E292" si="756">E295+E293</f>
        <v>0.8</v>
      </c>
      <c r="F292" s="4">
        <f>F295+F293</f>
        <v>1096.1999999999998</v>
      </c>
      <c r="G292" s="4">
        <f t="shared" ref="G292:L292" si="757">G295+G293</f>
        <v>0</v>
      </c>
      <c r="H292" s="4">
        <f t="shared" si="757"/>
        <v>1096.1999999999998</v>
      </c>
      <c r="I292" s="4">
        <f t="shared" si="757"/>
        <v>0</v>
      </c>
      <c r="J292" s="4">
        <f t="shared" si="757"/>
        <v>1096.1999999999998</v>
      </c>
      <c r="K292" s="4">
        <f t="shared" si="757"/>
        <v>0</v>
      </c>
      <c r="L292" s="4">
        <f t="shared" si="757"/>
        <v>1096.1999999999998</v>
      </c>
      <c r="M292" s="4">
        <f>M295+M293</f>
        <v>971.7</v>
      </c>
      <c r="N292" s="4">
        <f t="shared" ref="N292:U292" si="758">N295+N293</f>
        <v>0</v>
      </c>
      <c r="O292" s="4">
        <f t="shared" si="758"/>
        <v>971.7</v>
      </c>
      <c r="P292" s="4">
        <f t="shared" si="758"/>
        <v>0</v>
      </c>
      <c r="Q292" s="4">
        <f t="shared" si="758"/>
        <v>971.7</v>
      </c>
      <c r="R292" s="4">
        <f t="shared" si="758"/>
        <v>0</v>
      </c>
      <c r="S292" s="4">
        <f t="shared" si="758"/>
        <v>971.7</v>
      </c>
      <c r="T292" s="4">
        <f t="shared" si="758"/>
        <v>0</v>
      </c>
      <c r="U292" s="4">
        <f t="shared" si="758"/>
        <v>971.7</v>
      </c>
      <c r="V292" s="4">
        <f>V295+V293</f>
        <v>1050.4000000000001</v>
      </c>
      <c r="W292" s="4">
        <f t="shared" ref="W292:Z292" si="759">W295+W293</f>
        <v>0</v>
      </c>
      <c r="X292" s="4">
        <f t="shared" si="759"/>
        <v>1050.4000000000001</v>
      </c>
      <c r="Y292" s="4">
        <f t="shared" si="759"/>
        <v>0</v>
      </c>
      <c r="Z292" s="4">
        <f t="shared" si="759"/>
        <v>1050.4000000000001</v>
      </c>
      <c r="AA292" s="4">
        <f t="shared" ref="AA292:AB292" si="760">AA295+AA293</f>
        <v>0</v>
      </c>
      <c r="AB292" s="4">
        <f t="shared" si="760"/>
        <v>1050.4000000000001</v>
      </c>
    </row>
    <row r="293" spans="1:28" s="43" customFormat="1" ht="47.25" hidden="1" outlineLevel="5" x14ac:dyDescent="0.25">
      <c r="A293" s="5" t="s">
        <v>268</v>
      </c>
      <c r="B293" s="5"/>
      <c r="C293" s="28" t="s">
        <v>767</v>
      </c>
      <c r="D293" s="4">
        <f>D294</f>
        <v>349.9</v>
      </c>
      <c r="E293" s="4">
        <f t="shared" ref="E293:L293" si="761">E294</f>
        <v>0</v>
      </c>
      <c r="F293" s="4">
        <f t="shared" si="761"/>
        <v>349.9</v>
      </c>
      <c r="G293" s="4">
        <f t="shared" si="761"/>
        <v>0</v>
      </c>
      <c r="H293" s="4">
        <f t="shared" si="761"/>
        <v>349.9</v>
      </c>
      <c r="I293" s="4">
        <f t="shared" si="761"/>
        <v>0</v>
      </c>
      <c r="J293" s="4">
        <f t="shared" si="761"/>
        <v>349.9</v>
      </c>
      <c r="K293" s="4">
        <f t="shared" si="761"/>
        <v>0</v>
      </c>
      <c r="L293" s="4">
        <f t="shared" si="761"/>
        <v>349.9</v>
      </c>
      <c r="M293" s="4">
        <f>M294</f>
        <v>291.5</v>
      </c>
      <c r="N293" s="4">
        <f t="shared" ref="N293:U293" si="762">N294</f>
        <v>0</v>
      </c>
      <c r="O293" s="4">
        <f t="shared" si="762"/>
        <v>291.5</v>
      </c>
      <c r="P293" s="4">
        <f t="shared" si="762"/>
        <v>0</v>
      </c>
      <c r="Q293" s="4">
        <f t="shared" si="762"/>
        <v>291.5</v>
      </c>
      <c r="R293" s="4">
        <f t="shared" si="762"/>
        <v>0</v>
      </c>
      <c r="S293" s="4">
        <f t="shared" si="762"/>
        <v>291.5</v>
      </c>
      <c r="T293" s="4">
        <f t="shared" si="762"/>
        <v>0</v>
      </c>
      <c r="U293" s="4">
        <f t="shared" si="762"/>
        <v>291.5</v>
      </c>
      <c r="V293" s="4">
        <f>V294</f>
        <v>315.10000000000002</v>
      </c>
      <c r="W293" s="4">
        <f t="shared" ref="W293:AB293" si="763">W294</f>
        <v>0</v>
      </c>
      <c r="X293" s="4">
        <f t="shared" si="763"/>
        <v>315.10000000000002</v>
      </c>
      <c r="Y293" s="4">
        <f t="shared" si="763"/>
        <v>0</v>
      </c>
      <c r="Z293" s="4">
        <f t="shared" si="763"/>
        <v>315.10000000000002</v>
      </c>
      <c r="AA293" s="4">
        <f t="shared" si="763"/>
        <v>0</v>
      </c>
      <c r="AB293" s="4">
        <f t="shared" si="763"/>
        <v>315.10000000000002</v>
      </c>
    </row>
    <row r="294" spans="1:28" s="43" customFormat="1" ht="31.5" hidden="1" outlineLevel="7" x14ac:dyDescent="0.25">
      <c r="A294" s="11" t="s">
        <v>268</v>
      </c>
      <c r="B294" s="11" t="s">
        <v>92</v>
      </c>
      <c r="C294" s="27" t="s">
        <v>93</v>
      </c>
      <c r="D294" s="8">
        <v>349.9</v>
      </c>
      <c r="E294" s="8"/>
      <c r="F294" s="8">
        <f t="shared" ref="F294" si="764">SUM(D294:E294)</f>
        <v>349.9</v>
      </c>
      <c r="G294" s="8"/>
      <c r="H294" s="8">
        <f t="shared" ref="H294" si="765">SUM(F294:G294)</f>
        <v>349.9</v>
      </c>
      <c r="I294" s="8"/>
      <c r="J294" s="8">
        <f t="shared" ref="J294" si="766">SUM(H294:I294)</f>
        <v>349.9</v>
      </c>
      <c r="K294" s="8"/>
      <c r="L294" s="8">
        <f t="shared" ref="L294" si="767">SUM(J294:K294)</f>
        <v>349.9</v>
      </c>
      <c r="M294" s="8">
        <v>291.5</v>
      </c>
      <c r="N294" s="8"/>
      <c r="O294" s="8">
        <f t="shared" ref="O294" si="768">SUM(M294:N294)</f>
        <v>291.5</v>
      </c>
      <c r="P294" s="8"/>
      <c r="Q294" s="8">
        <f t="shared" ref="Q294" si="769">SUM(O294:P294)</f>
        <v>291.5</v>
      </c>
      <c r="R294" s="8"/>
      <c r="S294" s="8">
        <f t="shared" ref="S294" si="770">SUM(Q294:R294)</f>
        <v>291.5</v>
      </c>
      <c r="T294" s="8"/>
      <c r="U294" s="8">
        <f t="shared" ref="U294" si="771">SUM(S294:T294)</f>
        <v>291.5</v>
      </c>
      <c r="V294" s="8">
        <v>315.10000000000002</v>
      </c>
      <c r="W294" s="8"/>
      <c r="X294" s="8">
        <f t="shared" ref="X294" si="772">SUM(V294:W294)</f>
        <v>315.10000000000002</v>
      </c>
      <c r="Y294" s="8"/>
      <c r="Z294" s="8">
        <f t="shared" ref="Z294" si="773">SUM(X294:Y294)</f>
        <v>315.10000000000002</v>
      </c>
      <c r="AA294" s="8"/>
      <c r="AB294" s="8">
        <f t="shared" ref="AB294" si="774">SUM(Z294:AA294)</f>
        <v>315.10000000000002</v>
      </c>
    </row>
    <row r="295" spans="1:28" s="42" customFormat="1" ht="47.25" hidden="1" outlineLevel="5" x14ac:dyDescent="0.25">
      <c r="A295" s="5" t="s">
        <v>268</v>
      </c>
      <c r="B295" s="5"/>
      <c r="C295" s="28" t="s">
        <v>580</v>
      </c>
      <c r="D295" s="4">
        <f>D296</f>
        <v>745.5</v>
      </c>
      <c r="E295" s="4">
        <f t="shared" ref="E295:L295" si="775">E296</f>
        <v>0.8</v>
      </c>
      <c r="F295" s="4">
        <f t="shared" si="775"/>
        <v>746.3</v>
      </c>
      <c r="G295" s="4">
        <f t="shared" si="775"/>
        <v>0</v>
      </c>
      <c r="H295" s="4">
        <f t="shared" si="775"/>
        <v>746.3</v>
      </c>
      <c r="I295" s="4">
        <f t="shared" si="775"/>
        <v>0</v>
      </c>
      <c r="J295" s="4">
        <f t="shared" si="775"/>
        <v>746.3</v>
      </c>
      <c r="K295" s="4">
        <f t="shared" si="775"/>
        <v>0</v>
      </c>
      <c r="L295" s="4">
        <f t="shared" si="775"/>
        <v>746.3</v>
      </c>
      <c r="M295" s="4">
        <f>M296</f>
        <v>680.2</v>
      </c>
      <c r="N295" s="4">
        <f t="shared" ref="N295:U295" si="776">N296</f>
        <v>0</v>
      </c>
      <c r="O295" s="4">
        <f t="shared" si="776"/>
        <v>680.2</v>
      </c>
      <c r="P295" s="4">
        <f t="shared" si="776"/>
        <v>0</v>
      </c>
      <c r="Q295" s="4">
        <f t="shared" si="776"/>
        <v>680.2</v>
      </c>
      <c r="R295" s="4">
        <f t="shared" si="776"/>
        <v>0</v>
      </c>
      <c r="S295" s="4">
        <f t="shared" si="776"/>
        <v>680.2</v>
      </c>
      <c r="T295" s="4">
        <f t="shared" si="776"/>
        <v>0</v>
      </c>
      <c r="U295" s="4">
        <f t="shared" si="776"/>
        <v>680.2</v>
      </c>
      <c r="V295" s="4">
        <f>V296</f>
        <v>735.3</v>
      </c>
      <c r="W295" s="4">
        <f t="shared" ref="W295:AB295" si="777">W296</f>
        <v>0</v>
      </c>
      <c r="X295" s="4">
        <f t="shared" si="777"/>
        <v>735.3</v>
      </c>
      <c r="Y295" s="4">
        <f t="shared" si="777"/>
        <v>0</v>
      </c>
      <c r="Z295" s="4">
        <f t="shared" si="777"/>
        <v>735.3</v>
      </c>
      <c r="AA295" s="4">
        <f t="shared" si="777"/>
        <v>0</v>
      </c>
      <c r="AB295" s="4">
        <f t="shared" si="777"/>
        <v>735.3</v>
      </c>
    </row>
    <row r="296" spans="1:28" s="42" customFormat="1" ht="31.5" hidden="1" outlineLevel="7" x14ac:dyDescent="0.25">
      <c r="A296" s="11" t="s">
        <v>268</v>
      </c>
      <c r="B296" s="11" t="s">
        <v>92</v>
      </c>
      <c r="C296" s="27" t="s">
        <v>93</v>
      </c>
      <c r="D296" s="8">
        <v>745.5</v>
      </c>
      <c r="E296" s="8">
        <v>0.8</v>
      </c>
      <c r="F296" s="8">
        <f>SUM(D296:E296)</f>
        <v>746.3</v>
      </c>
      <c r="G296" s="8"/>
      <c r="H296" s="8">
        <f>SUM(F296:G296)</f>
        <v>746.3</v>
      </c>
      <c r="I296" s="8"/>
      <c r="J296" s="8">
        <f>SUM(H296:I296)</f>
        <v>746.3</v>
      </c>
      <c r="K296" s="8"/>
      <c r="L296" s="8">
        <f>SUM(J296:K296)</f>
        <v>746.3</v>
      </c>
      <c r="M296" s="8">
        <v>680.2</v>
      </c>
      <c r="N296" s="8"/>
      <c r="O296" s="8">
        <f t="shared" ref="O296" si="778">SUM(M296:N296)</f>
        <v>680.2</v>
      </c>
      <c r="P296" s="8"/>
      <c r="Q296" s="8">
        <f>SUM(O296:P296)</f>
        <v>680.2</v>
      </c>
      <c r="R296" s="8"/>
      <c r="S296" s="8">
        <f>SUM(Q296:R296)</f>
        <v>680.2</v>
      </c>
      <c r="T296" s="8"/>
      <c r="U296" s="8">
        <f>SUM(S296:T296)</f>
        <v>680.2</v>
      </c>
      <c r="V296" s="8">
        <v>735.3</v>
      </c>
      <c r="W296" s="8"/>
      <c r="X296" s="8">
        <f t="shared" ref="X296" si="779">SUM(V296:W296)</f>
        <v>735.3</v>
      </c>
      <c r="Y296" s="8"/>
      <c r="Z296" s="8">
        <f>SUM(X296:Y296)</f>
        <v>735.3</v>
      </c>
      <c r="AA296" s="8"/>
      <c r="AB296" s="8">
        <f>SUM(Z296:AA296)</f>
        <v>735.3</v>
      </c>
    </row>
    <row r="297" spans="1:28" s="42" customFormat="1" ht="47.25" outlineLevel="7" x14ac:dyDescent="0.2">
      <c r="A297" s="10" t="s">
        <v>702</v>
      </c>
      <c r="B297" s="10"/>
      <c r="C297" s="54" t="s">
        <v>701</v>
      </c>
      <c r="D297" s="8"/>
      <c r="E297" s="8"/>
      <c r="F297" s="8"/>
      <c r="G297" s="4">
        <f t="shared" ref="G297:L300" si="780">G298</f>
        <v>1601.6</v>
      </c>
      <c r="H297" s="4">
        <f t="shared" si="780"/>
        <v>1601.6</v>
      </c>
      <c r="I297" s="4">
        <f t="shared" si="780"/>
        <v>0</v>
      </c>
      <c r="J297" s="4">
        <f t="shared" si="780"/>
        <v>1601.6</v>
      </c>
      <c r="K297" s="4">
        <f>K298+K300</f>
        <v>4804.8</v>
      </c>
      <c r="L297" s="4">
        <f t="shared" ref="L297:AA297" si="781">L298+L300</f>
        <v>6406.4</v>
      </c>
      <c r="M297" s="4">
        <f t="shared" si="781"/>
        <v>0</v>
      </c>
      <c r="N297" s="4">
        <f t="shared" si="781"/>
        <v>0</v>
      </c>
      <c r="O297" s="4">
        <f t="shared" si="781"/>
        <v>0</v>
      </c>
      <c r="P297" s="4">
        <f t="shared" si="781"/>
        <v>0</v>
      </c>
      <c r="Q297" s="4">
        <f t="shared" si="781"/>
        <v>0</v>
      </c>
      <c r="R297" s="4">
        <f t="shared" si="781"/>
        <v>0</v>
      </c>
      <c r="S297" s="4">
        <f t="shared" si="781"/>
        <v>0</v>
      </c>
      <c r="T297" s="4">
        <f t="shared" si="781"/>
        <v>0</v>
      </c>
      <c r="U297" s="4"/>
      <c r="V297" s="4">
        <f t="shared" si="781"/>
        <v>0</v>
      </c>
      <c r="W297" s="4">
        <f t="shared" si="781"/>
        <v>0</v>
      </c>
      <c r="X297" s="4">
        <f t="shared" si="781"/>
        <v>0</v>
      </c>
      <c r="Y297" s="4">
        <f t="shared" si="781"/>
        <v>0</v>
      </c>
      <c r="Z297" s="4">
        <f t="shared" si="781"/>
        <v>0</v>
      </c>
      <c r="AA297" s="4">
        <f t="shared" si="781"/>
        <v>0</v>
      </c>
      <c r="AB297" s="4"/>
    </row>
    <row r="298" spans="1:28" s="42" customFormat="1" ht="63" hidden="1" outlineLevel="7" x14ac:dyDescent="0.2">
      <c r="A298" s="10" t="s">
        <v>703</v>
      </c>
      <c r="B298" s="10"/>
      <c r="C298" s="54" t="s">
        <v>768</v>
      </c>
      <c r="D298" s="8"/>
      <c r="E298" s="8"/>
      <c r="F298" s="8"/>
      <c r="G298" s="4">
        <f t="shared" si="780"/>
        <v>1601.6</v>
      </c>
      <c r="H298" s="4">
        <f t="shared" si="780"/>
        <v>1601.6</v>
      </c>
      <c r="I298" s="4">
        <f t="shared" si="780"/>
        <v>0</v>
      </c>
      <c r="J298" s="4">
        <f t="shared" si="780"/>
        <v>1601.6</v>
      </c>
      <c r="K298" s="4">
        <f t="shared" si="780"/>
        <v>0</v>
      </c>
      <c r="L298" s="4">
        <f t="shared" si="780"/>
        <v>1601.6</v>
      </c>
      <c r="M298" s="8"/>
      <c r="N298" s="8"/>
      <c r="O298" s="8"/>
      <c r="P298" s="8"/>
      <c r="Q298" s="8"/>
      <c r="R298" s="4">
        <f t="shared" ref="R298:S298" si="782">R299</f>
        <v>0</v>
      </c>
      <c r="S298" s="4">
        <f t="shared" si="782"/>
        <v>0</v>
      </c>
      <c r="T298" s="8"/>
      <c r="U298" s="8"/>
      <c r="V298" s="8"/>
      <c r="W298" s="8"/>
      <c r="X298" s="8"/>
      <c r="Y298" s="8"/>
      <c r="Z298" s="8"/>
      <c r="AA298" s="8"/>
      <c r="AB298" s="8"/>
    </row>
    <row r="299" spans="1:28" s="42" customFormat="1" ht="31.5" hidden="1" outlineLevel="7" x14ac:dyDescent="0.2">
      <c r="A299" s="9" t="s">
        <v>703</v>
      </c>
      <c r="B299" s="9" t="s">
        <v>92</v>
      </c>
      <c r="C299" s="30" t="s">
        <v>584</v>
      </c>
      <c r="D299" s="8"/>
      <c r="E299" s="8"/>
      <c r="F299" s="8"/>
      <c r="G299" s="8">
        <v>1601.6</v>
      </c>
      <c r="H299" s="8">
        <f t="shared" ref="H299" si="783">SUM(F299:G299)</f>
        <v>1601.6</v>
      </c>
      <c r="I299" s="8"/>
      <c r="J299" s="8">
        <f t="shared" ref="J299:L299" si="784">SUM(H299:I299)</f>
        <v>1601.6</v>
      </c>
      <c r="K299" s="8"/>
      <c r="L299" s="8">
        <f t="shared" si="784"/>
        <v>1601.6</v>
      </c>
      <c r="M299" s="8"/>
      <c r="N299" s="8"/>
      <c r="O299" s="8"/>
      <c r="P299" s="8"/>
      <c r="Q299" s="8"/>
      <c r="R299" s="8"/>
      <c r="S299" s="8">
        <f t="shared" ref="S299" si="785">SUM(Q299:R299)</f>
        <v>0</v>
      </c>
      <c r="T299" s="8"/>
      <c r="U299" s="8"/>
      <c r="V299" s="8"/>
      <c r="W299" s="8"/>
      <c r="X299" s="8"/>
      <c r="Y299" s="8"/>
      <c r="Z299" s="8"/>
      <c r="AA299" s="8"/>
      <c r="AB299" s="8"/>
    </row>
    <row r="300" spans="1:28" s="42" customFormat="1" ht="63" outlineLevel="7" x14ac:dyDescent="0.2">
      <c r="A300" s="10" t="s">
        <v>703</v>
      </c>
      <c r="B300" s="10"/>
      <c r="C300" s="54" t="s">
        <v>748</v>
      </c>
      <c r="D300" s="8"/>
      <c r="E300" s="8"/>
      <c r="F300" s="8"/>
      <c r="G300" s="8"/>
      <c r="H300" s="8"/>
      <c r="I300" s="8"/>
      <c r="J300" s="8"/>
      <c r="K300" s="4">
        <f t="shared" si="780"/>
        <v>4804.8</v>
      </c>
      <c r="L300" s="4">
        <f t="shared" si="780"/>
        <v>4804.8</v>
      </c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</row>
    <row r="301" spans="1:28" s="42" customFormat="1" ht="31.5" outlineLevel="7" x14ac:dyDescent="0.2">
      <c r="A301" s="9" t="s">
        <v>703</v>
      </c>
      <c r="B301" s="9" t="s">
        <v>92</v>
      </c>
      <c r="C301" s="30" t="s">
        <v>584</v>
      </c>
      <c r="D301" s="8"/>
      <c r="E301" s="8"/>
      <c r="F301" s="8"/>
      <c r="G301" s="8"/>
      <c r="H301" s="8"/>
      <c r="I301" s="8"/>
      <c r="J301" s="8"/>
      <c r="K301" s="8">
        <v>4804.8</v>
      </c>
      <c r="L301" s="8">
        <f t="shared" ref="L301" si="786">SUM(J301:K301)</f>
        <v>4804.8</v>
      </c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</row>
    <row r="302" spans="1:28" ht="31.5" hidden="1" outlineLevel="4" x14ac:dyDescent="0.25">
      <c r="A302" s="5" t="s">
        <v>269</v>
      </c>
      <c r="B302" s="5"/>
      <c r="C302" s="28" t="s">
        <v>621</v>
      </c>
      <c r="D302" s="4">
        <f>D303+D307+D305</f>
        <v>38335</v>
      </c>
      <c r="E302" s="4">
        <f t="shared" ref="E302:Z302" si="787">E303+E307+E305</f>
        <v>0</v>
      </c>
      <c r="F302" s="4">
        <f t="shared" si="787"/>
        <v>38335</v>
      </c>
      <c r="G302" s="4">
        <f t="shared" si="787"/>
        <v>0</v>
      </c>
      <c r="H302" s="4">
        <f t="shared" si="787"/>
        <v>38335</v>
      </c>
      <c r="I302" s="4">
        <f t="shared" si="787"/>
        <v>0</v>
      </c>
      <c r="J302" s="4">
        <f t="shared" si="787"/>
        <v>38335</v>
      </c>
      <c r="K302" s="4">
        <f t="shared" ref="K302:L302" si="788">K303+K307+K305</f>
        <v>0</v>
      </c>
      <c r="L302" s="4">
        <f t="shared" si="788"/>
        <v>38335</v>
      </c>
      <c r="M302" s="4">
        <f t="shared" si="787"/>
        <v>38335</v>
      </c>
      <c r="N302" s="4">
        <f t="shared" si="787"/>
        <v>0</v>
      </c>
      <c r="O302" s="4">
        <f t="shared" si="787"/>
        <v>38335</v>
      </c>
      <c r="P302" s="4">
        <f t="shared" si="787"/>
        <v>0</v>
      </c>
      <c r="Q302" s="4">
        <f t="shared" si="787"/>
        <v>38335</v>
      </c>
      <c r="R302" s="4">
        <f t="shared" si="787"/>
        <v>0</v>
      </c>
      <c r="S302" s="4">
        <f t="shared" si="787"/>
        <v>38335</v>
      </c>
      <c r="T302" s="4">
        <f t="shared" si="787"/>
        <v>0</v>
      </c>
      <c r="U302" s="4">
        <f t="shared" si="787"/>
        <v>38335</v>
      </c>
      <c r="V302" s="4">
        <f t="shared" si="787"/>
        <v>42594.400000000001</v>
      </c>
      <c r="W302" s="4">
        <f t="shared" si="787"/>
        <v>0</v>
      </c>
      <c r="X302" s="4">
        <f t="shared" si="787"/>
        <v>42594.400000000001</v>
      </c>
      <c r="Y302" s="4">
        <f t="shared" si="787"/>
        <v>0</v>
      </c>
      <c r="Z302" s="4">
        <f t="shared" si="787"/>
        <v>42594.400000000001</v>
      </c>
      <c r="AA302" s="4">
        <f t="shared" ref="AA302:AB302" si="789">AA303+AA307+AA305</f>
        <v>0</v>
      </c>
      <c r="AB302" s="4">
        <f t="shared" si="789"/>
        <v>42594.400000000001</v>
      </c>
    </row>
    <row r="303" spans="1:28" ht="47.25" hidden="1" outlineLevel="5" x14ac:dyDescent="0.25">
      <c r="A303" s="5" t="s">
        <v>270</v>
      </c>
      <c r="B303" s="5"/>
      <c r="C303" s="28" t="s">
        <v>769</v>
      </c>
      <c r="D303" s="4">
        <f>D304</f>
        <v>3833.5</v>
      </c>
      <c r="E303" s="4">
        <f t="shared" ref="E303:AB303" si="790">E304</f>
        <v>0</v>
      </c>
      <c r="F303" s="4">
        <f t="shared" si="790"/>
        <v>3833.5</v>
      </c>
      <c r="G303" s="4">
        <f t="shared" si="790"/>
        <v>0</v>
      </c>
      <c r="H303" s="4">
        <f t="shared" si="790"/>
        <v>3833.5</v>
      </c>
      <c r="I303" s="4">
        <f t="shared" si="790"/>
        <v>0</v>
      </c>
      <c r="J303" s="4">
        <f t="shared" si="790"/>
        <v>3833.5</v>
      </c>
      <c r="K303" s="4">
        <f t="shared" si="790"/>
        <v>0</v>
      </c>
      <c r="L303" s="4">
        <f t="shared" si="790"/>
        <v>3833.5</v>
      </c>
      <c r="M303" s="4">
        <f t="shared" si="790"/>
        <v>3833.5</v>
      </c>
      <c r="N303" s="4">
        <f t="shared" si="790"/>
        <v>0</v>
      </c>
      <c r="O303" s="4">
        <f t="shared" si="790"/>
        <v>3833.5</v>
      </c>
      <c r="P303" s="4">
        <f t="shared" si="790"/>
        <v>0</v>
      </c>
      <c r="Q303" s="4">
        <f t="shared" si="790"/>
        <v>3833.5</v>
      </c>
      <c r="R303" s="4">
        <f t="shared" si="790"/>
        <v>0</v>
      </c>
      <c r="S303" s="4">
        <f t="shared" si="790"/>
        <v>3833.5</v>
      </c>
      <c r="T303" s="4">
        <f t="shared" si="790"/>
        <v>0</v>
      </c>
      <c r="U303" s="4">
        <f t="shared" si="790"/>
        <v>3833.5</v>
      </c>
      <c r="V303" s="4">
        <f t="shared" si="790"/>
        <v>4259.3999999999996</v>
      </c>
      <c r="W303" s="4">
        <f t="shared" si="790"/>
        <v>0</v>
      </c>
      <c r="X303" s="4">
        <f t="shared" si="790"/>
        <v>4259.3999999999996</v>
      </c>
      <c r="Y303" s="4">
        <f t="shared" si="790"/>
        <v>0</v>
      </c>
      <c r="Z303" s="4">
        <f t="shared" si="790"/>
        <v>4259.3999999999996</v>
      </c>
      <c r="AA303" s="4">
        <f t="shared" si="790"/>
        <v>0</v>
      </c>
      <c r="AB303" s="4">
        <f t="shared" si="790"/>
        <v>4259.3999999999996</v>
      </c>
    </row>
    <row r="304" spans="1:28" ht="31.5" hidden="1" outlineLevel="7" x14ac:dyDescent="0.25">
      <c r="A304" s="11" t="s">
        <v>270</v>
      </c>
      <c r="B304" s="11" t="s">
        <v>92</v>
      </c>
      <c r="C304" s="27" t="s">
        <v>93</v>
      </c>
      <c r="D304" s="8">
        <v>3833.5</v>
      </c>
      <c r="E304" s="8"/>
      <c r="F304" s="8">
        <f t="shared" ref="F304" si="791">SUM(D304:E304)</f>
        <v>3833.5</v>
      </c>
      <c r="G304" s="8"/>
      <c r="H304" s="8">
        <f t="shared" ref="H304" si="792">SUM(F304:G304)</f>
        <v>3833.5</v>
      </c>
      <c r="I304" s="8"/>
      <c r="J304" s="8">
        <f t="shared" ref="J304" si="793">SUM(H304:I304)</f>
        <v>3833.5</v>
      </c>
      <c r="K304" s="8"/>
      <c r="L304" s="8">
        <f t="shared" ref="L304" si="794">SUM(J304:K304)</f>
        <v>3833.5</v>
      </c>
      <c r="M304" s="8">
        <v>3833.5</v>
      </c>
      <c r="N304" s="8"/>
      <c r="O304" s="8">
        <f t="shared" ref="O304" si="795">SUM(M304:N304)</f>
        <v>3833.5</v>
      </c>
      <c r="P304" s="8"/>
      <c r="Q304" s="8">
        <f t="shared" ref="Q304" si="796">SUM(O304:P304)</f>
        <v>3833.5</v>
      </c>
      <c r="R304" s="8"/>
      <c r="S304" s="8">
        <f t="shared" ref="S304" si="797">SUM(Q304:R304)</f>
        <v>3833.5</v>
      </c>
      <c r="T304" s="8"/>
      <c r="U304" s="8">
        <f t="shared" ref="U304" si="798">SUM(S304:T304)</f>
        <v>3833.5</v>
      </c>
      <c r="V304" s="8">
        <v>4259.3999999999996</v>
      </c>
      <c r="W304" s="8"/>
      <c r="X304" s="8">
        <f t="shared" ref="X304" si="799">SUM(V304:W304)</f>
        <v>4259.3999999999996</v>
      </c>
      <c r="Y304" s="8"/>
      <c r="Z304" s="8">
        <f t="shared" ref="Z304" si="800">SUM(X304:Y304)</f>
        <v>4259.3999999999996</v>
      </c>
      <c r="AA304" s="8"/>
      <c r="AB304" s="8">
        <f t="shared" ref="AB304" si="801">SUM(Z304:AA304)</f>
        <v>4259.3999999999996</v>
      </c>
    </row>
    <row r="305" spans="1:28" ht="47.25" hidden="1" outlineLevel="7" x14ac:dyDescent="0.25">
      <c r="A305" s="5" t="s">
        <v>270</v>
      </c>
      <c r="B305" s="5"/>
      <c r="C305" s="28" t="s">
        <v>624</v>
      </c>
      <c r="D305" s="4">
        <f>D306</f>
        <v>32776.400000000001</v>
      </c>
      <c r="E305" s="4">
        <f t="shared" ref="E305:AA307" si="802">E306</f>
        <v>0</v>
      </c>
      <c r="F305" s="4">
        <f t="shared" si="802"/>
        <v>32776.400000000001</v>
      </c>
      <c r="G305" s="4">
        <f t="shared" si="802"/>
        <v>0</v>
      </c>
      <c r="H305" s="4">
        <f t="shared" si="802"/>
        <v>32776.400000000001</v>
      </c>
      <c r="I305" s="4">
        <f t="shared" si="802"/>
        <v>0</v>
      </c>
      <c r="J305" s="4">
        <f t="shared" si="802"/>
        <v>32776.400000000001</v>
      </c>
      <c r="K305" s="4">
        <f t="shared" si="802"/>
        <v>0</v>
      </c>
      <c r="L305" s="4">
        <f t="shared" si="802"/>
        <v>32776.400000000001</v>
      </c>
      <c r="M305" s="4">
        <f t="shared" si="802"/>
        <v>32776.400000000001</v>
      </c>
      <c r="N305" s="4">
        <f t="shared" si="802"/>
        <v>0</v>
      </c>
      <c r="O305" s="4">
        <f t="shared" si="802"/>
        <v>32776.400000000001</v>
      </c>
      <c r="P305" s="4">
        <f t="shared" si="802"/>
        <v>0</v>
      </c>
      <c r="Q305" s="4">
        <f t="shared" si="802"/>
        <v>32776.400000000001</v>
      </c>
      <c r="R305" s="4">
        <f t="shared" si="802"/>
        <v>0</v>
      </c>
      <c r="S305" s="4">
        <f t="shared" si="802"/>
        <v>32776.400000000001</v>
      </c>
      <c r="T305" s="4">
        <f t="shared" si="802"/>
        <v>0</v>
      </c>
      <c r="U305" s="4">
        <f t="shared" si="802"/>
        <v>32776.400000000001</v>
      </c>
      <c r="V305" s="4">
        <f t="shared" si="802"/>
        <v>36418.300000000003</v>
      </c>
      <c r="W305" s="4">
        <f t="shared" si="802"/>
        <v>0</v>
      </c>
      <c r="X305" s="4">
        <f t="shared" si="802"/>
        <v>36418.300000000003</v>
      </c>
      <c r="Y305" s="4">
        <f t="shared" si="802"/>
        <v>0</v>
      </c>
      <c r="Z305" s="4">
        <f t="shared" si="802"/>
        <v>36418.300000000003</v>
      </c>
      <c r="AA305" s="4">
        <f t="shared" si="802"/>
        <v>0</v>
      </c>
      <c r="AB305" s="4">
        <f t="shared" ref="AA305:AB307" si="803">AB306</f>
        <v>36418.300000000003</v>
      </c>
    </row>
    <row r="306" spans="1:28" ht="31.5" hidden="1" outlineLevel="7" x14ac:dyDescent="0.25">
      <c r="A306" s="11" t="s">
        <v>270</v>
      </c>
      <c r="B306" s="11" t="s">
        <v>92</v>
      </c>
      <c r="C306" s="27" t="s">
        <v>93</v>
      </c>
      <c r="D306" s="8">
        <v>32776.400000000001</v>
      </c>
      <c r="E306" s="8"/>
      <c r="F306" s="8">
        <f t="shared" ref="F306" si="804">SUM(D306:E306)</f>
        <v>32776.400000000001</v>
      </c>
      <c r="G306" s="8"/>
      <c r="H306" s="8">
        <f t="shared" ref="H306" si="805">SUM(F306:G306)</f>
        <v>32776.400000000001</v>
      </c>
      <c r="I306" s="8"/>
      <c r="J306" s="8">
        <f t="shared" ref="J306" si="806">SUM(H306:I306)</f>
        <v>32776.400000000001</v>
      </c>
      <c r="K306" s="8"/>
      <c r="L306" s="8">
        <f t="shared" ref="L306" si="807">SUM(J306:K306)</f>
        <v>32776.400000000001</v>
      </c>
      <c r="M306" s="8">
        <v>32776.400000000001</v>
      </c>
      <c r="N306" s="8"/>
      <c r="O306" s="8">
        <f t="shared" ref="O306" si="808">SUM(M306:N306)</f>
        <v>32776.400000000001</v>
      </c>
      <c r="P306" s="8"/>
      <c r="Q306" s="8">
        <f t="shared" ref="Q306" si="809">SUM(O306:P306)</f>
        <v>32776.400000000001</v>
      </c>
      <c r="R306" s="8"/>
      <c r="S306" s="8">
        <f t="shared" ref="S306" si="810">SUM(Q306:R306)</f>
        <v>32776.400000000001</v>
      </c>
      <c r="T306" s="8"/>
      <c r="U306" s="8">
        <f t="shared" ref="U306" si="811">SUM(S306:T306)</f>
        <v>32776.400000000001</v>
      </c>
      <c r="V306" s="8">
        <v>36418.300000000003</v>
      </c>
      <c r="W306" s="8"/>
      <c r="X306" s="8">
        <f t="shared" ref="X306" si="812">SUM(V306:W306)</f>
        <v>36418.300000000003</v>
      </c>
      <c r="Y306" s="8"/>
      <c r="Z306" s="8">
        <f t="shared" ref="Z306" si="813">SUM(X306:Y306)</f>
        <v>36418.300000000003</v>
      </c>
      <c r="AA306" s="8"/>
      <c r="AB306" s="8">
        <f t="shared" ref="AB306" si="814">SUM(Z306:AA306)</f>
        <v>36418.300000000003</v>
      </c>
    </row>
    <row r="307" spans="1:28" s="42" customFormat="1" ht="47.25" hidden="1" outlineLevel="5" x14ac:dyDescent="0.25">
      <c r="A307" s="5" t="s">
        <v>270</v>
      </c>
      <c r="B307" s="5"/>
      <c r="C307" s="28" t="s">
        <v>575</v>
      </c>
      <c r="D307" s="4">
        <f>D308</f>
        <v>1725.1</v>
      </c>
      <c r="E307" s="4">
        <f t="shared" ref="E307:J307" si="815">E308</f>
        <v>0</v>
      </c>
      <c r="F307" s="4">
        <f t="shared" si="815"/>
        <v>1725.1</v>
      </c>
      <c r="G307" s="4">
        <f t="shared" si="815"/>
        <v>0</v>
      </c>
      <c r="H307" s="4">
        <f t="shared" si="815"/>
        <v>1725.1</v>
      </c>
      <c r="I307" s="4">
        <f t="shared" si="815"/>
        <v>0</v>
      </c>
      <c r="J307" s="4">
        <f t="shared" si="815"/>
        <v>1725.1</v>
      </c>
      <c r="K307" s="4">
        <f t="shared" si="802"/>
        <v>0</v>
      </c>
      <c r="L307" s="4">
        <f t="shared" si="802"/>
        <v>1725.1</v>
      </c>
      <c r="M307" s="4">
        <f t="shared" si="802"/>
        <v>1725.1</v>
      </c>
      <c r="N307" s="4">
        <f t="shared" si="802"/>
        <v>0</v>
      </c>
      <c r="O307" s="4">
        <f t="shared" si="802"/>
        <v>1725.1</v>
      </c>
      <c r="P307" s="4">
        <f t="shared" si="802"/>
        <v>0</v>
      </c>
      <c r="Q307" s="4">
        <f t="shared" si="802"/>
        <v>1725.1</v>
      </c>
      <c r="R307" s="4">
        <f t="shared" si="802"/>
        <v>0</v>
      </c>
      <c r="S307" s="4">
        <f t="shared" si="802"/>
        <v>1725.1</v>
      </c>
      <c r="T307" s="4">
        <f t="shared" si="802"/>
        <v>0</v>
      </c>
      <c r="U307" s="4">
        <f t="shared" si="802"/>
        <v>1725.1</v>
      </c>
      <c r="V307" s="4">
        <f t="shared" si="802"/>
        <v>1916.7</v>
      </c>
      <c r="W307" s="4">
        <f t="shared" si="802"/>
        <v>0</v>
      </c>
      <c r="X307" s="4">
        <f t="shared" si="802"/>
        <v>1916.7</v>
      </c>
      <c r="Y307" s="4">
        <f t="shared" si="802"/>
        <v>0</v>
      </c>
      <c r="Z307" s="4">
        <f t="shared" si="802"/>
        <v>1916.7</v>
      </c>
      <c r="AA307" s="4">
        <f t="shared" si="803"/>
        <v>0</v>
      </c>
      <c r="AB307" s="4">
        <f t="shared" si="803"/>
        <v>1916.7</v>
      </c>
    </row>
    <row r="308" spans="1:28" s="42" customFormat="1" ht="31.5" hidden="1" outlineLevel="7" x14ac:dyDescent="0.25">
      <c r="A308" s="11" t="s">
        <v>270</v>
      </c>
      <c r="B308" s="11" t="s">
        <v>92</v>
      </c>
      <c r="C308" s="27" t="s">
        <v>93</v>
      </c>
      <c r="D308" s="8">
        <v>1725.1</v>
      </c>
      <c r="E308" s="8"/>
      <c r="F308" s="8">
        <f t="shared" ref="F308" si="816">SUM(D308:E308)</f>
        <v>1725.1</v>
      </c>
      <c r="G308" s="8"/>
      <c r="H308" s="8">
        <f t="shared" ref="H308" si="817">SUM(F308:G308)</f>
        <v>1725.1</v>
      </c>
      <c r="I308" s="8"/>
      <c r="J308" s="8">
        <f t="shared" ref="J308" si="818">SUM(H308:I308)</f>
        <v>1725.1</v>
      </c>
      <c r="K308" s="8"/>
      <c r="L308" s="8">
        <f t="shared" ref="L308" si="819">SUM(J308:K308)</f>
        <v>1725.1</v>
      </c>
      <c r="M308" s="8">
        <v>1725.1</v>
      </c>
      <c r="N308" s="8"/>
      <c r="O308" s="8">
        <f t="shared" ref="O308" si="820">SUM(M308:N308)</f>
        <v>1725.1</v>
      </c>
      <c r="P308" s="8"/>
      <c r="Q308" s="8">
        <f t="shared" ref="Q308" si="821">SUM(O308:P308)</f>
        <v>1725.1</v>
      </c>
      <c r="R308" s="8"/>
      <c r="S308" s="8">
        <f t="shared" ref="S308" si="822">SUM(Q308:R308)</f>
        <v>1725.1</v>
      </c>
      <c r="T308" s="8"/>
      <c r="U308" s="8">
        <f t="shared" ref="U308" si="823">SUM(S308:T308)</f>
        <v>1725.1</v>
      </c>
      <c r="V308" s="8">
        <v>1916.7</v>
      </c>
      <c r="W308" s="8"/>
      <c r="X308" s="8">
        <f t="shared" ref="X308" si="824">SUM(V308:W308)</f>
        <v>1916.7</v>
      </c>
      <c r="Y308" s="8"/>
      <c r="Z308" s="8">
        <f t="shared" ref="Z308" si="825">SUM(X308:Y308)</f>
        <v>1916.7</v>
      </c>
      <c r="AA308" s="8"/>
      <c r="AB308" s="8">
        <f t="shared" ref="AB308" si="826">SUM(Z308:AA308)</f>
        <v>1916.7</v>
      </c>
    </row>
    <row r="309" spans="1:28" ht="47.25" hidden="1" outlineLevel="3" x14ac:dyDescent="0.25">
      <c r="A309" s="5" t="s">
        <v>244</v>
      </c>
      <c r="B309" s="5"/>
      <c r="C309" s="28" t="s">
        <v>245</v>
      </c>
      <c r="D309" s="4">
        <f>D310+D319</f>
        <v>7374.5</v>
      </c>
      <c r="E309" s="4">
        <f t="shared" ref="E309:F309" si="827">E310+E319</f>
        <v>0</v>
      </c>
      <c r="F309" s="4">
        <f t="shared" si="827"/>
        <v>7374.5</v>
      </c>
      <c r="G309" s="4">
        <f t="shared" ref="G309:Z309" si="828">G310+G319+G326</f>
        <v>9505.4461300000003</v>
      </c>
      <c r="H309" s="4">
        <f t="shared" si="828"/>
        <v>16879.94613</v>
      </c>
      <c r="I309" s="4">
        <f t="shared" si="828"/>
        <v>2052.7973200000001</v>
      </c>
      <c r="J309" s="4">
        <f t="shared" si="828"/>
        <v>18932.743450000002</v>
      </c>
      <c r="K309" s="4">
        <f t="shared" ref="K309:L309" si="829">K310+K319+K326</f>
        <v>0</v>
      </c>
      <c r="L309" s="4">
        <f t="shared" si="829"/>
        <v>18932.743450000002</v>
      </c>
      <c r="M309" s="4">
        <f t="shared" si="828"/>
        <v>5875</v>
      </c>
      <c r="N309" s="4">
        <f t="shared" si="828"/>
        <v>0</v>
      </c>
      <c r="O309" s="4">
        <f t="shared" si="828"/>
        <v>5875</v>
      </c>
      <c r="P309" s="4">
        <f t="shared" si="828"/>
        <v>0</v>
      </c>
      <c r="Q309" s="4">
        <f t="shared" si="828"/>
        <v>5875</v>
      </c>
      <c r="R309" s="4">
        <f t="shared" si="828"/>
        <v>0</v>
      </c>
      <c r="S309" s="4">
        <f t="shared" si="828"/>
        <v>5875</v>
      </c>
      <c r="T309" s="4">
        <f t="shared" si="828"/>
        <v>0</v>
      </c>
      <c r="U309" s="4">
        <f t="shared" si="828"/>
        <v>5875</v>
      </c>
      <c r="V309" s="4">
        <f t="shared" si="828"/>
        <v>5875</v>
      </c>
      <c r="W309" s="4">
        <f t="shared" si="828"/>
        <v>0</v>
      </c>
      <c r="X309" s="4">
        <f t="shared" si="828"/>
        <v>5875</v>
      </c>
      <c r="Y309" s="4">
        <f t="shared" si="828"/>
        <v>0</v>
      </c>
      <c r="Z309" s="4">
        <f t="shared" si="828"/>
        <v>5875</v>
      </c>
      <c r="AA309" s="4">
        <f t="shared" ref="AA309:AB309" si="830">AA310+AA319+AA326</f>
        <v>0</v>
      </c>
      <c r="AB309" s="4">
        <f t="shared" si="830"/>
        <v>5875</v>
      </c>
    </row>
    <row r="310" spans="1:28" ht="47.25" hidden="1" outlineLevel="4" x14ac:dyDescent="0.25">
      <c r="A310" s="5" t="s">
        <v>246</v>
      </c>
      <c r="B310" s="5"/>
      <c r="C310" s="28" t="s">
        <v>247</v>
      </c>
      <c r="D310" s="4">
        <f>D311+D314</f>
        <v>5874.5</v>
      </c>
      <c r="E310" s="4">
        <f t="shared" ref="E310:F310" si="831">E311+E314</f>
        <v>0</v>
      </c>
      <c r="F310" s="4">
        <f t="shared" si="831"/>
        <v>5874.5</v>
      </c>
      <c r="G310" s="4">
        <f>G311+G314+G317</f>
        <v>3736.5076200000003</v>
      </c>
      <c r="H310" s="4">
        <f t="shared" ref="H310:Z310" si="832">H311+H314+H317</f>
        <v>9611.0076200000003</v>
      </c>
      <c r="I310" s="81">
        <f>I311+I314+I317</f>
        <v>-3.3360000000000001E-2</v>
      </c>
      <c r="J310" s="4">
        <f t="shared" ref="J310:L310" si="833">J311+J314+J317</f>
        <v>9610.9742600000009</v>
      </c>
      <c r="K310" s="4">
        <f t="shared" si="833"/>
        <v>0</v>
      </c>
      <c r="L310" s="4">
        <f t="shared" si="833"/>
        <v>9610.9742600000009</v>
      </c>
      <c r="M310" s="4">
        <f t="shared" si="832"/>
        <v>5875</v>
      </c>
      <c r="N310" s="4">
        <f t="shared" si="832"/>
        <v>0</v>
      </c>
      <c r="O310" s="4">
        <f t="shared" si="832"/>
        <v>5875</v>
      </c>
      <c r="P310" s="4">
        <f t="shared" si="832"/>
        <v>0</v>
      </c>
      <c r="Q310" s="4">
        <f t="shared" si="832"/>
        <v>5875</v>
      </c>
      <c r="R310" s="4">
        <f>R311+R314+R317</f>
        <v>0</v>
      </c>
      <c r="S310" s="4">
        <f t="shared" ref="S310:U310" si="834">S311+S314+S317</f>
        <v>5875</v>
      </c>
      <c r="T310" s="4">
        <f t="shared" si="834"/>
        <v>0</v>
      </c>
      <c r="U310" s="4">
        <f t="shared" si="834"/>
        <v>5875</v>
      </c>
      <c r="V310" s="4">
        <f t="shared" si="832"/>
        <v>5875</v>
      </c>
      <c r="W310" s="4">
        <f t="shared" si="832"/>
        <v>0</v>
      </c>
      <c r="X310" s="4">
        <f t="shared" si="832"/>
        <v>5875</v>
      </c>
      <c r="Y310" s="4">
        <f t="shared" si="832"/>
        <v>0</v>
      </c>
      <c r="Z310" s="4">
        <f t="shared" si="832"/>
        <v>5875</v>
      </c>
      <c r="AA310" s="4">
        <f t="shared" ref="AA310:AB310" si="835">AA311+AA314+AA317</f>
        <v>0</v>
      </c>
      <c r="AB310" s="4">
        <f t="shared" si="835"/>
        <v>5875</v>
      </c>
    </row>
    <row r="311" spans="1:28" ht="63" hidden="1" outlineLevel="5" x14ac:dyDescent="0.25">
      <c r="A311" s="5" t="s">
        <v>248</v>
      </c>
      <c r="B311" s="5"/>
      <c r="C311" s="28" t="s">
        <v>249</v>
      </c>
      <c r="D311" s="4">
        <f>D313</f>
        <v>3874.5</v>
      </c>
      <c r="E311" s="4">
        <f t="shared" ref="E311:F311" si="836">E313</f>
        <v>0</v>
      </c>
      <c r="F311" s="4">
        <f t="shared" si="836"/>
        <v>3874.5</v>
      </c>
      <c r="G311" s="4">
        <f>G313+G312</f>
        <v>302.43078000000003</v>
      </c>
      <c r="H311" s="4">
        <f t="shared" ref="H311:Z311" si="837">H313+H312</f>
        <v>4176.9307800000006</v>
      </c>
      <c r="I311" s="81">
        <f>I313+I312</f>
        <v>0</v>
      </c>
      <c r="J311" s="4">
        <f t="shared" ref="J311:L311" si="838">J313+J312</f>
        <v>4176.9307800000006</v>
      </c>
      <c r="K311" s="4">
        <f t="shared" si="838"/>
        <v>0</v>
      </c>
      <c r="L311" s="4">
        <f t="shared" si="838"/>
        <v>4176.9307800000006</v>
      </c>
      <c r="M311" s="4">
        <f t="shared" si="837"/>
        <v>3875</v>
      </c>
      <c r="N311" s="4">
        <f t="shared" si="837"/>
        <v>0</v>
      </c>
      <c r="O311" s="4">
        <f t="shared" si="837"/>
        <v>3875</v>
      </c>
      <c r="P311" s="4">
        <f t="shared" si="837"/>
        <v>0</v>
      </c>
      <c r="Q311" s="4">
        <f t="shared" si="837"/>
        <v>3875</v>
      </c>
      <c r="R311" s="4">
        <f>R313+R312</f>
        <v>0</v>
      </c>
      <c r="S311" s="4">
        <f t="shared" ref="S311:U311" si="839">S313+S312</f>
        <v>3875</v>
      </c>
      <c r="T311" s="4">
        <f t="shared" si="839"/>
        <v>0</v>
      </c>
      <c r="U311" s="4">
        <f t="shared" si="839"/>
        <v>3875</v>
      </c>
      <c r="V311" s="4">
        <f t="shared" si="837"/>
        <v>3875</v>
      </c>
      <c r="W311" s="4">
        <f t="shared" si="837"/>
        <v>0</v>
      </c>
      <c r="X311" s="4">
        <f t="shared" si="837"/>
        <v>3875</v>
      </c>
      <c r="Y311" s="4">
        <f t="shared" si="837"/>
        <v>0</v>
      </c>
      <c r="Z311" s="4">
        <f t="shared" si="837"/>
        <v>3875</v>
      </c>
      <c r="AA311" s="4">
        <f t="shared" ref="AA311:AB311" si="840">AA313+AA312</f>
        <v>0</v>
      </c>
      <c r="AB311" s="4">
        <f t="shared" si="840"/>
        <v>3875</v>
      </c>
    </row>
    <row r="312" spans="1:28" ht="15.75" hidden="1" outlineLevel="5" x14ac:dyDescent="0.2">
      <c r="A312" s="11" t="s">
        <v>248</v>
      </c>
      <c r="B312" s="9" t="s">
        <v>11</v>
      </c>
      <c r="C312" s="14" t="s">
        <v>591</v>
      </c>
      <c r="D312" s="4"/>
      <c r="E312" s="4"/>
      <c r="F312" s="4"/>
      <c r="G312" s="8">
        <f>104.17804+86.42412+153</f>
        <v>343.60216000000003</v>
      </c>
      <c r="H312" s="8">
        <f t="shared" ref="H312:H313" si="841">SUM(F312:G312)</f>
        <v>343.60216000000003</v>
      </c>
      <c r="I312" s="26"/>
      <c r="J312" s="8">
        <f t="shared" ref="J312:J313" si="842">SUM(H312:I312)</f>
        <v>343.60216000000003</v>
      </c>
      <c r="K312" s="4"/>
      <c r="L312" s="8">
        <f t="shared" ref="L312:L313" si="843">SUM(J312:K312)</f>
        <v>343.60216000000003</v>
      </c>
      <c r="M312" s="4"/>
      <c r="N312" s="4"/>
      <c r="O312" s="4"/>
      <c r="P312" s="4"/>
      <c r="Q312" s="4"/>
      <c r="R312" s="8"/>
      <c r="S312" s="8">
        <f t="shared" ref="S312:S313" si="844">SUM(Q312:R312)</f>
        <v>0</v>
      </c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5.75" hidden="1" outlineLevel="7" x14ac:dyDescent="0.25">
      <c r="A313" s="11" t="s">
        <v>248</v>
      </c>
      <c r="B313" s="11" t="s">
        <v>27</v>
      </c>
      <c r="C313" s="27" t="s">
        <v>28</v>
      </c>
      <c r="D313" s="8">
        <v>3874.5</v>
      </c>
      <c r="E313" s="8"/>
      <c r="F313" s="8">
        <f t="shared" ref="F313" si="845">SUM(D313:E313)</f>
        <v>3874.5</v>
      </c>
      <c r="G313" s="8">
        <f>46.16767+23.00301+42.65794-153</f>
        <v>-41.171379999999999</v>
      </c>
      <c r="H313" s="8">
        <f t="shared" si="841"/>
        <v>3833.3286200000002</v>
      </c>
      <c r="I313" s="26"/>
      <c r="J313" s="8">
        <f t="shared" si="842"/>
        <v>3833.3286200000002</v>
      </c>
      <c r="K313" s="8"/>
      <c r="L313" s="8">
        <f t="shared" si="843"/>
        <v>3833.3286200000002</v>
      </c>
      <c r="M313" s="8">
        <v>3875</v>
      </c>
      <c r="N313" s="8"/>
      <c r="O313" s="8">
        <f t="shared" ref="O313" si="846">SUM(M313:N313)</f>
        <v>3875</v>
      </c>
      <c r="P313" s="8"/>
      <c r="Q313" s="8">
        <f t="shared" ref="Q313" si="847">SUM(O313:P313)</f>
        <v>3875</v>
      </c>
      <c r="R313" s="8"/>
      <c r="S313" s="8">
        <f t="shared" si="844"/>
        <v>3875</v>
      </c>
      <c r="T313" s="8"/>
      <c r="U313" s="8">
        <f t="shared" ref="U313" si="848">SUM(S313:T313)</f>
        <v>3875</v>
      </c>
      <c r="V313" s="8">
        <v>3875</v>
      </c>
      <c r="W313" s="8"/>
      <c r="X313" s="8">
        <f t="shared" ref="X313" si="849">SUM(V313:W313)</f>
        <v>3875</v>
      </c>
      <c r="Y313" s="8"/>
      <c r="Z313" s="8">
        <f t="shared" ref="Z313" si="850">SUM(X313:Y313)</f>
        <v>3875</v>
      </c>
      <c r="AA313" s="8"/>
      <c r="AB313" s="8">
        <f t="shared" ref="AB313" si="851">SUM(Z313:AA313)</f>
        <v>3875</v>
      </c>
    </row>
    <row r="314" spans="1:28" ht="31.5" hidden="1" outlineLevel="5" x14ac:dyDescent="0.25">
      <c r="A314" s="5" t="s">
        <v>250</v>
      </c>
      <c r="B314" s="5"/>
      <c r="C314" s="28" t="s">
        <v>251</v>
      </c>
      <c r="D314" s="4">
        <f>D316</f>
        <v>2000</v>
      </c>
      <c r="E314" s="4">
        <f t="shared" ref="E314:F314" si="852">E316</f>
        <v>0</v>
      </c>
      <c r="F314" s="4">
        <f t="shared" si="852"/>
        <v>2000</v>
      </c>
      <c r="G314" s="4">
        <f>G316+G315</f>
        <v>62.406500000000001</v>
      </c>
      <c r="H314" s="4">
        <f t="shared" ref="H314:Z314" si="853">H316+H315</f>
        <v>2062.4064999999996</v>
      </c>
      <c r="I314" s="81">
        <f>I316+I315</f>
        <v>-3.3360000000000001E-2</v>
      </c>
      <c r="J314" s="4">
        <f t="shared" ref="J314:L314" si="854">J316+J315</f>
        <v>2062.3731399999997</v>
      </c>
      <c r="K314" s="4">
        <f t="shared" si="854"/>
        <v>0</v>
      </c>
      <c r="L314" s="4">
        <f t="shared" si="854"/>
        <v>2062.3731399999997</v>
      </c>
      <c r="M314" s="4">
        <f t="shared" si="853"/>
        <v>2000</v>
      </c>
      <c r="N314" s="4">
        <f t="shared" si="853"/>
        <v>0</v>
      </c>
      <c r="O314" s="4">
        <f t="shared" si="853"/>
        <v>2000</v>
      </c>
      <c r="P314" s="4">
        <f t="shared" si="853"/>
        <v>0</v>
      </c>
      <c r="Q314" s="4">
        <f t="shared" si="853"/>
        <v>2000</v>
      </c>
      <c r="R314" s="4">
        <f>R316+R315</f>
        <v>0</v>
      </c>
      <c r="S314" s="4">
        <f t="shared" ref="S314:U314" si="855">S316+S315</f>
        <v>2000</v>
      </c>
      <c r="T314" s="4">
        <f t="shared" si="855"/>
        <v>0</v>
      </c>
      <c r="U314" s="4">
        <f t="shared" si="855"/>
        <v>2000</v>
      </c>
      <c r="V314" s="4">
        <f t="shared" si="853"/>
        <v>2000</v>
      </c>
      <c r="W314" s="4">
        <f t="shared" si="853"/>
        <v>0</v>
      </c>
      <c r="X314" s="4">
        <f t="shared" si="853"/>
        <v>2000</v>
      </c>
      <c r="Y314" s="4">
        <f t="shared" si="853"/>
        <v>0</v>
      </c>
      <c r="Z314" s="4">
        <f t="shared" si="853"/>
        <v>2000</v>
      </c>
      <c r="AA314" s="4">
        <f t="shared" ref="AA314:AB314" si="856">AA316+AA315</f>
        <v>0</v>
      </c>
      <c r="AB314" s="4">
        <f t="shared" si="856"/>
        <v>2000</v>
      </c>
    </row>
    <row r="315" spans="1:28" ht="15.75" hidden="1" outlineLevel="5" x14ac:dyDescent="0.2">
      <c r="A315" s="11" t="s">
        <v>250</v>
      </c>
      <c r="B315" s="9" t="s">
        <v>11</v>
      </c>
      <c r="C315" s="14" t="s">
        <v>591</v>
      </c>
      <c r="D315" s="4"/>
      <c r="E315" s="4"/>
      <c r="F315" s="4"/>
      <c r="G315" s="8">
        <v>1.70686</v>
      </c>
      <c r="H315" s="8">
        <f t="shared" ref="H315:H318" si="857">SUM(F315:G315)</f>
        <v>1.70686</v>
      </c>
      <c r="I315" s="8"/>
      <c r="J315" s="8">
        <f t="shared" ref="J315:J316" si="858">SUM(H315:I315)</f>
        <v>1.70686</v>
      </c>
      <c r="K315" s="4"/>
      <c r="L315" s="8">
        <f t="shared" ref="L315:L316" si="859">SUM(J315:K315)</f>
        <v>1.70686</v>
      </c>
      <c r="M315" s="4"/>
      <c r="N315" s="4"/>
      <c r="O315" s="4"/>
      <c r="P315" s="4"/>
      <c r="Q315" s="4"/>
      <c r="R315" s="8"/>
      <c r="S315" s="8">
        <f t="shared" ref="S315:S316" si="860">SUM(Q315:R315)</f>
        <v>0</v>
      </c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31.5" hidden="1" outlineLevel="7" x14ac:dyDescent="0.25">
      <c r="A316" s="11" t="s">
        <v>250</v>
      </c>
      <c r="B316" s="11" t="s">
        <v>92</v>
      </c>
      <c r="C316" s="27" t="s">
        <v>93</v>
      </c>
      <c r="D316" s="8">
        <v>2000</v>
      </c>
      <c r="E316" s="8"/>
      <c r="F316" s="8">
        <f t="shared" ref="F316" si="861">SUM(D316:E316)</f>
        <v>2000</v>
      </c>
      <c r="G316" s="8">
        <v>60.699640000000002</v>
      </c>
      <c r="H316" s="8">
        <f t="shared" si="857"/>
        <v>2060.6996399999998</v>
      </c>
      <c r="I316" s="26">
        <v>-3.3360000000000001E-2</v>
      </c>
      <c r="J316" s="8">
        <f t="shared" si="858"/>
        <v>2060.6662799999999</v>
      </c>
      <c r="K316" s="8"/>
      <c r="L316" s="8">
        <f t="shared" si="859"/>
        <v>2060.6662799999999</v>
      </c>
      <c r="M316" s="8">
        <v>2000</v>
      </c>
      <c r="N316" s="8"/>
      <c r="O316" s="8">
        <f t="shared" ref="O316" si="862">SUM(M316:N316)</f>
        <v>2000</v>
      </c>
      <c r="P316" s="8"/>
      <c r="Q316" s="8">
        <f t="shared" ref="Q316" si="863">SUM(O316:P316)</f>
        <v>2000</v>
      </c>
      <c r="R316" s="8"/>
      <c r="S316" s="8">
        <f t="shared" si="860"/>
        <v>2000</v>
      </c>
      <c r="T316" s="8"/>
      <c r="U316" s="8">
        <f t="shared" ref="U316" si="864">SUM(S316:T316)</f>
        <v>2000</v>
      </c>
      <c r="V316" s="8">
        <v>2000</v>
      </c>
      <c r="W316" s="8"/>
      <c r="X316" s="8">
        <f t="shared" ref="X316" si="865">SUM(V316:W316)</f>
        <v>2000</v>
      </c>
      <c r="Y316" s="8"/>
      <c r="Z316" s="8">
        <f t="shared" ref="Z316" si="866">SUM(X316:Y316)</f>
        <v>2000</v>
      </c>
      <c r="AA316" s="8"/>
      <c r="AB316" s="8">
        <f t="shared" ref="AB316" si="867">SUM(Z316:AA316)</f>
        <v>2000</v>
      </c>
    </row>
    <row r="317" spans="1:28" ht="31.5" hidden="1" outlineLevel="7" x14ac:dyDescent="0.2">
      <c r="A317" s="10" t="s">
        <v>679</v>
      </c>
      <c r="B317" s="10"/>
      <c r="C317" s="32" t="s">
        <v>904</v>
      </c>
      <c r="D317" s="8"/>
      <c r="E317" s="8"/>
      <c r="F317" s="8"/>
      <c r="G317" s="4">
        <f t="shared" ref="G317:AA317" si="868">G318</f>
        <v>3371.6703400000001</v>
      </c>
      <c r="H317" s="4">
        <f t="shared" si="868"/>
        <v>3371.6703400000001</v>
      </c>
      <c r="I317" s="4">
        <f t="shared" si="868"/>
        <v>0</v>
      </c>
      <c r="J317" s="4">
        <f t="shared" si="868"/>
        <v>3371.6703400000001</v>
      </c>
      <c r="K317" s="4">
        <f t="shared" si="868"/>
        <v>0</v>
      </c>
      <c r="L317" s="4">
        <f t="shared" si="868"/>
        <v>3371.6703400000001</v>
      </c>
      <c r="M317" s="4">
        <f t="shared" si="868"/>
        <v>0</v>
      </c>
      <c r="N317" s="4">
        <f t="shared" si="868"/>
        <v>0</v>
      </c>
      <c r="O317" s="4">
        <f t="shared" si="868"/>
        <v>0</v>
      </c>
      <c r="P317" s="4">
        <f t="shared" si="868"/>
        <v>0</v>
      </c>
      <c r="Q317" s="4"/>
      <c r="R317" s="4">
        <f t="shared" si="868"/>
        <v>0</v>
      </c>
      <c r="S317" s="4">
        <f t="shared" si="868"/>
        <v>0</v>
      </c>
      <c r="T317" s="4">
        <f t="shared" si="868"/>
        <v>0</v>
      </c>
      <c r="U317" s="4"/>
      <c r="V317" s="4">
        <f t="shared" si="868"/>
        <v>0</v>
      </c>
      <c r="W317" s="4">
        <f t="shared" si="868"/>
        <v>0</v>
      </c>
      <c r="X317" s="4">
        <f t="shared" si="868"/>
        <v>0</v>
      </c>
      <c r="Y317" s="4">
        <f t="shared" si="868"/>
        <v>0</v>
      </c>
      <c r="Z317" s="4"/>
      <c r="AA317" s="4">
        <f t="shared" si="868"/>
        <v>0</v>
      </c>
      <c r="AB317" s="4"/>
    </row>
    <row r="318" spans="1:28" ht="31.5" hidden="1" outlineLevel="7" x14ac:dyDescent="0.2">
      <c r="A318" s="9" t="s">
        <v>679</v>
      </c>
      <c r="B318" s="9" t="s">
        <v>92</v>
      </c>
      <c r="C318" s="30" t="s">
        <v>584</v>
      </c>
      <c r="D318" s="8"/>
      <c r="E318" s="8"/>
      <c r="F318" s="8"/>
      <c r="G318" s="8">
        <v>3371.6703400000001</v>
      </c>
      <c r="H318" s="8">
        <f t="shared" si="857"/>
        <v>3371.6703400000001</v>
      </c>
      <c r="I318" s="8"/>
      <c r="J318" s="8">
        <f t="shared" ref="J318:L318" si="869">SUM(H318:I318)</f>
        <v>3371.6703400000001</v>
      </c>
      <c r="K318" s="8"/>
      <c r="L318" s="8">
        <f t="shared" si="869"/>
        <v>3371.6703400000001</v>
      </c>
      <c r="M318" s="8"/>
      <c r="N318" s="8"/>
      <c r="O318" s="8"/>
      <c r="P318" s="8"/>
      <c r="Q318" s="8"/>
      <c r="R318" s="8"/>
      <c r="S318" s="8">
        <f t="shared" ref="S318" si="870">SUM(Q318:R318)</f>
        <v>0</v>
      </c>
      <c r="T318" s="8"/>
      <c r="U318" s="8"/>
      <c r="V318" s="8"/>
      <c r="W318" s="8"/>
      <c r="X318" s="8"/>
      <c r="Y318" s="8"/>
      <c r="Z318" s="8"/>
      <c r="AA318" s="8"/>
      <c r="AB318" s="8"/>
    </row>
    <row r="319" spans="1:28" ht="31.5" hidden="1" outlineLevel="7" x14ac:dyDescent="0.25">
      <c r="A319" s="10" t="s">
        <v>592</v>
      </c>
      <c r="B319" s="11"/>
      <c r="C319" s="90" t="s">
        <v>589</v>
      </c>
      <c r="D319" s="4">
        <f>D320</f>
        <v>1500</v>
      </c>
      <c r="E319" s="4">
        <f t="shared" ref="E319:F320" si="871">E320</f>
        <v>0</v>
      </c>
      <c r="F319" s="4">
        <f t="shared" si="871"/>
        <v>1500</v>
      </c>
      <c r="G319" s="4">
        <f t="shared" ref="G319:Y319" si="872">G320+G324</f>
        <v>2935.9335099999998</v>
      </c>
      <c r="H319" s="4">
        <f t="shared" si="872"/>
        <v>4435.9335099999998</v>
      </c>
      <c r="I319" s="4">
        <f t="shared" si="872"/>
        <v>2052.83068</v>
      </c>
      <c r="J319" s="4">
        <f t="shared" si="872"/>
        <v>6488.7641899999999</v>
      </c>
      <c r="K319" s="4">
        <f t="shared" si="872"/>
        <v>0</v>
      </c>
      <c r="L319" s="4">
        <f t="shared" ref="L319" si="873">L320+L324</f>
        <v>6488.7641899999999</v>
      </c>
      <c r="M319" s="4">
        <f t="shared" si="872"/>
        <v>0</v>
      </c>
      <c r="N319" s="4">
        <f t="shared" si="872"/>
        <v>0</v>
      </c>
      <c r="O319" s="4">
        <f t="shared" si="872"/>
        <v>0</v>
      </c>
      <c r="P319" s="4">
        <f t="shared" si="872"/>
        <v>0</v>
      </c>
      <c r="Q319" s="4"/>
      <c r="R319" s="4">
        <f t="shared" ref="R319" si="874">R320+R324</f>
        <v>0</v>
      </c>
      <c r="S319" s="4"/>
      <c r="T319" s="4">
        <f t="shared" ref="T319" si="875">T320+T324</f>
        <v>0</v>
      </c>
      <c r="U319" s="4"/>
      <c r="V319" s="4">
        <f t="shared" si="872"/>
        <v>0</v>
      </c>
      <c r="W319" s="4">
        <f t="shared" si="872"/>
        <v>0</v>
      </c>
      <c r="X319" s="4">
        <f t="shared" si="872"/>
        <v>0</v>
      </c>
      <c r="Y319" s="4">
        <f t="shared" si="872"/>
        <v>0</v>
      </c>
      <c r="Z319" s="4"/>
      <c r="AA319" s="4">
        <f t="shared" ref="AA319" si="876">AA320+AA324</f>
        <v>0</v>
      </c>
      <c r="AB319" s="4"/>
    </row>
    <row r="320" spans="1:28" ht="31.5" hidden="1" outlineLevel="7" x14ac:dyDescent="0.25">
      <c r="A320" s="9" t="s">
        <v>593</v>
      </c>
      <c r="B320" s="9"/>
      <c r="C320" s="95" t="s">
        <v>590</v>
      </c>
      <c r="D320" s="8">
        <f>D321</f>
        <v>1500</v>
      </c>
      <c r="E320" s="8">
        <f t="shared" si="871"/>
        <v>0</v>
      </c>
      <c r="F320" s="8">
        <f t="shared" si="871"/>
        <v>1500</v>
      </c>
      <c r="G320" s="8">
        <f>G321+G323</f>
        <v>2888.9335099999998</v>
      </c>
      <c r="H320" s="8">
        <f t="shared" ref="H320:Y320" si="877">H321+H323</f>
        <v>4388.9335099999998</v>
      </c>
      <c r="I320" s="8">
        <f>I321+I323+I322</f>
        <v>2052.83068</v>
      </c>
      <c r="J320" s="8">
        <f>J321+J323+J322</f>
        <v>6441.7641899999999</v>
      </c>
      <c r="K320" s="8">
        <f t="shared" ref="K320" si="878">K321+K323</f>
        <v>0</v>
      </c>
      <c r="L320" s="8">
        <f>L321+L323+L322</f>
        <v>6441.7641899999999</v>
      </c>
      <c r="M320" s="8">
        <f t="shared" si="877"/>
        <v>0</v>
      </c>
      <c r="N320" s="8">
        <f t="shared" si="877"/>
        <v>0</v>
      </c>
      <c r="O320" s="8">
        <f t="shared" si="877"/>
        <v>0</v>
      </c>
      <c r="P320" s="8">
        <f t="shared" si="877"/>
        <v>0</v>
      </c>
      <c r="Q320" s="8"/>
      <c r="R320" s="8">
        <f>R321+R323</f>
        <v>0</v>
      </c>
      <c r="S320" s="8"/>
      <c r="T320" s="8">
        <f t="shared" ref="T320" si="879">T321+T323</f>
        <v>0</v>
      </c>
      <c r="U320" s="8"/>
      <c r="V320" s="8">
        <f t="shared" si="877"/>
        <v>0</v>
      </c>
      <c r="W320" s="8">
        <f t="shared" si="877"/>
        <v>0</v>
      </c>
      <c r="X320" s="8">
        <f t="shared" si="877"/>
        <v>0</v>
      </c>
      <c r="Y320" s="8">
        <f t="shared" si="877"/>
        <v>0</v>
      </c>
      <c r="Z320" s="8"/>
      <c r="AA320" s="8">
        <f t="shared" ref="AA320" si="880">AA321+AA323</f>
        <v>0</v>
      </c>
      <c r="AB320" s="8"/>
    </row>
    <row r="321" spans="1:28" ht="18.75" hidden="1" customHeight="1" outlineLevel="7" x14ac:dyDescent="0.25">
      <c r="A321" s="9" t="s">
        <v>593</v>
      </c>
      <c r="B321" s="9" t="s">
        <v>11</v>
      </c>
      <c r="C321" s="91" t="s">
        <v>591</v>
      </c>
      <c r="D321" s="8">
        <v>1500</v>
      </c>
      <c r="E321" s="8"/>
      <c r="F321" s="8">
        <f t="shared" ref="F321" si="881">SUM(D321:E321)</f>
        <v>1500</v>
      </c>
      <c r="G321" s="8">
        <f>950+580.10059</f>
        <v>1530.10059</v>
      </c>
      <c r="H321" s="8">
        <f t="shared" ref="H321:H323" si="882">SUM(F321:G321)</f>
        <v>3030.10059</v>
      </c>
      <c r="I321" s="8"/>
      <c r="J321" s="8">
        <f t="shared" ref="J321:L323" si="883">SUM(H321:I321)</f>
        <v>3030.10059</v>
      </c>
      <c r="K321" s="8"/>
      <c r="L321" s="8">
        <f t="shared" si="883"/>
        <v>3030.10059</v>
      </c>
      <c r="M321" s="8"/>
      <c r="N321" s="8"/>
      <c r="O321" s="8"/>
      <c r="P321" s="8"/>
      <c r="Q321" s="8"/>
      <c r="R321" s="8"/>
      <c r="S321" s="8">
        <f t="shared" ref="S321:S323" si="884">SUM(Q321:R321)</f>
        <v>0</v>
      </c>
      <c r="T321" s="8"/>
      <c r="U321" s="8"/>
      <c r="V321" s="8"/>
      <c r="W321" s="8"/>
      <c r="X321" s="8"/>
      <c r="Y321" s="8"/>
      <c r="Z321" s="8"/>
      <c r="AA321" s="8"/>
      <c r="AB321" s="8"/>
    </row>
    <row r="322" spans="1:28" ht="33.75" hidden="1" customHeight="1" outlineLevel="7" x14ac:dyDescent="0.2">
      <c r="A322" s="9" t="s">
        <v>593</v>
      </c>
      <c r="B322" s="9" t="s">
        <v>92</v>
      </c>
      <c r="C322" s="14" t="s">
        <v>584</v>
      </c>
      <c r="D322" s="8"/>
      <c r="E322" s="8"/>
      <c r="F322" s="8"/>
      <c r="G322" s="8"/>
      <c r="H322" s="8"/>
      <c r="I322" s="8">
        <v>2052.83068</v>
      </c>
      <c r="J322" s="8">
        <f t="shared" si="883"/>
        <v>2052.83068</v>
      </c>
      <c r="K322" s="8"/>
      <c r="L322" s="8">
        <f t="shared" si="883"/>
        <v>2052.83068</v>
      </c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</row>
    <row r="323" spans="1:28" ht="18.75" hidden="1" customHeight="1" outlineLevel="7" x14ac:dyDescent="0.2">
      <c r="A323" s="9" t="s">
        <v>593</v>
      </c>
      <c r="B323" s="11" t="s">
        <v>27</v>
      </c>
      <c r="C323" s="15" t="s">
        <v>28</v>
      </c>
      <c r="D323" s="8"/>
      <c r="E323" s="8"/>
      <c r="F323" s="8"/>
      <c r="G323" s="8">
        <v>1358.8329200000001</v>
      </c>
      <c r="H323" s="8">
        <f t="shared" si="882"/>
        <v>1358.8329200000001</v>
      </c>
      <c r="I323" s="8"/>
      <c r="J323" s="8">
        <f t="shared" si="883"/>
        <v>1358.8329200000001</v>
      </c>
      <c r="K323" s="8"/>
      <c r="L323" s="8">
        <f t="shared" si="883"/>
        <v>1358.8329200000001</v>
      </c>
      <c r="M323" s="8"/>
      <c r="N323" s="8"/>
      <c r="O323" s="8"/>
      <c r="P323" s="8"/>
      <c r="Q323" s="8"/>
      <c r="R323" s="8"/>
      <c r="S323" s="8">
        <f t="shared" si="884"/>
        <v>0</v>
      </c>
      <c r="T323" s="8"/>
      <c r="U323" s="8"/>
      <c r="V323" s="8"/>
      <c r="W323" s="8"/>
      <c r="X323" s="8"/>
      <c r="Y323" s="8"/>
      <c r="Z323" s="8"/>
      <c r="AA323" s="8"/>
      <c r="AB323" s="8"/>
    </row>
    <row r="324" spans="1:28" ht="34.5" hidden="1" customHeight="1" outlineLevel="7" x14ac:dyDescent="0.2">
      <c r="A324" s="10" t="s">
        <v>712</v>
      </c>
      <c r="B324" s="10"/>
      <c r="C324" s="32" t="s">
        <v>711</v>
      </c>
      <c r="D324" s="8"/>
      <c r="E324" s="8"/>
      <c r="F324" s="8"/>
      <c r="G324" s="4">
        <f t="shared" ref="G324:L324" si="885">G325</f>
        <v>47</v>
      </c>
      <c r="H324" s="4">
        <f t="shared" si="885"/>
        <v>47</v>
      </c>
      <c r="I324" s="4">
        <f t="shared" si="885"/>
        <v>0</v>
      </c>
      <c r="J324" s="4">
        <f t="shared" si="885"/>
        <v>47</v>
      </c>
      <c r="K324" s="4">
        <f t="shared" si="885"/>
        <v>0</v>
      </c>
      <c r="L324" s="4">
        <f t="shared" si="885"/>
        <v>47</v>
      </c>
      <c r="M324" s="8"/>
      <c r="N324" s="8"/>
      <c r="O324" s="8"/>
      <c r="P324" s="8"/>
      <c r="Q324" s="8"/>
      <c r="R324" s="4">
        <f t="shared" ref="R324:S324" si="886">R325</f>
        <v>0</v>
      </c>
      <c r="S324" s="4">
        <f t="shared" si="886"/>
        <v>0</v>
      </c>
      <c r="T324" s="8"/>
      <c r="U324" s="8"/>
      <c r="V324" s="8"/>
      <c r="W324" s="8"/>
      <c r="X324" s="8"/>
      <c r="Y324" s="8"/>
      <c r="Z324" s="8"/>
      <c r="AA324" s="8"/>
      <c r="AB324" s="8"/>
    </row>
    <row r="325" spans="1:28" ht="18.75" hidden="1" customHeight="1" outlineLevel="7" x14ac:dyDescent="0.2">
      <c r="A325" s="9" t="s">
        <v>712</v>
      </c>
      <c r="B325" s="9" t="s">
        <v>33</v>
      </c>
      <c r="C325" s="30" t="s">
        <v>34</v>
      </c>
      <c r="D325" s="8"/>
      <c r="E325" s="8"/>
      <c r="F325" s="8"/>
      <c r="G325" s="8">
        <v>47</v>
      </c>
      <c r="H325" s="8">
        <f t="shared" ref="H325" si="887">SUM(F325:G325)</f>
        <v>47</v>
      </c>
      <c r="I325" s="8"/>
      <c r="J325" s="8">
        <f t="shared" ref="J325:L325" si="888">SUM(H325:I325)</f>
        <v>47</v>
      </c>
      <c r="K325" s="8"/>
      <c r="L325" s="8">
        <f t="shared" si="888"/>
        <v>47</v>
      </c>
      <c r="M325" s="8"/>
      <c r="N325" s="8"/>
      <c r="O325" s="8"/>
      <c r="P325" s="8"/>
      <c r="Q325" s="8"/>
      <c r="R325" s="8"/>
      <c r="S325" s="8">
        <f t="shared" ref="S325" si="889">SUM(Q325:R325)</f>
        <v>0</v>
      </c>
      <c r="T325" s="8"/>
      <c r="U325" s="8"/>
      <c r="V325" s="8"/>
      <c r="W325" s="8"/>
      <c r="X325" s="8"/>
      <c r="Y325" s="8"/>
      <c r="Z325" s="8"/>
      <c r="AA325" s="8"/>
      <c r="AB325" s="8"/>
    </row>
    <row r="326" spans="1:28" ht="29.25" hidden="1" customHeight="1" outlineLevel="7" x14ac:dyDescent="0.2">
      <c r="A326" s="10" t="s">
        <v>717</v>
      </c>
      <c r="B326" s="5"/>
      <c r="C326" s="18" t="s">
        <v>252</v>
      </c>
      <c r="D326" s="8"/>
      <c r="E326" s="8"/>
      <c r="F326" s="8"/>
      <c r="G326" s="4">
        <f t="shared" ref="G326:L327" si="890">G327</f>
        <v>2833.0050000000001</v>
      </c>
      <c r="H326" s="4">
        <f t="shared" si="890"/>
        <v>2833.0050000000001</v>
      </c>
      <c r="I326" s="4">
        <f t="shared" si="890"/>
        <v>0</v>
      </c>
      <c r="J326" s="4">
        <f t="shared" si="890"/>
        <v>2833.0050000000001</v>
      </c>
      <c r="K326" s="4">
        <f t="shared" si="890"/>
        <v>0</v>
      </c>
      <c r="L326" s="4">
        <f t="shared" si="890"/>
        <v>2833.0050000000001</v>
      </c>
      <c r="M326" s="8"/>
      <c r="N326" s="8"/>
      <c r="O326" s="8"/>
      <c r="P326" s="8"/>
      <c r="Q326" s="8"/>
      <c r="R326" s="4">
        <f>R327</f>
        <v>0</v>
      </c>
      <c r="S326" s="4">
        <f>S327</f>
        <v>0</v>
      </c>
      <c r="T326" s="8"/>
      <c r="U326" s="8"/>
      <c r="V326" s="8"/>
      <c r="W326" s="8"/>
      <c r="X326" s="8"/>
      <c r="Y326" s="8"/>
      <c r="Z326" s="8"/>
      <c r="AA326" s="8"/>
      <c r="AB326" s="8"/>
    </row>
    <row r="327" spans="1:28" ht="35.25" hidden="1" customHeight="1" outlineLevel="7" x14ac:dyDescent="0.2">
      <c r="A327" s="10" t="s">
        <v>719</v>
      </c>
      <c r="B327" s="5"/>
      <c r="C327" s="18" t="s">
        <v>720</v>
      </c>
      <c r="D327" s="8"/>
      <c r="E327" s="8"/>
      <c r="F327" s="8"/>
      <c r="G327" s="4">
        <f t="shared" si="890"/>
        <v>2833.0050000000001</v>
      </c>
      <c r="H327" s="4">
        <f t="shared" si="890"/>
        <v>2833.0050000000001</v>
      </c>
      <c r="I327" s="4">
        <f t="shared" si="890"/>
        <v>0</v>
      </c>
      <c r="J327" s="4">
        <f t="shared" si="890"/>
        <v>2833.0050000000001</v>
      </c>
      <c r="K327" s="4">
        <f t="shared" si="890"/>
        <v>0</v>
      </c>
      <c r="L327" s="4">
        <f t="shared" si="890"/>
        <v>2833.0050000000001</v>
      </c>
      <c r="M327" s="8"/>
      <c r="N327" s="8"/>
      <c r="O327" s="8"/>
      <c r="P327" s="8"/>
      <c r="Q327" s="8"/>
      <c r="R327" s="4">
        <f>R328</f>
        <v>0</v>
      </c>
      <c r="S327" s="4">
        <f>S328</f>
        <v>0</v>
      </c>
      <c r="T327" s="8"/>
      <c r="U327" s="8"/>
      <c r="V327" s="8"/>
      <c r="W327" s="8"/>
      <c r="X327" s="8"/>
      <c r="Y327" s="8"/>
      <c r="Z327" s="8"/>
      <c r="AA327" s="8"/>
      <c r="AB327" s="8"/>
    </row>
    <row r="328" spans="1:28" ht="35.25" hidden="1" customHeight="1" outlineLevel="7" x14ac:dyDescent="0.2">
      <c r="A328" s="9" t="s">
        <v>718</v>
      </c>
      <c r="B328" s="9" t="s">
        <v>92</v>
      </c>
      <c r="C328" s="14" t="s">
        <v>584</v>
      </c>
      <c r="D328" s="8"/>
      <c r="E328" s="8"/>
      <c r="F328" s="8"/>
      <c r="G328" s="8">
        <f>920+1913.005</f>
        <v>2833.0050000000001</v>
      </c>
      <c r="H328" s="8">
        <f t="shared" ref="H328" si="891">SUM(F328:G328)</f>
        <v>2833.0050000000001</v>
      </c>
      <c r="I328" s="8"/>
      <c r="J328" s="8">
        <f t="shared" ref="J328:L328" si="892">SUM(H328:I328)</f>
        <v>2833.0050000000001</v>
      </c>
      <c r="K328" s="8"/>
      <c r="L328" s="8">
        <f t="shared" si="892"/>
        <v>2833.0050000000001</v>
      </c>
      <c r="M328" s="8"/>
      <c r="N328" s="8"/>
      <c r="O328" s="8"/>
      <c r="P328" s="8"/>
      <c r="Q328" s="8"/>
      <c r="R328" s="8"/>
      <c r="S328" s="8">
        <f t="shared" ref="S328" si="893">SUM(Q328:R328)</f>
        <v>0</v>
      </c>
      <c r="T328" s="8"/>
      <c r="U328" s="8"/>
      <c r="V328" s="8"/>
      <c r="W328" s="8"/>
      <c r="X328" s="8"/>
      <c r="Y328" s="8"/>
      <c r="Z328" s="8"/>
      <c r="AA328" s="8"/>
      <c r="AB328" s="8"/>
    </row>
    <row r="329" spans="1:28" ht="31.5" hidden="1" outlineLevel="3" x14ac:dyDescent="0.25">
      <c r="A329" s="5" t="s">
        <v>195</v>
      </c>
      <c r="B329" s="5"/>
      <c r="C329" s="28" t="s">
        <v>196</v>
      </c>
      <c r="D329" s="4">
        <f>D330+D335</f>
        <v>289274.3</v>
      </c>
      <c r="E329" s="4">
        <f t="shared" ref="E329:L329" si="894">E330+E335</f>
        <v>0</v>
      </c>
      <c r="F329" s="4">
        <f t="shared" si="894"/>
        <v>289274.3</v>
      </c>
      <c r="G329" s="4">
        <f t="shared" si="894"/>
        <v>61173.925080000001</v>
      </c>
      <c r="H329" s="4">
        <f t="shared" si="894"/>
        <v>350448.22508</v>
      </c>
      <c r="I329" s="4">
        <f t="shared" si="894"/>
        <v>3.3360000000000001E-2</v>
      </c>
      <c r="J329" s="4">
        <f t="shared" si="894"/>
        <v>350448.25844000001</v>
      </c>
      <c r="K329" s="4">
        <f t="shared" si="894"/>
        <v>0</v>
      </c>
      <c r="L329" s="4">
        <f t="shared" si="894"/>
        <v>350448.25844000001</v>
      </c>
      <c r="M329" s="4">
        <f>M330+M335</f>
        <v>263099.90000000002</v>
      </c>
      <c r="N329" s="4">
        <f t="shared" ref="N329:U329" si="895">N330+N335</f>
        <v>0</v>
      </c>
      <c r="O329" s="4">
        <f t="shared" si="895"/>
        <v>263099.90000000002</v>
      </c>
      <c r="P329" s="4">
        <f t="shared" si="895"/>
        <v>0</v>
      </c>
      <c r="Q329" s="4">
        <f t="shared" si="895"/>
        <v>263099.90000000002</v>
      </c>
      <c r="R329" s="4">
        <f t="shared" si="895"/>
        <v>0</v>
      </c>
      <c r="S329" s="4">
        <f t="shared" si="895"/>
        <v>263099.90000000002</v>
      </c>
      <c r="T329" s="4">
        <f t="shared" si="895"/>
        <v>0</v>
      </c>
      <c r="U329" s="4">
        <f t="shared" si="895"/>
        <v>263099.90000000002</v>
      </c>
      <c r="V329" s="4">
        <f>V330+V335</f>
        <v>256539.6</v>
      </c>
      <c r="W329" s="4">
        <f t="shared" ref="W329:Z329" si="896">W330+W335</f>
        <v>0</v>
      </c>
      <c r="X329" s="4">
        <f t="shared" si="896"/>
        <v>256539.6</v>
      </c>
      <c r="Y329" s="4">
        <f t="shared" si="896"/>
        <v>0</v>
      </c>
      <c r="Z329" s="4">
        <f t="shared" si="896"/>
        <v>256539.6</v>
      </c>
      <c r="AA329" s="4">
        <f t="shared" ref="AA329:AB329" si="897">AA330+AA335</f>
        <v>0</v>
      </c>
      <c r="AB329" s="4">
        <f t="shared" si="897"/>
        <v>256539.6</v>
      </c>
    </row>
    <row r="330" spans="1:28" ht="31.5" hidden="1" outlineLevel="4" x14ac:dyDescent="0.25">
      <c r="A330" s="5" t="s">
        <v>197</v>
      </c>
      <c r="B330" s="5"/>
      <c r="C330" s="28" t="s">
        <v>198</v>
      </c>
      <c r="D330" s="4">
        <f>D331+D333</f>
        <v>210705</v>
      </c>
      <c r="E330" s="4">
        <f t="shared" ref="E330:Z330" si="898">E331+E333</f>
        <v>0</v>
      </c>
      <c r="F330" s="4">
        <f t="shared" si="898"/>
        <v>210705</v>
      </c>
      <c r="G330" s="4">
        <f t="shared" si="898"/>
        <v>-7000</v>
      </c>
      <c r="H330" s="4">
        <f t="shared" si="898"/>
        <v>203705</v>
      </c>
      <c r="I330" s="4">
        <f t="shared" si="898"/>
        <v>0</v>
      </c>
      <c r="J330" s="4">
        <f t="shared" si="898"/>
        <v>203705</v>
      </c>
      <c r="K330" s="4">
        <f t="shared" ref="K330:L330" si="899">K331+K333</f>
        <v>0</v>
      </c>
      <c r="L330" s="4">
        <f t="shared" si="899"/>
        <v>203705</v>
      </c>
      <c r="M330" s="4">
        <f t="shared" si="898"/>
        <v>211000</v>
      </c>
      <c r="N330" s="4">
        <f t="shared" si="898"/>
        <v>0</v>
      </c>
      <c r="O330" s="4">
        <f t="shared" si="898"/>
        <v>211000</v>
      </c>
      <c r="P330" s="4">
        <f t="shared" si="898"/>
        <v>0</v>
      </c>
      <c r="Q330" s="4">
        <f t="shared" si="898"/>
        <v>211000</v>
      </c>
      <c r="R330" s="4">
        <f t="shared" si="898"/>
        <v>0</v>
      </c>
      <c r="S330" s="4">
        <f t="shared" si="898"/>
        <v>211000</v>
      </c>
      <c r="T330" s="4">
        <f t="shared" si="898"/>
        <v>0</v>
      </c>
      <c r="U330" s="4">
        <f t="shared" si="898"/>
        <v>211000</v>
      </c>
      <c r="V330" s="4">
        <f t="shared" si="898"/>
        <v>199400</v>
      </c>
      <c r="W330" s="4">
        <f t="shared" si="898"/>
        <v>0</v>
      </c>
      <c r="X330" s="4">
        <f t="shared" si="898"/>
        <v>199400</v>
      </c>
      <c r="Y330" s="4">
        <f t="shared" si="898"/>
        <v>0</v>
      </c>
      <c r="Z330" s="4">
        <f t="shared" si="898"/>
        <v>199400</v>
      </c>
      <c r="AA330" s="4">
        <f t="shared" ref="AA330:AB330" si="900">AA331+AA333</f>
        <v>0</v>
      </c>
      <c r="AB330" s="4">
        <f t="shared" si="900"/>
        <v>199400</v>
      </c>
    </row>
    <row r="331" spans="1:28" ht="15.75" hidden="1" outlineLevel="5" x14ac:dyDescent="0.25">
      <c r="A331" s="5" t="s">
        <v>199</v>
      </c>
      <c r="B331" s="5"/>
      <c r="C331" s="28" t="s">
        <v>200</v>
      </c>
      <c r="D331" s="4">
        <f t="shared" ref="D331:AB331" si="901">D332</f>
        <v>178114.3</v>
      </c>
      <c r="E331" s="4">
        <f t="shared" si="901"/>
        <v>0</v>
      </c>
      <c r="F331" s="4">
        <f t="shared" si="901"/>
        <v>178114.3</v>
      </c>
      <c r="G331" s="4">
        <f t="shared" si="901"/>
        <v>0</v>
      </c>
      <c r="H331" s="4">
        <f t="shared" si="901"/>
        <v>178114.3</v>
      </c>
      <c r="I331" s="4">
        <f t="shared" si="901"/>
        <v>0</v>
      </c>
      <c r="J331" s="4">
        <f t="shared" si="901"/>
        <v>178114.3</v>
      </c>
      <c r="K331" s="4">
        <f t="shared" si="901"/>
        <v>0</v>
      </c>
      <c r="L331" s="4">
        <f t="shared" si="901"/>
        <v>178114.3</v>
      </c>
      <c r="M331" s="4">
        <f t="shared" si="901"/>
        <v>180000</v>
      </c>
      <c r="N331" s="4">
        <f t="shared" si="901"/>
        <v>0</v>
      </c>
      <c r="O331" s="4">
        <f t="shared" si="901"/>
        <v>180000</v>
      </c>
      <c r="P331" s="4">
        <f t="shared" si="901"/>
        <v>0</v>
      </c>
      <c r="Q331" s="4">
        <f t="shared" si="901"/>
        <v>180000</v>
      </c>
      <c r="R331" s="4">
        <f t="shared" si="901"/>
        <v>0</v>
      </c>
      <c r="S331" s="4">
        <f t="shared" si="901"/>
        <v>180000</v>
      </c>
      <c r="T331" s="4">
        <f t="shared" si="901"/>
        <v>0</v>
      </c>
      <c r="U331" s="4">
        <f t="shared" si="901"/>
        <v>180000</v>
      </c>
      <c r="V331" s="4">
        <f t="shared" si="901"/>
        <v>170000</v>
      </c>
      <c r="W331" s="4">
        <f t="shared" si="901"/>
        <v>0</v>
      </c>
      <c r="X331" s="4">
        <f t="shared" si="901"/>
        <v>170000</v>
      </c>
      <c r="Y331" s="4">
        <f t="shared" si="901"/>
        <v>0</v>
      </c>
      <c r="Z331" s="4">
        <f t="shared" si="901"/>
        <v>170000</v>
      </c>
      <c r="AA331" s="4">
        <f t="shared" si="901"/>
        <v>0</v>
      </c>
      <c r="AB331" s="4">
        <f t="shared" si="901"/>
        <v>170000</v>
      </c>
    </row>
    <row r="332" spans="1:28" ht="31.5" hidden="1" outlineLevel="7" x14ac:dyDescent="0.25">
      <c r="A332" s="11" t="s">
        <v>199</v>
      </c>
      <c r="B332" s="11" t="s">
        <v>92</v>
      </c>
      <c r="C332" s="27" t="s">
        <v>93</v>
      </c>
      <c r="D332" s="8">
        <v>178114.3</v>
      </c>
      <c r="E332" s="8"/>
      <c r="F332" s="8">
        <f t="shared" ref="F332" si="902">SUM(D332:E332)</f>
        <v>178114.3</v>
      </c>
      <c r="G332" s="8"/>
      <c r="H332" s="8">
        <f t="shared" ref="H332" si="903">SUM(F332:G332)</f>
        <v>178114.3</v>
      </c>
      <c r="I332" s="8"/>
      <c r="J332" s="8">
        <f t="shared" ref="J332" si="904">SUM(H332:I332)</f>
        <v>178114.3</v>
      </c>
      <c r="K332" s="8"/>
      <c r="L332" s="8">
        <f t="shared" ref="L332" si="905">SUM(J332:K332)</f>
        <v>178114.3</v>
      </c>
      <c r="M332" s="8">
        <v>180000</v>
      </c>
      <c r="N332" s="8"/>
      <c r="O332" s="8">
        <f t="shared" ref="O332" si="906">SUM(M332:N332)</f>
        <v>180000</v>
      </c>
      <c r="P332" s="8"/>
      <c r="Q332" s="8">
        <f t="shared" ref="Q332" si="907">SUM(O332:P332)</f>
        <v>180000</v>
      </c>
      <c r="R332" s="8"/>
      <c r="S332" s="8">
        <f t="shared" ref="S332" si="908">SUM(Q332:R332)</f>
        <v>180000</v>
      </c>
      <c r="T332" s="8"/>
      <c r="U332" s="8">
        <f t="shared" ref="U332" si="909">SUM(S332:T332)</f>
        <v>180000</v>
      </c>
      <c r="V332" s="8">
        <v>170000</v>
      </c>
      <c r="W332" s="8"/>
      <c r="X332" s="8">
        <f t="shared" ref="X332" si="910">SUM(V332:W332)</f>
        <v>170000</v>
      </c>
      <c r="Y332" s="8"/>
      <c r="Z332" s="8">
        <f t="shared" ref="Z332" si="911">SUM(X332:Y332)</f>
        <v>170000</v>
      </c>
      <c r="AA332" s="8"/>
      <c r="AB332" s="8">
        <f t="shared" ref="AB332" si="912">SUM(Z332:AA332)</f>
        <v>170000</v>
      </c>
    </row>
    <row r="333" spans="1:28" ht="15.75" hidden="1" outlineLevel="5" x14ac:dyDescent="0.25">
      <c r="A333" s="5" t="s">
        <v>271</v>
      </c>
      <c r="B333" s="5"/>
      <c r="C333" s="28" t="s">
        <v>272</v>
      </c>
      <c r="D333" s="4">
        <f>D334</f>
        <v>32590.7</v>
      </c>
      <c r="E333" s="4">
        <f t="shared" ref="E333:L333" si="913">E334</f>
        <v>0</v>
      </c>
      <c r="F333" s="4">
        <f t="shared" si="913"/>
        <v>32590.7</v>
      </c>
      <c r="G333" s="4">
        <f t="shared" si="913"/>
        <v>-7000</v>
      </c>
      <c r="H333" s="4">
        <f t="shared" si="913"/>
        <v>25590.7</v>
      </c>
      <c r="I333" s="4">
        <f t="shared" si="913"/>
        <v>0</v>
      </c>
      <c r="J333" s="4">
        <f t="shared" si="913"/>
        <v>25590.7</v>
      </c>
      <c r="K333" s="4">
        <f t="shared" si="913"/>
        <v>0</v>
      </c>
      <c r="L333" s="4">
        <f t="shared" si="913"/>
        <v>25590.7</v>
      </c>
      <c r="M333" s="4">
        <f>M334</f>
        <v>31000</v>
      </c>
      <c r="N333" s="4">
        <f t="shared" ref="N333:U333" si="914">N334</f>
        <v>0</v>
      </c>
      <c r="O333" s="4">
        <f t="shared" si="914"/>
        <v>31000</v>
      </c>
      <c r="P333" s="4">
        <f t="shared" si="914"/>
        <v>0</v>
      </c>
      <c r="Q333" s="4">
        <f t="shared" si="914"/>
        <v>31000</v>
      </c>
      <c r="R333" s="4">
        <f t="shared" si="914"/>
        <v>0</v>
      </c>
      <c r="S333" s="4">
        <f t="shared" si="914"/>
        <v>31000</v>
      </c>
      <c r="T333" s="4">
        <f t="shared" si="914"/>
        <v>0</v>
      </c>
      <c r="U333" s="4">
        <f t="shared" si="914"/>
        <v>31000</v>
      </c>
      <c r="V333" s="4">
        <f>V334</f>
        <v>29400</v>
      </c>
      <c r="W333" s="4">
        <f t="shared" ref="W333:AB333" si="915">W334</f>
        <v>0</v>
      </c>
      <c r="X333" s="4">
        <f t="shared" si="915"/>
        <v>29400</v>
      </c>
      <c r="Y333" s="4">
        <f t="shared" si="915"/>
        <v>0</v>
      </c>
      <c r="Z333" s="4">
        <f t="shared" si="915"/>
        <v>29400</v>
      </c>
      <c r="AA333" s="4">
        <f t="shared" si="915"/>
        <v>0</v>
      </c>
      <c r="AB333" s="4">
        <f t="shared" si="915"/>
        <v>29400</v>
      </c>
    </row>
    <row r="334" spans="1:28" ht="31.5" hidden="1" outlineLevel="7" x14ac:dyDescent="0.25">
      <c r="A334" s="11" t="s">
        <v>271</v>
      </c>
      <c r="B334" s="11" t="s">
        <v>92</v>
      </c>
      <c r="C334" s="27" t="s">
        <v>93</v>
      </c>
      <c r="D334" s="8">
        <v>32590.7</v>
      </c>
      <c r="E334" s="8"/>
      <c r="F334" s="8">
        <f t="shared" ref="F334" si="916">SUM(D334:E334)</f>
        <v>32590.7</v>
      </c>
      <c r="G334" s="8">
        <v>-7000</v>
      </c>
      <c r="H334" s="8">
        <f t="shared" ref="H334" si="917">SUM(F334:G334)</f>
        <v>25590.7</v>
      </c>
      <c r="I334" s="8"/>
      <c r="J334" s="8">
        <f t="shared" ref="J334" si="918">SUM(H334:I334)</f>
        <v>25590.7</v>
      </c>
      <c r="K334" s="8"/>
      <c r="L334" s="8">
        <f t="shared" ref="L334" si="919">SUM(J334:K334)</f>
        <v>25590.7</v>
      </c>
      <c r="M334" s="8">
        <v>31000</v>
      </c>
      <c r="N334" s="8"/>
      <c r="O334" s="8">
        <f t="shared" ref="O334" si="920">SUM(M334:N334)</f>
        <v>31000</v>
      </c>
      <c r="P334" s="8"/>
      <c r="Q334" s="8">
        <f t="shared" ref="Q334" si="921">SUM(O334:P334)</f>
        <v>31000</v>
      </c>
      <c r="R334" s="8"/>
      <c r="S334" s="8">
        <f t="shared" ref="S334" si="922">SUM(Q334:R334)</f>
        <v>31000</v>
      </c>
      <c r="T334" s="8"/>
      <c r="U334" s="8">
        <f t="shared" ref="U334" si="923">SUM(S334:T334)</f>
        <v>31000</v>
      </c>
      <c r="V334" s="8">
        <v>29400</v>
      </c>
      <c r="W334" s="8"/>
      <c r="X334" s="8">
        <f t="shared" ref="X334" si="924">SUM(V334:W334)</f>
        <v>29400</v>
      </c>
      <c r="Y334" s="8"/>
      <c r="Z334" s="8">
        <f t="shared" ref="Z334" si="925">SUM(X334:Y334)</f>
        <v>29400</v>
      </c>
      <c r="AA334" s="8"/>
      <c r="AB334" s="8">
        <f t="shared" ref="AB334" si="926">SUM(Z334:AA334)</f>
        <v>29400</v>
      </c>
    </row>
    <row r="335" spans="1:28" ht="34.5" hidden="1" customHeight="1" outlineLevel="4" x14ac:dyDescent="0.25">
      <c r="A335" s="5" t="s">
        <v>201</v>
      </c>
      <c r="B335" s="5"/>
      <c r="C335" s="28" t="s">
        <v>770</v>
      </c>
      <c r="D335" s="4">
        <f>D339+D342</f>
        <v>78569.299999999988</v>
      </c>
      <c r="E335" s="4">
        <f t="shared" ref="E335:F335" si="927">E339+E342</f>
        <v>0</v>
      </c>
      <c r="F335" s="4">
        <f t="shared" si="927"/>
        <v>78569.299999999988</v>
      </c>
      <c r="G335" s="4">
        <f t="shared" ref="G335:Z335" si="928">G339+G342+G336</f>
        <v>68173.925080000001</v>
      </c>
      <c r="H335" s="4">
        <f t="shared" si="928"/>
        <v>146743.22508</v>
      </c>
      <c r="I335" s="81">
        <f t="shared" si="928"/>
        <v>3.3360000000000001E-2</v>
      </c>
      <c r="J335" s="4">
        <f t="shared" si="928"/>
        <v>146743.25844000001</v>
      </c>
      <c r="K335" s="4">
        <f t="shared" ref="K335:L335" si="929">K339+K342+K336</f>
        <v>0</v>
      </c>
      <c r="L335" s="4">
        <f t="shared" si="929"/>
        <v>146743.25844000001</v>
      </c>
      <c r="M335" s="4">
        <f t="shared" si="928"/>
        <v>52099.9</v>
      </c>
      <c r="N335" s="4">
        <f t="shared" si="928"/>
        <v>0</v>
      </c>
      <c r="O335" s="4">
        <f t="shared" si="928"/>
        <v>52099.9</v>
      </c>
      <c r="P335" s="4">
        <f t="shared" si="928"/>
        <v>0</v>
      </c>
      <c r="Q335" s="4">
        <f t="shared" si="928"/>
        <v>52099.9</v>
      </c>
      <c r="R335" s="4">
        <f t="shared" si="928"/>
        <v>0</v>
      </c>
      <c r="S335" s="4">
        <f t="shared" si="928"/>
        <v>52099.9</v>
      </c>
      <c r="T335" s="4">
        <f t="shared" si="928"/>
        <v>0</v>
      </c>
      <c r="U335" s="4">
        <f t="shared" si="928"/>
        <v>52099.9</v>
      </c>
      <c r="V335" s="4">
        <f t="shared" si="928"/>
        <v>57139.6</v>
      </c>
      <c r="W335" s="4">
        <f t="shared" si="928"/>
        <v>0</v>
      </c>
      <c r="X335" s="4">
        <f t="shared" si="928"/>
        <v>57139.6</v>
      </c>
      <c r="Y335" s="4">
        <f t="shared" si="928"/>
        <v>0</v>
      </c>
      <c r="Z335" s="4">
        <f t="shared" si="928"/>
        <v>57139.6</v>
      </c>
      <c r="AA335" s="4">
        <f t="shared" ref="AA335:AB335" si="930">AA339+AA342+AA336</f>
        <v>0</v>
      </c>
      <c r="AB335" s="4">
        <f t="shared" si="930"/>
        <v>57139.6</v>
      </c>
    </row>
    <row r="336" spans="1:28" ht="34.5" hidden="1" customHeight="1" outlineLevel="4" x14ac:dyDescent="0.2">
      <c r="A336" s="10" t="s">
        <v>678</v>
      </c>
      <c r="B336" s="10" t="s">
        <v>663</v>
      </c>
      <c r="C336" s="32" t="s">
        <v>771</v>
      </c>
      <c r="D336" s="4"/>
      <c r="E336" s="4"/>
      <c r="F336" s="4"/>
      <c r="G336" s="4">
        <f t="shared" ref="G336:K336" si="931">G338+G337</f>
        <v>62871.166079999995</v>
      </c>
      <c r="H336" s="4">
        <f t="shared" si="931"/>
        <v>62871.166079999995</v>
      </c>
      <c r="I336" s="81">
        <f t="shared" si="931"/>
        <v>0</v>
      </c>
      <c r="J336" s="4">
        <f t="shared" si="931"/>
        <v>62871.166079999995</v>
      </c>
      <c r="K336" s="4">
        <f t="shared" si="931"/>
        <v>0</v>
      </c>
      <c r="L336" s="4">
        <f t="shared" ref="L336" si="932">L338+L337</f>
        <v>62871.166079999995</v>
      </c>
      <c r="M336" s="4"/>
      <c r="N336" s="4"/>
      <c r="O336" s="4"/>
      <c r="P336" s="4"/>
      <c r="Q336" s="4"/>
      <c r="R336" s="4">
        <f t="shared" ref="R336:S336" si="933">R338+R337</f>
        <v>0</v>
      </c>
      <c r="S336" s="4">
        <f t="shared" si="933"/>
        <v>0</v>
      </c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34.5" hidden="1" customHeight="1" outlineLevel="4" x14ac:dyDescent="0.2">
      <c r="A337" s="9" t="s">
        <v>678</v>
      </c>
      <c r="B337" s="11" t="s">
        <v>684</v>
      </c>
      <c r="C337" s="15" t="s">
        <v>144</v>
      </c>
      <c r="D337" s="4"/>
      <c r="E337" s="4"/>
      <c r="F337" s="4"/>
      <c r="G337" s="8">
        <v>3911.5145699999998</v>
      </c>
      <c r="H337" s="8">
        <f t="shared" ref="H337:H338" si="934">SUM(F337:G337)</f>
        <v>3911.5145699999998</v>
      </c>
      <c r="I337" s="26"/>
      <c r="J337" s="8">
        <f t="shared" ref="J337:L338" si="935">SUM(H337:I337)</f>
        <v>3911.5145699999998</v>
      </c>
      <c r="K337" s="4"/>
      <c r="L337" s="8">
        <f t="shared" si="935"/>
        <v>3911.5145699999998</v>
      </c>
      <c r="M337" s="4"/>
      <c r="N337" s="4"/>
      <c r="O337" s="4"/>
      <c r="P337" s="4"/>
      <c r="Q337" s="4"/>
      <c r="R337" s="8"/>
      <c r="S337" s="8">
        <f t="shared" ref="S337:S338" si="936">SUM(Q337:R337)</f>
        <v>0</v>
      </c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34.5" hidden="1" customHeight="1" outlineLevel="4" x14ac:dyDescent="0.2">
      <c r="A338" s="9" t="s">
        <v>678</v>
      </c>
      <c r="B338" s="11" t="s">
        <v>92</v>
      </c>
      <c r="C338" s="15" t="s">
        <v>93</v>
      </c>
      <c r="D338" s="4"/>
      <c r="E338" s="4"/>
      <c r="F338" s="4"/>
      <c r="G338" s="8">
        <f>57611.41635+1348.23516</f>
        <v>58959.651509999996</v>
      </c>
      <c r="H338" s="8">
        <f t="shared" si="934"/>
        <v>58959.651509999996</v>
      </c>
      <c r="I338" s="26"/>
      <c r="J338" s="8">
        <f t="shared" si="935"/>
        <v>58959.651509999996</v>
      </c>
      <c r="K338" s="8"/>
      <c r="L338" s="8">
        <f t="shared" si="935"/>
        <v>58959.651509999996</v>
      </c>
      <c r="M338" s="4"/>
      <c r="N338" s="4"/>
      <c r="O338" s="4"/>
      <c r="P338" s="4"/>
      <c r="Q338" s="4"/>
      <c r="R338" s="8"/>
      <c r="S338" s="8">
        <f t="shared" si="936"/>
        <v>0</v>
      </c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66" hidden="1" customHeight="1" outlineLevel="5" x14ac:dyDescent="0.25">
      <c r="A339" s="5" t="s">
        <v>202</v>
      </c>
      <c r="B339" s="5"/>
      <c r="C339" s="28" t="s">
        <v>559</v>
      </c>
      <c r="D339" s="4">
        <f>D341</f>
        <v>7856.9</v>
      </c>
      <c r="E339" s="4">
        <f t="shared" ref="E339:F339" si="937">E341</f>
        <v>0</v>
      </c>
      <c r="F339" s="4">
        <f t="shared" si="937"/>
        <v>7856.9</v>
      </c>
      <c r="G339" s="4">
        <f>G341+G340</f>
        <v>5302.759</v>
      </c>
      <c r="H339" s="4">
        <f t="shared" ref="H339:Z339" si="938">H341+H340</f>
        <v>13159.659</v>
      </c>
      <c r="I339" s="81">
        <f>I341+I340</f>
        <v>3.3360000000000001E-2</v>
      </c>
      <c r="J339" s="4">
        <f t="shared" ref="J339:L339" si="939">J341+J340</f>
        <v>13159.692360000001</v>
      </c>
      <c r="K339" s="4">
        <f t="shared" si="939"/>
        <v>0</v>
      </c>
      <c r="L339" s="4">
        <f t="shared" si="939"/>
        <v>13159.692360000001</v>
      </c>
      <c r="M339" s="4">
        <f t="shared" si="938"/>
        <v>5210</v>
      </c>
      <c r="N339" s="4">
        <f t="shared" si="938"/>
        <v>0</v>
      </c>
      <c r="O339" s="4">
        <f t="shared" si="938"/>
        <v>5210</v>
      </c>
      <c r="P339" s="4">
        <f t="shared" si="938"/>
        <v>0</v>
      </c>
      <c r="Q339" s="4">
        <f t="shared" si="938"/>
        <v>5210</v>
      </c>
      <c r="R339" s="4">
        <f>R341+R340</f>
        <v>0</v>
      </c>
      <c r="S339" s="4">
        <f t="shared" ref="S339:U339" si="940">S341+S340</f>
        <v>5210</v>
      </c>
      <c r="T339" s="4">
        <f t="shared" si="940"/>
        <v>0</v>
      </c>
      <c r="U339" s="4">
        <f t="shared" si="940"/>
        <v>5210</v>
      </c>
      <c r="V339" s="4">
        <f t="shared" si="938"/>
        <v>5714</v>
      </c>
      <c r="W339" s="4">
        <f t="shared" si="938"/>
        <v>0</v>
      </c>
      <c r="X339" s="4">
        <f t="shared" si="938"/>
        <v>5714</v>
      </c>
      <c r="Y339" s="4">
        <f t="shared" si="938"/>
        <v>0</v>
      </c>
      <c r="Z339" s="4">
        <f t="shared" si="938"/>
        <v>5714</v>
      </c>
      <c r="AA339" s="4">
        <f t="shared" ref="AA339:AB339" si="941">AA341+AA340</f>
        <v>0</v>
      </c>
      <c r="AB339" s="4">
        <f t="shared" si="941"/>
        <v>5714</v>
      </c>
    </row>
    <row r="340" spans="1:28" ht="49.5" hidden="1" customHeight="1" outlineLevel="5" x14ac:dyDescent="0.2">
      <c r="A340" s="11" t="s">
        <v>202</v>
      </c>
      <c r="B340" s="11" t="s">
        <v>684</v>
      </c>
      <c r="C340" s="15" t="s">
        <v>144</v>
      </c>
      <c r="D340" s="4"/>
      <c r="E340" s="4"/>
      <c r="F340" s="4"/>
      <c r="G340" s="8">
        <f>5302.759</f>
        <v>5302.759</v>
      </c>
      <c r="H340" s="8">
        <f t="shared" ref="H340:H341" si="942">SUM(F340:G340)</f>
        <v>5302.759</v>
      </c>
      <c r="I340" s="8"/>
      <c r="J340" s="8">
        <f t="shared" ref="J340:J341" si="943">SUM(H340:I340)</f>
        <v>5302.759</v>
      </c>
      <c r="K340" s="4"/>
      <c r="L340" s="8">
        <f t="shared" ref="L340:L341" si="944">SUM(J340:K340)</f>
        <v>5302.759</v>
      </c>
      <c r="M340" s="4"/>
      <c r="N340" s="4"/>
      <c r="O340" s="4"/>
      <c r="P340" s="4"/>
      <c r="Q340" s="4"/>
      <c r="R340" s="8"/>
      <c r="S340" s="8">
        <f t="shared" ref="S340:S341" si="945">SUM(Q340:R340)</f>
        <v>0</v>
      </c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31.5" hidden="1" outlineLevel="7" x14ac:dyDescent="0.25">
      <c r="A341" s="11" t="s">
        <v>202</v>
      </c>
      <c r="B341" s="11" t="s">
        <v>92</v>
      </c>
      <c r="C341" s="27" t="s">
        <v>93</v>
      </c>
      <c r="D341" s="8">
        <v>7856.9</v>
      </c>
      <c r="E341" s="8"/>
      <c r="F341" s="8">
        <f t="shared" ref="F341" si="946">SUM(D341:E341)</f>
        <v>7856.9</v>
      </c>
      <c r="G341" s="8"/>
      <c r="H341" s="8">
        <f t="shared" si="942"/>
        <v>7856.9</v>
      </c>
      <c r="I341" s="26">
        <v>3.3360000000000001E-2</v>
      </c>
      <c r="J341" s="8">
        <f t="shared" si="943"/>
        <v>7856.93336</v>
      </c>
      <c r="K341" s="8"/>
      <c r="L341" s="8">
        <f t="shared" si="944"/>
        <v>7856.93336</v>
      </c>
      <c r="M341" s="8">
        <v>5210</v>
      </c>
      <c r="N341" s="8"/>
      <c r="O341" s="8">
        <f t="shared" ref="O341" si="947">SUM(M341:N341)</f>
        <v>5210</v>
      </c>
      <c r="P341" s="8"/>
      <c r="Q341" s="8">
        <f t="shared" ref="Q341" si="948">SUM(O341:P341)</f>
        <v>5210</v>
      </c>
      <c r="R341" s="8"/>
      <c r="S341" s="8">
        <f t="shared" si="945"/>
        <v>5210</v>
      </c>
      <c r="T341" s="8"/>
      <c r="U341" s="8">
        <f t="shared" ref="U341" si="949">SUM(S341:T341)</f>
        <v>5210</v>
      </c>
      <c r="V341" s="8">
        <v>5714</v>
      </c>
      <c r="W341" s="8"/>
      <c r="X341" s="8">
        <f t="shared" ref="X341" si="950">SUM(V341:W341)</f>
        <v>5714</v>
      </c>
      <c r="Y341" s="8"/>
      <c r="Z341" s="8">
        <f t="shared" ref="Z341" si="951">SUM(X341:Y341)</f>
        <v>5714</v>
      </c>
      <c r="AA341" s="8"/>
      <c r="AB341" s="8">
        <f t="shared" ref="AB341" si="952">SUM(Z341:AA341)</f>
        <v>5714</v>
      </c>
    </row>
    <row r="342" spans="1:28" s="42" customFormat="1" ht="63" hidden="1" outlineLevel="5" x14ac:dyDescent="0.25">
      <c r="A342" s="5" t="s">
        <v>202</v>
      </c>
      <c r="B342" s="5"/>
      <c r="C342" s="28" t="s">
        <v>573</v>
      </c>
      <c r="D342" s="4">
        <f>D343</f>
        <v>70712.399999999994</v>
      </c>
      <c r="E342" s="4">
        <f t="shared" ref="E342:L342" si="953">E343</f>
        <v>0</v>
      </c>
      <c r="F342" s="4">
        <f t="shared" si="953"/>
        <v>70712.399999999994</v>
      </c>
      <c r="G342" s="4">
        <f t="shared" si="953"/>
        <v>0</v>
      </c>
      <c r="H342" s="4">
        <f t="shared" si="953"/>
        <v>70712.399999999994</v>
      </c>
      <c r="I342" s="4">
        <f t="shared" si="953"/>
        <v>0</v>
      </c>
      <c r="J342" s="4">
        <f t="shared" si="953"/>
        <v>70712.399999999994</v>
      </c>
      <c r="K342" s="4">
        <f t="shared" si="953"/>
        <v>0</v>
      </c>
      <c r="L342" s="4">
        <f t="shared" si="953"/>
        <v>70712.399999999994</v>
      </c>
      <c r="M342" s="4">
        <f>M343</f>
        <v>46889.9</v>
      </c>
      <c r="N342" s="4">
        <f t="shared" ref="N342:U342" si="954">N343</f>
        <v>0</v>
      </c>
      <c r="O342" s="4">
        <f t="shared" si="954"/>
        <v>46889.9</v>
      </c>
      <c r="P342" s="4">
        <f t="shared" si="954"/>
        <v>0</v>
      </c>
      <c r="Q342" s="4">
        <f t="shared" si="954"/>
        <v>46889.9</v>
      </c>
      <c r="R342" s="4">
        <f t="shared" si="954"/>
        <v>0</v>
      </c>
      <c r="S342" s="4">
        <f t="shared" si="954"/>
        <v>46889.9</v>
      </c>
      <c r="T342" s="4">
        <f t="shared" si="954"/>
        <v>0</v>
      </c>
      <c r="U342" s="4">
        <f t="shared" si="954"/>
        <v>46889.9</v>
      </c>
      <c r="V342" s="4">
        <f>V343</f>
        <v>51425.599999999999</v>
      </c>
      <c r="W342" s="4">
        <f t="shared" ref="W342:AB342" si="955">W343</f>
        <v>0</v>
      </c>
      <c r="X342" s="4">
        <f t="shared" si="955"/>
        <v>51425.599999999999</v>
      </c>
      <c r="Y342" s="4">
        <f t="shared" si="955"/>
        <v>0</v>
      </c>
      <c r="Z342" s="4">
        <f t="shared" si="955"/>
        <v>51425.599999999999</v>
      </c>
      <c r="AA342" s="4">
        <f t="shared" si="955"/>
        <v>0</v>
      </c>
      <c r="AB342" s="4">
        <f t="shared" si="955"/>
        <v>51425.599999999999</v>
      </c>
    </row>
    <row r="343" spans="1:28" s="42" customFormat="1" ht="31.5" hidden="1" outlineLevel="7" x14ac:dyDescent="0.25">
      <c r="A343" s="11" t="s">
        <v>202</v>
      </c>
      <c r="B343" s="11" t="s">
        <v>92</v>
      </c>
      <c r="C343" s="27" t="s">
        <v>93</v>
      </c>
      <c r="D343" s="8">
        <v>70712.399999999994</v>
      </c>
      <c r="E343" s="8"/>
      <c r="F343" s="8">
        <f t="shared" ref="F343" si="956">SUM(D343:E343)</f>
        <v>70712.399999999994</v>
      </c>
      <c r="G343" s="8"/>
      <c r="H343" s="8">
        <f t="shared" ref="H343" si="957">SUM(F343:G343)</f>
        <v>70712.399999999994</v>
      </c>
      <c r="I343" s="8"/>
      <c r="J343" s="8">
        <f t="shared" ref="J343" si="958">SUM(H343:I343)</f>
        <v>70712.399999999994</v>
      </c>
      <c r="K343" s="8"/>
      <c r="L343" s="8">
        <f t="shared" ref="L343" si="959">SUM(J343:K343)</f>
        <v>70712.399999999994</v>
      </c>
      <c r="M343" s="8">
        <v>46889.9</v>
      </c>
      <c r="N343" s="8"/>
      <c r="O343" s="8">
        <f t="shared" ref="O343" si="960">SUM(M343:N343)</f>
        <v>46889.9</v>
      </c>
      <c r="P343" s="8"/>
      <c r="Q343" s="8">
        <f t="shared" ref="Q343" si="961">SUM(O343:P343)</f>
        <v>46889.9</v>
      </c>
      <c r="R343" s="8"/>
      <c r="S343" s="8">
        <f t="shared" ref="S343" si="962">SUM(Q343:R343)</f>
        <v>46889.9</v>
      </c>
      <c r="T343" s="8"/>
      <c r="U343" s="8">
        <f t="shared" ref="U343" si="963">SUM(S343:T343)</f>
        <v>46889.9</v>
      </c>
      <c r="V343" s="8">
        <v>51425.599999999999</v>
      </c>
      <c r="W343" s="8"/>
      <c r="X343" s="8">
        <f t="shared" ref="X343" si="964">SUM(V343:W343)</f>
        <v>51425.599999999999</v>
      </c>
      <c r="Y343" s="8"/>
      <c r="Z343" s="8">
        <f t="shared" ref="Z343" si="965">SUM(X343:Y343)</f>
        <v>51425.599999999999</v>
      </c>
      <c r="AA343" s="8"/>
      <c r="AB343" s="8">
        <f t="shared" ref="AB343" si="966">SUM(Z343:AA343)</f>
        <v>51425.599999999999</v>
      </c>
    </row>
    <row r="344" spans="1:28" ht="31.5" outlineLevel="3" collapsed="1" x14ac:dyDescent="0.25">
      <c r="A344" s="5" t="s">
        <v>225</v>
      </c>
      <c r="B344" s="5"/>
      <c r="C344" s="28" t="s">
        <v>226</v>
      </c>
      <c r="D344" s="4">
        <f>D345+D358</f>
        <v>311869.19527000003</v>
      </c>
      <c r="E344" s="4">
        <f t="shared" ref="E344:L344" si="967">E345+E358</f>
        <v>-9717.7000000000007</v>
      </c>
      <c r="F344" s="4">
        <f t="shared" si="967"/>
        <v>302151.49527000001</v>
      </c>
      <c r="G344" s="4">
        <f t="shared" si="967"/>
        <v>5885.4419600000001</v>
      </c>
      <c r="H344" s="4">
        <f t="shared" si="967"/>
        <v>308036.93722999998</v>
      </c>
      <c r="I344" s="4">
        <f t="shared" si="967"/>
        <v>23465.622900000002</v>
      </c>
      <c r="J344" s="4">
        <f t="shared" si="967"/>
        <v>331502.56013</v>
      </c>
      <c r="K344" s="4">
        <f t="shared" si="967"/>
        <v>72276.5</v>
      </c>
      <c r="L344" s="4">
        <f t="shared" si="967"/>
        <v>403779.06013</v>
      </c>
      <c r="M344" s="4">
        <f>M345+M358</f>
        <v>240821.3</v>
      </c>
      <c r="N344" s="4">
        <f t="shared" ref="N344:U344" si="968">N345+N358</f>
        <v>-4777.5</v>
      </c>
      <c r="O344" s="4">
        <f t="shared" si="968"/>
        <v>236043.8</v>
      </c>
      <c r="P344" s="4">
        <f t="shared" si="968"/>
        <v>0</v>
      </c>
      <c r="Q344" s="4">
        <f t="shared" si="968"/>
        <v>236043.8</v>
      </c>
      <c r="R344" s="4">
        <f t="shared" si="968"/>
        <v>0</v>
      </c>
      <c r="S344" s="4">
        <f t="shared" si="968"/>
        <v>236043.8</v>
      </c>
      <c r="T344" s="4">
        <f t="shared" si="968"/>
        <v>26328.300000000003</v>
      </c>
      <c r="U344" s="4">
        <f t="shared" si="968"/>
        <v>262372.09999999998</v>
      </c>
      <c r="V344" s="4">
        <f>V345+V358</f>
        <v>50766.25</v>
      </c>
      <c r="W344" s="4">
        <f t="shared" ref="W344:Z344" si="969">W345+W358</f>
        <v>0</v>
      </c>
      <c r="X344" s="4">
        <f t="shared" si="969"/>
        <v>50766.25</v>
      </c>
      <c r="Y344" s="4">
        <f t="shared" si="969"/>
        <v>0</v>
      </c>
      <c r="Z344" s="4">
        <f t="shared" si="969"/>
        <v>50766.25</v>
      </c>
      <c r="AA344" s="4">
        <f t="shared" ref="AA344:AB344" si="970">AA345+AA358</f>
        <v>8183.53</v>
      </c>
      <c r="AB344" s="4">
        <f t="shared" si="970"/>
        <v>58949.78</v>
      </c>
    </row>
    <row r="345" spans="1:28" ht="24" customHeight="1" outlineLevel="4" x14ac:dyDescent="0.25">
      <c r="A345" s="5" t="s">
        <v>227</v>
      </c>
      <c r="B345" s="5"/>
      <c r="C345" s="28" t="s">
        <v>228</v>
      </c>
      <c r="D345" s="4">
        <f>D346+D349+D352+D354+D356</f>
        <v>231214.69527</v>
      </c>
      <c r="E345" s="4">
        <f t="shared" ref="E345:L345" si="971">E346+E349+E352+E354+E356</f>
        <v>0</v>
      </c>
      <c r="F345" s="4">
        <f t="shared" si="971"/>
        <v>231214.69527</v>
      </c>
      <c r="G345" s="4">
        <f t="shared" si="971"/>
        <v>5885.4419600000001</v>
      </c>
      <c r="H345" s="4">
        <f t="shared" si="971"/>
        <v>237100.13722999999</v>
      </c>
      <c r="I345" s="4">
        <f t="shared" si="971"/>
        <v>23465.622900000002</v>
      </c>
      <c r="J345" s="4">
        <f t="shared" si="971"/>
        <v>260565.76013000001</v>
      </c>
      <c r="K345" s="4">
        <f t="shared" si="971"/>
        <v>52398.8</v>
      </c>
      <c r="L345" s="4">
        <f t="shared" si="971"/>
        <v>312964.56013</v>
      </c>
      <c r="M345" s="4">
        <f>M346+M349+M352+M354+M356</f>
        <v>31237.3</v>
      </c>
      <c r="N345" s="4">
        <f t="shared" ref="N345:U345" si="972">N346+N349+N352+N354+N356</f>
        <v>0</v>
      </c>
      <c r="O345" s="4">
        <f t="shared" si="972"/>
        <v>31237.3</v>
      </c>
      <c r="P345" s="4">
        <f t="shared" si="972"/>
        <v>0</v>
      </c>
      <c r="Q345" s="4">
        <f t="shared" si="972"/>
        <v>31237.3</v>
      </c>
      <c r="R345" s="4">
        <f t="shared" si="972"/>
        <v>0</v>
      </c>
      <c r="S345" s="4">
        <f t="shared" si="972"/>
        <v>31237.3</v>
      </c>
      <c r="T345" s="4">
        <f t="shared" si="972"/>
        <v>0</v>
      </c>
      <c r="U345" s="4">
        <f t="shared" si="972"/>
        <v>31237.3</v>
      </c>
      <c r="V345" s="4">
        <f>V346+V349+V352+V354+V356</f>
        <v>50766.25</v>
      </c>
      <c r="W345" s="4">
        <f t="shared" ref="W345:Z345" si="973">W346+W349+W352+W354+W356</f>
        <v>0</v>
      </c>
      <c r="X345" s="4">
        <f t="shared" si="973"/>
        <v>50766.25</v>
      </c>
      <c r="Y345" s="4">
        <f t="shared" si="973"/>
        <v>0</v>
      </c>
      <c r="Z345" s="4">
        <f t="shared" si="973"/>
        <v>50766.25</v>
      </c>
      <c r="AA345" s="4">
        <f t="shared" ref="AA345:AB345" si="974">AA346+AA349+AA352+AA354+AA356</f>
        <v>0</v>
      </c>
      <c r="AB345" s="4">
        <f t="shared" si="974"/>
        <v>50766.25</v>
      </c>
    </row>
    <row r="346" spans="1:28" ht="31.5" hidden="1" outlineLevel="5" x14ac:dyDescent="0.25">
      <c r="A346" s="5" t="s">
        <v>229</v>
      </c>
      <c r="B346" s="5"/>
      <c r="C346" s="28" t="s">
        <v>230</v>
      </c>
      <c r="D346" s="4">
        <f>D348</f>
        <v>2500</v>
      </c>
      <c r="E346" s="4">
        <f t="shared" ref="E346:F346" si="975">E348</f>
        <v>0</v>
      </c>
      <c r="F346" s="4">
        <f t="shared" si="975"/>
        <v>2500</v>
      </c>
      <c r="G346" s="4">
        <f>G348+G347</f>
        <v>1697.5958600000001</v>
      </c>
      <c r="H346" s="4">
        <f t="shared" ref="H346:Z346" si="976">H348+H347</f>
        <v>4197.5958600000004</v>
      </c>
      <c r="I346" s="4">
        <f>I348+I347</f>
        <v>0</v>
      </c>
      <c r="J346" s="4">
        <f t="shared" ref="J346:L346" si="977">J348+J347</f>
        <v>4197.5958600000004</v>
      </c>
      <c r="K346" s="4">
        <f t="shared" si="977"/>
        <v>0</v>
      </c>
      <c r="L346" s="4">
        <f t="shared" si="977"/>
        <v>4197.5958600000004</v>
      </c>
      <c r="M346" s="4">
        <f t="shared" si="976"/>
        <v>4300</v>
      </c>
      <c r="N346" s="4">
        <f t="shared" si="976"/>
        <v>0</v>
      </c>
      <c r="O346" s="4">
        <f t="shared" si="976"/>
        <v>4300</v>
      </c>
      <c r="P346" s="4">
        <f t="shared" si="976"/>
        <v>0</v>
      </c>
      <c r="Q346" s="4">
        <f t="shared" si="976"/>
        <v>4300</v>
      </c>
      <c r="R346" s="4">
        <f>R348+R347</f>
        <v>0</v>
      </c>
      <c r="S346" s="4">
        <f t="shared" ref="S346:U346" si="978">S348+S347</f>
        <v>4300</v>
      </c>
      <c r="T346" s="4">
        <f t="shared" si="978"/>
        <v>0</v>
      </c>
      <c r="U346" s="4">
        <f t="shared" si="978"/>
        <v>4300</v>
      </c>
      <c r="V346" s="4">
        <f t="shared" si="976"/>
        <v>4300</v>
      </c>
      <c r="W346" s="4">
        <f t="shared" si="976"/>
        <v>0</v>
      </c>
      <c r="X346" s="4">
        <f t="shared" si="976"/>
        <v>4300</v>
      </c>
      <c r="Y346" s="4">
        <f t="shared" si="976"/>
        <v>0</v>
      </c>
      <c r="Z346" s="4">
        <f t="shared" si="976"/>
        <v>4300</v>
      </c>
      <c r="AA346" s="4">
        <f t="shared" ref="AA346:AB346" si="979">AA348+AA347</f>
        <v>0</v>
      </c>
      <c r="AB346" s="4">
        <f t="shared" si="979"/>
        <v>4300</v>
      </c>
    </row>
    <row r="347" spans="1:28" ht="31.5" hidden="1" outlineLevel="5" x14ac:dyDescent="0.2">
      <c r="A347" s="11" t="s">
        <v>229</v>
      </c>
      <c r="B347" s="11" t="s">
        <v>92</v>
      </c>
      <c r="C347" s="15" t="s">
        <v>704</v>
      </c>
      <c r="D347" s="4"/>
      <c r="E347" s="4"/>
      <c r="F347" s="4"/>
      <c r="G347" s="8">
        <f>1113.94529+583.65057</f>
        <v>1697.5958600000001</v>
      </c>
      <c r="H347" s="8">
        <f t="shared" ref="H347:H348" si="980">SUM(F347:G347)</f>
        <v>1697.5958600000001</v>
      </c>
      <c r="I347" s="8"/>
      <c r="J347" s="8">
        <f t="shared" ref="J347:J348" si="981">SUM(H347:I347)</f>
        <v>1697.5958600000001</v>
      </c>
      <c r="K347" s="4"/>
      <c r="L347" s="8">
        <f t="shared" ref="L347:L348" si="982">SUM(J347:K347)</f>
        <v>1697.5958600000001</v>
      </c>
      <c r="M347" s="4"/>
      <c r="N347" s="4"/>
      <c r="O347" s="4"/>
      <c r="P347" s="4"/>
      <c r="Q347" s="4"/>
      <c r="R347" s="8"/>
      <c r="S347" s="8">
        <f t="shared" ref="S347:S348" si="983">SUM(Q347:R347)</f>
        <v>0</v>
      </c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8" hidden="1" customHeight="1" outlineLevel="7" x14ac:dyDescent="0.25">
      <c r="A348" s="11" t="s">
        <v>229</v>
      </c>
      <c r="B348" s="11" t="s">
        <v>27</v>
      </c>
      <c r="C348" s="27" t="s">
        <v>28</v>
      </c>
      <c r="D348" s="8">
        <v>2500</v>
      </c>
      <c r="E348" s="8"/>
      <c r="F348" s="8">
        <f t="shared" ref="F348" si="984">SUM(D348:E348)</f>
        <v>2500</v>
      </c>
      <c r="G348" s="8"/>
      <c r="H348" s="8">
        <f t="shared" si="980"/>
        <v>2500</v>
      </c>
      <c r="I348" s="8"/>
      <c r="J348" s="8">
        <f t="shared" si="981"/>
        <v>2500</v>
      </c>
      <c r="K348" s="8"/>
      <c r="L348" s="8">
        <f t="shared" si="982"/>
        <v>2500</v>
      </c>
      <c r="M348" s="8">
        <v>4300</v>
      </c>
      <c r="N348" s="8"/>
      <c r="O348" s="8">
        <f t="shared" ref="O348" si="985">SUM(M348:N348)</f>
        <v>4300</v>
      </c>
      <c r="P348" s="8"/>
      <c r="Q348" s="8">
        <f t="shared" ref="Q348" si="986">SUM(O348:P348)</f>
        <v>4300</v>
      </c>
      <c r="R348" s="8"/>
      <c r="S348" s="8">
        <f t="shared" si="983"/>
        <v>4300</v>
      </c>
      <c r="T348" s="8"/>
      <c r="U348" s="8">
        <f t="shared" ref="U348" si="987">SUM(S348:T348)</f>
        <v>4300</v>
      </c>
      <c r="V348" s="8">
        <v>4300</v>
      </c>
      <c r="W348" s="8"/>
      <c r="X348" s="8">
        <f t="shared" ref="X348" si="988">SUM(V348:W348)</f>
        <v>4300</v>
      </c>
      <c r="Y348" s="8"/>
      <c r="Z348" s="8">
        <f t="shared" ref="Z348" si="989">SUM(X348:Y348)</f>
        <v>4300</v>
      </c>
      <c r="AA348" s="8"/>
      <c r="AB348" s="8">
        <f t="shared" ref="AB348" si="990">SUM(Z348:AA348)</f>
        <v>4300</v>
      </c>
    </row>
    <row r="349" spans="1:28" ht="15.75" hidden="1" outlineLevel="5" x14ac:dyDescent="0.25">
      <c r="A349" s="5" t="s">
        <v>231</v>
      </c>
      <c r="B349" s="5"/>
      <c r="C349" s="28" t="s">
        <v>613</v>
      </c>
      <c r="D349" s="4">
        <f>D350+D351</f>
        <v>13930.8</v>
      </c>
      <c r="E349" s="4">
        <f t="shared" ref="E349:L349" si="991">E350+E351</f>
        <v>0</v>
      </c>
      <c r="F349" s="4">
        <f t="shared" si="991"/>
        <v>13930.8</v>
      </c>
      <c r="G349" s="4">
        <f t="shared" si="991"/>
        <v>3940.4096</v>
      </c>
      <c r="H349" s="4">
        <f t="shared" si="991"/>
        <v>17871.209600000002</v>
      </c>
      <c r="I349" s="4">
        <f t="shared" si="991"/>
        <v>0</v>
      </c>
      <c r="J349" s="4">
        <f t="shared" si="991"/>
        <v>17871.209600000002</v>
      </c>
      <c r="K349" s="4">
        <f t="shared" si="991"/>
        <v>0</v>
      </c>
      <c r="L349" s="4">
        <f t="shared" si="991"/>
        <v>17871.209600000002</v>
      </c>
      <c r="M349" s="4">
        <f>M350+M351</f>
        <v>13006</v>
      </c>
      <c r="N349" s="4">
        <f t="shared" ref="N349:U349" si="992">N350+N351</f>
        <v>0</v>
      </c>
      <c r="O349" s="4">
        <f t="shared" si="992"/>
        <v>13006</v>
      </c>
      <c r="P349" s="4">
        <f t="shared" si="992"/>
        <v>0</v>
      </c>
      <c r="Q349" s="4">
        <f t="shared" si="992"/>
        <v>13006</v>
      </c>
      <c r="R349" s="4">
        <f t="shared" si="992"/>
        <v>0</v>
      </c>
      <c r="S349" s="4">
        <f t="shared" si="992"/>
        <v>13006</v>
      </c>
      <c r="T349" s="4">
        <f t="shared" si="992"/>
        <v>0</v>
      </c>
      <c r="U349" s="4">
        <f t="shared" si="992"/>
        <v>13006</v>
      </c>
      <c r="V349" s="4">
        <f>V350+V351</f>
        <v>12250</v>
      </c>
      <c r="W349" s="4">
        <f t="shared" ref="W349:Z349" si="993">W350+W351</f>
        <v>0</v>
      </c>
      <c r="X349" s="4">
        <f t="shared" si="993"/>
        <v>12250</v>
      </c>
      <c r="Y349" s="4">
        <f t="shared" si="993"/>
        <v>0</v>
      </c>
      <c r="Z349" s="4">
        <f t="shared" si="993"/>
        <v>12250</v>
      </c>
      <c r="AA349" s="4">
        <f t="shared" ref="AA349:AB349" si="994">AA350+AA351</f>
        <v>0</v>
      </c>
      <c r="AB349" s="4">
        <f t="shared" si="994"/>
        <v>12250</v>
      </c>
    </row>
    <row r="350" spans="1:28" ht="31.5" hidden="1" outlineLevel="7" x14ac:dyDescent="0.25">
      <c r="A350" s="11" t="s">
        <v>231</v>
      </c>
      <c r="B350" s="11" t="s">
        <v>11</v>
      </c>
      <c r="C350" s="27" t="s">
        <v>12</v>
      </c>
      <c r="D350" s="8">
        <f>8906+200</f>
        <v>9106</v>
      </c>
      <c r="E350" s="8"/>
      <c r="F350" s="8">
        <f t="shared" ref="F350:F351" si="995">SUM(D350:E350)</f>
        <v>9106</v>
      </c>
      <c r="G350" s="8">
        <v>10.00778</v>
      </c>
      <c r="H350" s="8">
        <f t="shared" ref="H350:H351" si="996">SUM(F350:G350)</f>
        <v>9116.0077799999999</v>
      </c>
      <c r="I350" s="8"/>
      <c r="J350" s="8">
        <f t="shared" ref="J350:J351" si="997">SUM(H350:I350)</f>
        <v>9116.0077799999999</v>
      </c>
      <c r="K350" s="8"/>
      <c r="L350" s="8">
        <f t="shared" ref="L350:L351" si="998">SUM(J350:K350)</f>
        <v>9116.0077799999999</v>
      </c>
      <c r="M350" s="8">
        <f>8506+200</f>
        <v>8706</v>
      </c>
      <c r="N350" s="8"/>
      <c r="O350" s="8">
        <f t="shared" ref="O350:O351" si="999">SUM(M350:N350)</f>
        <v>8706</v>
      </c>
      <c r="P350" s="8"/>
      <c r="Q350" s="8">
        <f t="shared" ref="Q350:Q351" si="1000">SUM(O350:P350)</f>
        <v>8706</v>
      </c>
      <c r="R350" s="8"/>
      <c r="S350" s="8">
        <f t="shared" ref="S350:S351" si="1001">SUM(Q350:R350)</f>
        <v>8706</v>
      </c>
      <c r="T350" s="8"/>
      <c r="U350" s="8">
        <f t="shared" ref="U350:U351" si="1002">SUM(S350:T350)</f>
        <v>8706</v>
      </c>
      <c r="V350" s="8">
        <f>7750+200</f>
        <v>7950</v>
      </c>
      <c r="W350" s="8"/>
      <c r="X350" s="8">
        <f t="shared" ref="X350:X351" si="1003">SUM(V350:W350)</f>
        <v>7950</v>
      </c>
      <c r="Y350" s="8"/>
      <c r="Z350" s="8">
        <f t="shared" ref="Z350:Z351" si="1004">SUM(X350:Y350)</f>
        <v>7950</v>
      </c>
      <c r="AA350" s="8"/>
      <c r="AB350" s="8">
        <f t="shared" ref="AB350:AB351" si="1005">SUM(Z350:AA350)</f>
        <v>7950</v>
      </c>
    </row>
    <row r="351" spans="1:28" ht="31.5" hidden="1" outlineLevel="7" x14ac:dyDescent="0.25">
      <c r="A351" s="11" t="s">
        <v>231</v>
      </c>
      <c r="B351" s="11" t="s">
        <v>92</v>
      </c>
      <c r="C351" s="27" t="s">
        <v>93</v>
      </c>
      <c r="D351" s="8">
        <v>4824.8</v>
      </c>
      <c r="E351" s="8"/>
      <c r="F351" s="8">
        <f t="shared" si="995"/>
        <v>4824.8</v>
      </c>
      <c r="G351" s="8">
        <f>2238.058+1692.34382</f>
        <v>3930.40182</v>
      </c>
      <c r="H351" s="8">
        <f t="shared" si="996"/>
        <v>8755.2018200000002</v>
      </c>
      <c r="I351" s="8"/>
      <c r="J351" s="8">
        <f t="shared" si="997"/>
        <v>8755.2018200000002</v>
      </c>
      <c r="K351" s="8"/>
      <c r="L351" s="8">
        <f t="shared" si="998"/>
        <v>8755.2018200000002</v>
      </c>
      <c r="M351" s="8">
        <v>4300</v>
      </c>
      <c r="N351" s="8"/>
      <c r="O351" s="8">
        <f t="shared" si="999"/>
        <v>4300</v>
      </c>
      <c r="P351" s="8"/>
      <c r="Q351" s="8">
        <f t="shared" si="1000"/>
        <v>4300</v>
      </c>
      <c r="R351" s="8"/>
      <c r="S351" s="8">
        <f t="shared" si="1001"/>
        <v>4300</v>
      </c>
      <c r="T351" s="8"/>
      <c r="U351" s="8">
        <f t="shared" si="1002"/>
        <v>4300</v>
      </c>
      <c r="V351" s="8">
        <v>4300</v>
      </c>
      <c r="W351" s="8"/>
      <c r="X351" s="8">
        <f t="shared" si="1003"/>
        <v>4300</v>
      </c>
      <c r="Y351" s="8"/>
      <c r="Z351" s="8">
        <f t="shared" si="1004"/>
        <v>4300</v>
      </c>
      <c r="AA351" s="8"/>
      <c r="AB351" s="8">
        <f t="shared" si="1005"/>
        <v>4300</v>
      </c>
    </row>
    <row r="352" spans="1:28" ht="31.5" hidden="1" outlineLevel="5" x14ac:dyDescent="0.25">
      <c r="A352" s="5" t="s">
        <v>232</v>
      </c>
      <c r="B352" s="5"/>
      <c r="C352" s="28" t="s">
        <v>626</v>
      </c>
      <c r="D352" s="4">
        <f>D353</f>
        <v>1093.3</v>
      </c>
      <c r="E352" s="4">
        <f t="shared" ref="E352:L352" si="1006">E353</f>
        <v>0</v>
      </c>
      <c r="F352" s="4">
        <f t="shared" si="1006"/>
        <v>1093.3</v>
      </c>
      <c r="G352" s="4">
        <f t="shared" si="1006"/>
        <v>0</v>
      </c>
      <c r="H352" s="4">
        <f t="shared" si="1006"/>
        <v>1093.3</v>
      </c>
      <c r="I352" s="4">
        <f t="shared" si="1006"/>
        <v>0</v>
      </c>
      <c r="J352" s="4">
        <f t="shared" si="1006"/>
        <v>1093.3</v>
      </c>
      <c r="K352" s="4">
        <f t="shared" si="1006"/>
        <v>0</v>
      </c>
      <c r="L352" s="4">
        <f t="shared" si="1006"/>
        <v>1093.3</v>
      </c>
      <c r="M352" s="4">
        <f>M353</f>
        <v>1093.3</v>
      </c>
      <c r="N352" s="4">
        <f t="shared" ref="N352:U352" si="1007">N353</f>
        <v>0</v>
      </c>
      <c r="O352" s="4">
        <f t="shared" si="1007"/>
        <v>1093.3</v>
      </c>
      <c r="P352" s="4">
        <f t="shared" si="1007"/>
        <v>0</v>
      </c>
      <c r="Q352" s="4">
        <f t="shared" si="1007"/>
        <v>1093.3</v>
      </c>
      <c r="R352" s="4">
        <f t="shared" si="1007"/>
        <v>0</v>
      </c>
      <c r="S352" s="4">
        <f t="shared" si="1007"/>
        <v>1093.3</v>
      </c>
      <c r="T352" s="4">
        <f t="shared" si="1007"/>
        <v>0</v>
      </c>
      <c r="U352" s="4">
        <f t="shared" si="1007"/>
        <v>1093.3</v>
      </c>
      <c r="V352" s="4">
        <f>V353</f>
        <v>1093.3</v>
      </c>
      <c r="W352" s="4">
        <f t="shared" ref="W352:AB352" si="1008">W353</f>
        <v>0</v>
      </c>
      <c r="X352" s="4">
        <f t="shared" si="1008"/>
        <v>1093.3</v>
      </c>
      <c r="Y352" s="4">
        <f t="shared" si="1008"/>
        <v>0</v>
      </c>
      <c r="Z352" s="4">
        <f t="shared" si="1008"/>
        <v>1093.3</v>
      </c>
      <c r="AA352" s="4">
        <f t="shared" si="1008"/>
        <v>0</v>
      </c>
      <c r="AB352" s="4">
        <f t="shared" si="1008"/>
        <v>1093.3</v>
      </c>
    </row>
    <row r="353" spans="1:28" ht="31.5" hidden="1" outlineLevel="7" x14ac:dyDescent="0.25">
      <c r="A353" s="11" t="s">
        <v>232</v>
      </c>
      <c r="B353" s="11" t="s">
        <v>11</v>
      </c>
      <c r="C353" s="27" t="s">
        <v>12</v>
      </c>
      <c r="D353" s="8">
        <v>1093.3</v>
      </c>
      <c r="E353" s="8"/>
      <c r="F353" s="8">
        <f t="shared" ref="F353" si="1009">SUM(D353:E353)</f>
        <v>1093.3</v>
      </c>
      <c r="G353" s="8"/>
      <c r="H353" s="8">
        <f t="shared" ref="H353" si="1010">SUM(F353:G353)</f>
        <v>1093.3</v>
      </c>
      <c r="I353" s="8"/>
      <c r="J353" s="8">
        <f t="shared" ref="J353" si="1011">SUM(H353:I353)</f>
        <v>1093.3</v>
      </c>
      <c r="K353" s="8"/>
      <c r="L353" s="8">
        <f t="shared" ref="L353" si="1012">SUM(J353:K353)</f>
        <v>1093.3</v>
      </c>
      <c r="M353" s="8">
        <v>1093.3</v>
      </c>
      <c r="N353" s="8"/>
      <c r="O353" s="8">
        <f t="shared" ref="O353" si="1013">SUM(M353:N353)</f>
        <v>1093.3</v>
      </c>
      <c r="P353" s="8"/>
      <c r="Q353" s="8">
        <f t="shared" ref="Q353" si="1014">SUM(O353:P353)</f>
        <v>1093.3</v>
      </c>
      <c r="R353" s="8"/>
      <c r="S353" s="8">
        <f t="shared" ref="S353" si="1015">SUM(Q353:R353)</f>
        <v>1093.3</v>
      </c>
      <c r="T353" s="8"/>
      <c r="U353" s="8">
        <f t="shared" ref="U353" si="1016">SUM(S353:T353)</f>
        <v>1093.3</v>
      </c>
      <c r="V353" s="8">
        <v>1093.3</v>
      </c>
      <c r="W353" s="8"/>
      <c r="X353" s="8">
        <f t="shared" ref="X353" si="1017">SUM(V353:W353)</f>
        <v>1093.3</v>
      </c>
      <c r="Y353" s="8"/>
      <c r="Z353" s="8">
        <f t="shared" ref="Z353" si="1018">SUM(X353:Y353)</f>
        <v>1093.3</v>
      </c>
      <c r="AA353" s="8"/>
      <c r="AB353" s="8">
        <f t="shared" ref="AB353" si="1019">SUM(Z353:AA353)</f>
        <v>1093.3</v>
      </c>
    </row>
    <row r="354" spans="1:28" ht="33" hidden="1" customHeight="1" outlineLevel="5" x14ac:dyDescent="0.25">
      <c r="A354" s="5" t="s">
        <v>233</v>
      </c>
      <c r="B354" s="5"/>
      <c r="C354" s="28" t="s">
        <v>542</v>
      </c>
      <c r="D354" s="4">
        <f>D355</f>
        <v>81989.695269999997</v>
      </c>
      <c r="E354" s="4">
        <f t="shared" ref="E354:L354" si="1020">E355</f>
        <v>0</v>
      </c>
      <c r="F354" s="4">
        <f t="shared" si="1020"/>
        <v>81989.695269999997</v>
      </c>
      <c r="G354" s="4">
        <f t="shared" si="1020"/>
        <v>247.4365</v>
      </c>
      <c r="H354" s="4">
        <f t="shared" si="1020"/>
        <v>82237.131769999993</v>
      </c>
      <c r="I354" s="4">
        <f t="shared" si="1020"/>
        <v>23465.622900000002</v>
      </c>
      <c r="J354" s="4">
        <f t="shared" si="1020"/>
        <v>105702.75466999999</v>
      </c>
      <c r="K354" s="4">
        <f t="shared" si="1020"/>
        <v>0</v>
      </c>
      <c r="L354" s="4">
        <f t="shared" si="1020"/>
        <v>105702.75466999999</v>
      </c>
      <c r="M354" s="4">
        <f>M355</f>
        <v>12838</v>
      </c>
      <c r="N354" s="4">
        <f t="shared" ref="N354:U354" si="1021">N355</f>
        <v>0</v>
      </c>
      <c r="O354" s="4">
        <f t="shared" si="1021"/>
        <v>12838</v>
      </c>
      <c r="P354" s="4">
        <f t="shared" si="1021"/>
        <v>0</v>
      </c>
      <c r="Q354" s="4">
        <f t="shared" si="1021"/>
        <v>12838</v>
      </c>
      <c r="R354" s="4">
        <f t="shared" si="1021"/>
        <v>0</v>
      </c>
      <c r="S354" s="4">
        <f t="shared" si="1021"/>
        <v>12838</v>
      </c>
      <c r="T354" s="4">
        <f t="shared" si="1021"/>
        <v>0</v>
      </c>
      <c r="U354" s="4">
        <f t="shared" si="1021"/>
        <v>12838</v>
      </c>
      <c r="V354" s="4">
        <f>V355</f>
        <v>33122.949999999997</v>
      </c>
      <c r="W354" s="4">
        <f t="shared" ref="W354:AB354" si="1022">W355</f>
        <v>0</v>
      </c>
      <c r="X354" s="4">
        <f t="shared" si="1022"/>
        <v>33122.949999999997</v>
      </c>
      <c r="Y354" s="4">
        <f t="shared" si="1022"/>
        <v>0</v>
      </c>
      <c r="Z354" s="4">
        <f t="shared" si="1022"/>
        <v>33122.949999999997</v>
      </c>
      <c r="AA354" s="4">
        <f t="shared" si="1022"/>
        <v>0</v>
      </c>
      <c r="AB354" s="4">
        <f t="shared" si="1022"/>
        <v>33122.949999999997</v>
      </c>
    </row>
    <row r="355" spans="1:28" ht="31.5" hidden="1" outlineLevel="7" x14ac:dyDescent="0.25">
      <c r="A355" s="11" t="s">
        <v>233</v>
      </c>
      <c r="B355" s="11" t="s">
        <v>143</v>
      </c>
      <c r="C355" s="27" t="s">
        <v>144</v>
      </c>
      <c r="D355" s="24">
        <v>81989.695269999997</v>
      </c>
      <c r="E355" s="8"/>
      <c r="F355" s="8">
        <f t="shared" ref="F355" si="1023">SUM(D355:E355)</f>
        <v>81989.695269999997</v>
      </c>
      <c r="G355" s="8">
        <v>247.4365</v>
      </c>
      <c r="H355" s="8">
        <f t="shared" ref="H355" si="1024">SUM(F355:G355)</f>
        <v>82237.131769999993</v>
      </c>
      <c r="I355" s="8">
        <f>23042.06547+423.55743</f>
        <v>23465.622900000002</v>
      </c>
      <c r="J355" s="8">
        <f t="shared" ref="J355" si="1025">SUM(H355:I355)</f>
        <v>105702.75466999999</v>
      </c>
      <c r="K355" s="8"/>
      <c r="L355" s="8">
        <f t="shared" ref="L355" si="1026">SUM(J355:K355)</f>
        <v>105702.75466999999</v>
      </c>
      <c r="M355" s="24">
        <v>12838</v>
      </c>
      <c r="N355" s="8"/>
      <c r="O355" s="8">
        <f t="shared" ref="O355" si="1027">SUM(M355:N355)</f>
        <v>12838</v>
      </c>
      <c r="P355" s="8"/>
      <c r="Q355" s="8">
        <f t="shared" ref="Q355" si="1028">SUM(O355:P355)</f>
        <v>12838</v>
      </c>
      <c r="R355" s="8"/>
      <c r="S355" s="8">
        <f t="shared" ref="S355" si="1029">SUM(Q355:R355)</f>
        <v>12838</v>
      </c>
      <c r="T355" s="8"/>
      <c r="U355" s="8">
        <f t="shared" ref="U355" si="1030">SUM(S355:T355)</f>
        <v>12838</v>
      </c>
      <c r="V355" s="24">
        <v>33122.949999999997</v>
      </c>
      <c r="W355" s="8"/>
      <c r="X355" s="8">
        <f t="shared" ref="X355" si="1031">SUM(V355:W355)</f>
        <v>33122.949999999997</v>
      </c>
      <c r="Y355" s="8"/>
      <c r="Z355" s="8">
        <f t="shared" ref="Z355" si="1032">SUM(X355:Y355)</f>
        <v>33122.949999999997</v>
      </c>
      <c r="AA355" s="8"/>
      <c r="AB355" s="8">
        <f t="shared" ref="AB355" si="1033">SUM(Z355:AA355)</f>
        <v>33122.949999999997</v>
      </c>
    </row>
    <row r="356" spans="1:28" s="42" customFormat="1" ht="31.5" outlineLevel="5" collapsed="1" x14ac:dyDescent="0.25">
      <c r="A356" s="5" t="s">
        <v>233</v>
      </c>
      <c r="B356" s="5"/>
      <c r="C356" s="28" t="s">
        <v>578</v>
      </c>
      <c r="D356" s="4">
        <f>D357</f>
        <v>131700.9</v>
      </c>
      <c r="E356" s="4">
        <f t="shared" ref="E356:L356" si="1034">E357</f>
        <v>0</v>
      </c>
      <c r="F356" s="4">
        <f t="shared" si="1034"/>
        <v>131700.9</v>
      </c>
      <c r="G356" s="4">
        <f t="shared" si="1034"/>
        <v>0</v>
      </c>
      <c r="H356" s="4">
        <f t="shared" si="1034"/>
        <v>131700.9</v>
      </c>
      <c r="I356" s="4">
        <f t="shared" si="1034"/>
        <v>0</v>
      </c>
      <c r="J356" s="4">
        <f t="shared" si="1034"/>
        <v>131700.9</v>
      </c>
      <c r="K356" s="4">
        <f t="shared" si="1034"/>
        <v>52398.8</v>
      </c>
      <c r="L356" s="4">
        <f t="shared" si="1034"/>
        <v>184099.7</v>
      </c>
      <c r="M356" s="4">
        <f>M357</f>
        <v>0</v>
      </c>
      <c r="N356" s="4">
        <f t="shared" ref="N356" si="1035">N357</f>
        <v>0</v>
      </c>
      <c r="O356" s="4"/>
      <c r="P356" s="4">
        <f t="shared" ref="P356:T356" si="1036">P357</f>
        <v>0</v>
      </c>
      <c r="Q356" s="4">
        <f t="shared" si="1036"/>
        <v>0</v>
      </c>
      <c r="R356" s="4">
        <f t="shared" si="1036"/>
        <v>0</v>
      </c>
      <c r="S356" s="4">
        <f t="shared" si="1036"/>
        <v>0</v>
      </c>
      <c r="T356" s="4">
        <f t="shared" si="1036"/>
        <v>0</v>
      </c>
      <c r="U356" s="4"/>
      <c r="V356" s="4">
        <f>V357</f>
        <v>0</v>
      </c>
      <c r="W356" s="4">
        <f t="shared" ref="W356" si="1037">W357</f>
        <v>0</v>
      </c>
      <c r="X356" s="4"/>
      <c r="Y356" s="4">
        <f t="shared" ref="Y356:AA356" si="1038">Y357</f>
        <v>0</v>
      </c>
      <c r="Z356" s="4">
        <f t="shared" si="1038"/>
        <v>0</v>
      </c>
      <c r="AA356" s="4">
        <f t="shared" si="1038"/>
        <v>0</v>
      </c>
      <c r="AB356" s="4"/>
    </row>
    <row r="357" spans="1:28" s="42" customFormat="1" ht="31.5" outlineLevel="7" x14ac:dyDescent="0.25">
      <c r="A357" s="11" t="s">
        <v>233</v>
      </c>
      <c r="B357" s="11" t="s">
        <v>143</v>
      </c>
      <c r="C357" s="27" t="s">
        <v>144</v>
      </c>
      <c r="D357" s="8">
        <v>131700.9</v>
      </c>
      <c r="E357" s="8"/>
      <c r="F357" s="8">
        <f t="shared" ref="F357" si="1039">SUM(D357:E357)</f>
        <v>131700.9</v>
      </c>
      <c r="G357" s="8"/>
      <c r="H357" s="8">
        <f t="shared" ref="H357" si="1040">SUM(F357:G357)</f>
        <v>131700.9</v>
      </c>
      <c r="I357" s="8"/>
      <c r="J357" s="8">
        <f t="shared" ref="J357" si="1041">SUM(H357:I357)</f>
        <v>131700.9</v>
      </c>
      <c r="K357" s="8">
        <v>52398.8</v>
      </c>
      <c r="L357" s="8">
        <f t="shared" ref="L357" si="1042">SUM(J357:K357)</f>
        <v>184099.7</v>
      </c>
      <c r="M357" s="8"/>
      <c r="N357" s="8"/>
      <c r="O357" s="8"/>
      <c r="P357" s="8"/>
      <c r="Q357" s="8">
        <f t="shared" ref="Q357" si="1043">SUM(O357:P357)</f>
        <v>0</v>
      </c>
      <c r="R357" s="8"/>
      <c r="S357" s="8">
        <f t="shared" ref="S357" si="1044">SUM(Q357:R357)</f>
        <v>0</v>
      </c>
      <c r="T357" s="8"/>
      <c r="U357" s="8"/>
      <c r="V357" s="8"/>
      <c r="W357" s="8"/>
      <c r="X357" s="8"/>
      <c r="Y357" s="8"/>
      <c r="Z357" s="8">
        <f t="shared" ref="Z357" si="1045">SUM(X357:Y357)</f>
        <v>0</v>
      </c>
      <c r="AA357" s="8"/>
      <c r="AB357" s="8"/>
    </row>
    <row r="358" spans="1:28" ht="47.25" outlineLevel="4" x14ac:dyDescent="0.25">
      <c r="A358" s="5" t="s">
        <v>234</v>
      </c>
      <c r="B358" s="5"/>
      <c r="C358" s="28" t="s">
        <v>235</v>
      </c>
      <c r="D358" s="4">
        <f>D359+D361</f>
        <v>80654.5</v>
      </c>
      <c r="E358" s="4">
        <f t="shared" ref="E358:L358" si="1046">E359+E361</f>
        <v>-9717.7000000000007</v>
      </c>
      <c r="F358" s="4">
        <f t="shared" si="1046"/>
        <v>70936.800000000003</v>
      </c>
      <c r="G358" s="4">
        <f t="shared" si="1046"/>
        <v>0</v>
      </c>
      <c r="H358" s="4">
        <f t="shared" si="1046"/>
        <v>70936.800000000003</v>
      </c>
      <c r="I358" s="4">
        <f t="shared" si="1046"/>
        <v>0</v>
      </c>
      <c r="J358" s="4">
        <f t="shared" si="1046"/>
        <v>70936.800000000003</v>
      </c>
      <c r="K358" s="4">
        <f t="shared" si="1046"/>
        <v>19877.7</v>
      </c>
      <c r="L358" s="4">
        <f t="shared" si="1046"/>
        <v>90814.5</v>
      </c>
      <c r="M358" s="4">
        <f>M359+M361</f>
        <v>209584</v>
      </c>
      <c r="N358" s="4">
        <f t="shared" ref="N358:U358" si="1047">N359+N361</f>
        <v>-4777.5</v>
      </c>
      <c r="O358" s="4">
        <f t="shared" si="1047"/>
        <v>204806.5</v>
      </c>
      <c r="P358" s="4">
        <f t="shared" si="1047"/>
        <v>0</v>
      </c>
      <c r="Q358" s="4">
        <f t="shared" si="1047"/>
        <v>204806.5</v>
      </c>
      <c r="R358" s="4">
        <f t="shared" si="1047"/>
        <v>0</v>
      </c>
      <c r="S358" s="4">
        <f t="shared" si="1047"/>
        <v>204806.5</v>
      </c>
      <c r="T358" s="4">
        <f t="shared" si="1047"/>
        <v>26328.300000000003</v>
      </c>
      <c r="U358" s="4">
        <f t="shared" si="1047"/>
        <v>231134.8</v>
      </c>
      <c r="V358" s="4">
        <f>V359+V361</f>
        <v>0</v>
      </c>
      <c r="W358" s="4">
        <f t="shared" ref="W358" si="1048">W359+W361</f>
        <v>0</v>
      </c>
      <c r="X358" s="4"/>
      <c r="Y358" s="4">
        <f t="shared" ref="Y358:Z358" si="1049">Y359+Y361</f>
        <v>0</v>
      </c>
      <c r="Z358" s="4">
        <f t="shared" si="1049"/>
        <v>0</v>
      </c>
      <c r="AA358" s="4">
        <f t="shared" ref="AA358:AB358" si="1050">AA359+AA361</f>
        <v>8183.53</v>
      </c>
      <c r="AB358" s="4">
        <f t="shared" si="1050"/>
        <v>8183.53</v>
      </c>
    </row>
    <row r="359" spans="1:28" s="42" customFormat="1" ht="31.5" outlineLevel="5" x14ac:dyDescent="0.2">
      <c r="A359" s="5" t="s">
        <v>236</v>
      </c>
      <c r="B359" s="5"/>
      <c r="C359" s="18" t="s">
        <v>237</v>
      </c>
      <c r="D359" s="4">
        <f t="shared" ref="D359:AA359" si="1051">D360</f>
        <v>76621.8</v>
      </c>
      <c r="E359" s="4">
        <f t="shared" si="1051"/>
        <v>-9717.7000000000007</v>
      </c>
      <c r="F359" s="4">
        <f t="shared" si="1051"/>
        <v>66904.100000000006</v>
      </c>
      <c r="G359" s="4">
        <f t="shared" si="1051"/>
        <v>0</v>
      </c>
      <c r="H359" s="4">
        <f t="shared" si="1051"/>
        <v>66904.100000000006</v>
      </c>
      <c r="I359" s="4">
        <f t="shared" si="1051"/>
        <v>0</v>
      </c>
      <c r="J359" s="4">
        <f t="shared" si="1051"/>
        <v>66904.100000000006</v>
      </c>
      <c r="K359" s="4">
        <f t="shared" si="1051"/>
        <v>19303.2</v>
      </c>
      <c r="L359" s="4">
        <f t="shared" si="1051"/>
        <v>86207.3</v>
      </c>
      <c r="M359" s="4">
        <f t="shared" si="1051"/>
        <v>199104.8</v>
      </c>
      <c r="N359" s="4">
        <f t="shared" si="1051"/>
        <v>-4777.5</v>
      </c>
      <c r="O359" s="4">
        <f t="shared" si="1051"/>
        <v>194327.3</v>
      </c>
      <c r="P359" s="4">
        <f t="shared" si="1051"/>
        <v>0</v>
      </c>
      <c r="Q359" s="4">
        <f t="shared" si="1051"/>
        <v>194327.3</v>
      </c>
      <c r="R359" s="4">
        <f t="shared" si="1051"/>
        <v>0</v>
      </c>
      <c r="S359" s="4">
        <f t="shared" si="1051"/>
        <v>194327.3</v>
      </c>
      <c r="T359" s="4">
        <f t="shared" si="1051"/>
        <v>26160.9</v>
      </c>
      <c r="U359" s="4">
        <f t="shared" si="1051"/>
        <v>220488.19999999998</v>
      </c>
      <c r="V359" s="4">
        <f t="shared" si="1051"/>
        <v>0</v>
      </c>
      <c r="W359" s="4">
        <f t="shared" si="1051"/>
        <v>0</v>
      </c>
      <c r="X359" s="4"/>
      <c r="Y359" s="4">
        <f t="shared" si="1051"/>
        <v>0</v>
      </c>
      <c r="Z359" s="4">
        <f t="shared" si="1051"/>
        <v>0</v>
      </c>
      <c r="AA359" s="4">
        <f t="shared" si="1051"/>
        <v>0</v>
      </c>
      <c r="AB359" s="4"/>
    </row>
    <row r="360" spans="1:28" s="42" customFormat="1" ht="31.5" outlineLevel="7" x14ac:dyDescent="0.2">
      <c r="A360" s="11" t="s">
        <v>236</v>
      </c>
      <c r="B360" s="11" t="s">
        <v>143</v>
      </c>
      <c r="C360" s="15" t="s">
        <v>144</v>
      </c>
      <c r="D360" s="8">
        <v>76621.8</v>
      </c>
      <c r="E360" s="8">
        <v>-9717.7000000000007</v>
      </c>
      <c r="F360" s="8">
        <f>SUM(D360:E360)</f>
        <v>66904.100000000006</v>
      </c>
      <c r="G360" s="8"/>
      <c r="H360" s="8">
        <f>SUM(F360:G360)</f>
        <v>66904.100000000006</v>
      </c>
      <c r="I360" s="8"/>
      <c r="J360" s="8">
        <f>SUM(H360:I360)</f>
        <v>66904.100000000006</v>
      </c>
      <c r="K360" s="8">
        <v>19303.2</v>
      </c>
      <c r="L360" s="8">
        <f>SUM(J360:K360)</f>
        <v>86207.3</v>
      </c>
      <c r="M360" s="8">
        <v>199104.8</v>
      </c>
      <c r="N360" s="8">
        <v>-4777.5</v>
      </c>
      <c r="O360" s="8">
        <f>SUM(M360:N360)</f>
        <v>194327.3</v>
      </c>
      <c r="P360" s="8"/>
      <c r="Q360" s="8">
        <f>SUM(O360:P360)</f>
        <v>194327.3</v>
      </c>
      <c r="R360" s="8"/>
      <c r="S360" s="8">
        <f>SUM(Q360:R360)</f>
        <v>194327.3</v>
      </c>
      <c r="T360" s="8">
        <v>26160.9</v>
      </c>
      <c r="U360" s="8">
        <f>SUM(S360:T360)</f>
        <v>220488.19999999998</v>
      </c>
      <c r="V360" s="8"/>
      <c r="W360" s="8"/>
      <c r="X360" s="8"/>
      <c r="Y360" s="8"/>
      <c r="Z360" s="8">
        <f>SUM(X360:Y360)</f>
        <v>0</v>
      </c>
      <c r="AA360" s="8"/>
      <c r="AB360" s="8"/>
    </row>
    <row r="361" spans="1:28" s="42" customFormat="1" ht="31.5" outlineLevel="5" x14ac:dyDescent="0.2">
      <c r="A361" s="5" t="s">
        <v>238</v>
      </c>
      <c r="B361" s="5"/>
      <c r="C361" s="18" t="s">
        <v>239</v>
      </c>
      <c r="D361" s="4">
        <f t="shared" ref="D361:AB361" si="1052">D362</f>
        <v>4032.7</v>
      </c>
      <c r="E361" s="4">
        <f t="shared" si="1052"/>
        <v>0</v>
      </c>
      <c r="F361" s="4">
        <f t="shared" si="1052"/>
        <v>4032.7</v>
      </c>
      <c r="G361" s="4">
        <f t="shared" si="1052"/>
        <v>0</v>
      </c>
      <c r="H361" s="4">
        <f t="shared" si="1052"/>
        <v>4032.7</v>
      </c>
      <c r="I361" s="4">
        <f t="shared" si="1052"/>
        <v>0</v>
      </c>
      <c r="J361" s="4">
        <f t="shared" si="1052"/>
        <v>4032.7</v>
      </c>
      <c r="K361" s="4">
        <f t="shared" si="1052"/>
        <v>574.5</v>
      </c>
      <c r="L361" s="4">
        <f t="shared" si="1052"/>
        <v>4607.2</v>
      </c>
      <c r="M361" s="4">
        <f t="shared" si="1052"/>
        <v>10479.200000000001</v>
      </c>
      <c r="N361" s="4">
        <f t="shared" si="1052"/>
        <v>0</v>
      </c>
      <c r="O361" s="4">
        <f t="shared" si="1052"/>
        <v>10479.200000000001</v>
      </c>
      <c r="P361" s="4">
        <f t="shared" si="1052"/>
        <v>0</v>
      </c>
      <c r="Q361" s="4">
        <f t="shared" si="1052"/>
        <v>10479.200000000001</v>
      </c>
      <c r="R361" s="4">
        <f t="shared" si="1052"/>
        <v>0</v>
      </c>
      <c r="S361" s="4">
        <f t="shared" si="1052"/>
        <v>10479.200000000001</v>
      </c>
      <c r="T361" s="4">
        <f t="shared" si="1052"/>
        <v>167.4</v>
      </c>
      <c r="U361" s="4">
        <f t="shared" si="1052"/>
        <v>10646.6</v>
      </c>
      <c r="V361" s="4">
        <f t="shared" si="1052"/>
        <v>0</v>
      </c>
      <c r="W361" s="4">
        <f t="shared" si="1052"/>
        <v>0</v>
      </c>
      <c r="X361" s="4"/>
      <c r="Y361" s="4">
        <f t="shared" si="1052"/>
        <v>0</v>
      </c>
      <c r="Z361" s="4">
        <f t="shared" si="1052"/>
        <v>0</v>
      </c>
      <c r="AA361" s="4">
        <f t="shared" si="1052"/>
        <v>8183.53</v>
      </c>
      <c r="AB361" s="4">
        <f t="shared" si="1052"/>
        <v>8183.53</v>
      </c>
    </row>
    <row r="362" spans="1:28" s="42" customFormat="1" ht="31.5" outlineLevel="7" x14ac:dyDescent="0.2">
      <c r="A362" s="11" t="s">
        <v>238</v>
      </c>
      <c r="B362" s="11" t="s">
        <v>143</v>
      </c>
      <c r="C362" s="15" t="s">
        <v>144</v>
      </c>
      <c r="D362" s="8">
        <v>4032.7</v>
      </c>
      <c r="E362" s="8"/>
      <c r="F362" s="8">
        <f t="shared" ref="F362" si="1053">SUM(D362:E362)</f>
        <v>4032.7</v>
      </c>
      <c r="G362" s="8"/>
      <c r="H362" s="8">
        <f t="shared" ref="H362" si="1054">SUM(F362:G362)</f>
        <v>4032.7</v>
      </c>
      <c r="I362" s="8"/>
      <c r="J362" s="8">
        <f t="shared" ref="J362" si="1055">SUM(H362:I362)</f>
        <v>4032.7</v>
      </c>
      <c r="K362" s="8">
        <v>574.5</v>
      </c>
      <c r="L362" s="8">
        <f t="shared" ref="L362" si="1056">SUM(J362:K362)</f>
        <v>4607.2</v>
      </c>
      <c r="M362" s="8">
        <v>10479.200000000001</v>
      </c>
      <c r="N362" s="8"/>
      <c r="O362" s="8">
        <f t="shared" ref="O362" si="1057">SUM(M362:N362)</f>
        <v>10479.200000000001</v>
      </c>
      <c r="P362" s="8"/>
      <c r="Q362" s="8">
        <f t="shared" ref="Q362" si="1058">SUM(O362:P362)</f>
        <v>10479.200000000001</v>
      </c>
      <c r="R362" s="8"/>
      <c r="S362" s="8">
        <f t="shared" ref="S362" si="1059">SUM(Q362:R362)</f>
        <v>10479.200000000001</v>
      </c>
      <c r="T362" s="8">
        <v>167.4</v>
      </c>
      <c r="U362" s="8">
        <f t="shared" ref="U362" si="1060">SUM(S362:T362)</f>
        <v>10646.6</v>
      </c>
      <c r="V362" s="8"/>
      <c r="W362" s="8"/>
      <c r="X362" s="8"/>
      <c r="Y362" s="8"/>
      <c r="Z362" s="8">
        <f t="shared" ref="Z362" si="1061">SUM(X362:Y362)</f>
        <v>0</v>
      </c>
      <c r="AA362" s="8">
        <v>8183.53</v>
      </c>
      <c r="AB362" s="8">
        <f t="shared" ref="AB362" si="1062">SUM(Z362:AA362)</f>
        <v>8183.53</v>
      </c>
    </row>
    <row r="363" spans="1:28" ht="47.25" hidden="1" outlineLevel="3" x14ac:dyDescent="0.25">
      <c r="A363" s="5" t="s">
        <v>356</v>
      </c>
      <c r="B363" s="5"/>
      <c r="C363" s="28" t="s">
        <v>357</v>
      </c>
      <c r="D363" s="4">
        <f t="shared" ref="D363:AA365" si="1063">D364</f>
        <v>777</v>
      </c>
      <c r="E363" s="4">
        <f t="shared" si="1063"/>
        <v>0</v>
      </c>
      <c r="F363" s="4">
        <f t="shared" si="1063"/>
        <v>777</v>
      </c>
      <c r="G363" s="4">
        <f t="shared" si="1063"/>
        <v>0</v>
      </c>
      <c r="H363" s="4">
        <f t="shared" si="1063"/>
        <v>777</v>
      </c>
      <c r="I363" s="4">
        <f t="shared" si="1063"/>
        <v>0</v>
      </c>
      <c r="J363" s="4">
        <f t="shared" si="1063"/>
        <v>777</v>
      </c>
      <c r="K363" s="4">
        <f t="shared" si="1063"/>
        <v>0</v>
      </c>
      <c r="L363" s="4">
        <f t="shared" si="1063"/>
        <v>777</v>
      </c>
      <c r="M363" s="4">
        <f t="shared" si="1063"/>
        <v>670</v>
      </c>
      <c r="N363" s="4">
        <f t="shared" si="1063"/>
        <v>0</v>
      </c>
      <c r="O363" s="4">
        <f t="shared" si="1063"/>
        <v>670</v>
      </c>
      <c r="P363" s="4">
        <f t="shared" si="1063"/>
        <v>0</v>
      </c>
      <c r="Q363" s="4">
        <f t="shared" si="1063"/>
        <v>670</v>
      </c>
      <c r="R363" s="4">
        <f t="shared" si="1063"/>
        <v>0</v>
      </c>
      <c r="S363" s="4">
        <f t="shared" si="1063"/>
        <v>670</v>
      </c>
      <c r="T363" s="4">
        <f t="shared" si="1063"/>
        <v>0</v>
      </c>
      <c r="U363" s="4">
        <f t="shared" si="1063"/>
        <v>670</v>
      </c>
      <c r="V363" s="4">
        <f t="shared" si="1063"/>
        <v>670</v>
      </c>
      <c r="W363" s="4">
        <f t="shared" si="1063"/>
        <v>0</v>
      </c>
      <c r="X363" s="4">
        <f t="shared" si="1063"/>
        <v>670</v>
      </c>
      <c r="Y363" s="4">
        <f t="shared" si="1063"/>
        <v>0</v>
      </c>
      <c r="Z363" s="4">
        <f t="shared" si="1063"/>
        <v>670</v>
      </c>
      <c r="AA363" s="4">
        <f t="shared" si="1063"/>
        <v>0</v>
      </c>
      <c r="AB363" s="4">
        <f t="shared" ref="AA363:AB365" si="1064">AB364</f>
        <v>670</v>
      </c>
    </row>
    <row r="364" spans="1:28" ht="33.75" hidden="1" customHeight="1" outlineLevel="4" x14ac:dyDescent="0.25">
      <c r="A364" s="5" t="s">
        <v>358</v>
      </c>
      <c r="B364" s="5"/>
      <c r="C364" s="28" t="s">
        <v>359</v>
      </c>
      <c r="D364" s="4">
        <f t="shared" si="1063"/>
        <v>777</v>
      </c>
      <c r="E364" s="4">
        <f t="shared" si="1063"/>
        <v>0</v>
      </c>
      <c r="F364" s="4">
        <f t="shared" si="1063"/>
        <v>777</v>
      </c>
      <c r="G364" s="4">
        <f t="shared" si="1063"/>
        <v>0</v>
      </c>
      <c r="H364" s="4">
        <f t="shared" si="1063"/>
        <v>777</v>
      </c>
      <c r="I364" s="4">
        <f t="shared" si="1063"/>
        <v>0</v>
      </c>
      <c r="J364" s="4">
        <f t="shared" si="1063"/>
        <v>777</v>
      </c>
      <c r="K364" s="4">
        <f t="shared" si="1063"/>
        <v>0</v>
      </c>
      <c r="L364" s="4">
        <f t="shared" si="1063"/>
        <v>777</v>
      </c>
      <c r="M364" s="4">
        <f t="shared" si="1063"/>
        <v>670</v>
      </c>
      <c r="N364" s="4">
        <f t="shared" si="1063"/>
        <v>0</v>
      </c>
      <c r="O364" s="4">
        <f t="shared" si="1063"/>
        <v>670</v>
      </c>
      <c r="P364" s="4">
        <f t="shared" si="1063"/>
        <v>0</v>
      </c>
      <c r="Q364" s="4">
        <f t="shared" si="1063"/>
        <v>670</v>
      </c>
      <c r="R364" s="4">
        <f t="shared" si="1063"/>
        <v>0</v>
      </c>
      <c r="S364" s="4">
        <f t="shared" si="1063"/>
        <v>670</v>
      </c>
      <c r="T364" s="4">
        <f t="shared" si="1063"/>
        <v>0</v>
      </c>
      <c r="U364" s="4">
        <f t="shared" si="1063"/>
        <v>670</v>
      </c>
      <c r="V364" s="4">
        <f t="shared" si="1063"/>
        <v>670</v>
      </c>
      <c r="W364" s="4">
        <f t="shared" si="1063"/>
        <v>0</v>
      </c>
      <c r="X364" s="4">
        <f t="shared" si="1063"/>
        <v>670</v>
      </c>
      <c r="Y364" s="4">
        <f t="shared" si="1063"/>
        <v>0</v>
      </c>
      <c r="Z364" s="4">
        <f t="shared" si="1063"/>
        <v>670</v>
      </c>
      <c r="AA364" s="4">
        <f t="shared" si="1064"/>
        <v>0</v>
      </c>
      <c r="AB364" s="4">
        <f t="shared" si="1064"/>
        <v>670</v>
      </c>
    </row>
    <row r="365" spans="1:28" ht="31.5" hidden="1" outlineLevel="5" x14ac:dyDescent="0.25">
      <c r="A365" s="5" t="s">
        <v>360</v>
      </c>
      <c r="B365" s="5"/>
      <c r="C365" s="28" t="s">
        <v>361</v>
      </c>
      <c r="D365" s="4">
        <f t="shared" si="1063"/>
        <v>777</v>
      </c>
      <c r="E365" s="4">
        <f t="shared" si="1063"/>
        <v>0</v>
      </c>
      <c r="F365" s="4">
        <f t="shared" si="1063"/>
        <v>777</v>
      </c>
      <c r="G365" s="4">
        <f t="shared" si="1063"/>
        <v>0</v>
      </c>
      <c r="H365" s="4">
        <f t="shared" si="1063"/>
        <v>777</v>
      </c>
      <c r="I365" s="4">
        <f t="shared" si="1063"/>
        <v>0</v>
      </c>
      <c r="J365" s="4">
        <f t="shared" si="1063"/>
        <v>777</v>
      </c>
      <c r="K365" s="4">
        <f t="shared" si="1063"/>
        <v>0</v>
      </c>
      <c r="L365" s="4">
        <f t="shared" si="1063"/>
        <v>777</v>
      </c>
      <c r="M365" s="4">
        <f t="shared" si="1063"/>
        <v>670</v>
      </c>
      <c r="N365" s="4">
        <f t="shared" si="1063"/>
        <v>0</v>
      </c>
      <c r="O365" s="4">
        <f t="shared" si="1063"/>
        <v>670</v>
      </c>
      <c r="P365" s="4">
        <f t="shared" si="1063"/>
        <v>0</v>
      </c>
      <c r="Q365" s="4">
        <f t="shared" si="1063"/>
        <v>670</v>
      </c>
      <c r="R365" s="4">
        <f t="shared" si="1063"/>
        <v>0</v>
      </c>
      <c r="S365" s="4">
        <f t="shared" si="1063"/>
        <v>670</v>
      </c>
      <c r="T365" s="4">
        <f t="shared" si="1063"/>
        <v>0</v>
      </c>
      <c r="U365" s="4">
        <f t="shared" si="1063"/>
        <v>670</v>
      </c>
      <c r="V365" s="4">
        <f t="shared" si="1063"/>
        <v>670</v>
      </c>
      <c r="W365" s="4">
        <f t="shared" si="1063"/>
        <v>0</v>
      </c>
      <c r="X365" s="4">
        <f t="shared" si="1063"/>
        <v>670</v>
      </c>
      <c r="Y365" s="4">
        <f t="shared" si="1063"/>
        <v>0</v>
      </c>
      <c r="Z365" s="4">
        <f t="shared" si="1063"/>
        <v>670</v>
      </c>
      <c r="AA365" s="4">
        <f t="shared" si="1064"/>
        <v>0</v>
      </c>
      <c r="AB365" s="4">
        <f t="shared" si="1064"/>
        <v>670</v>
      </c>
    </row>
    <row r="366" spans="1:28" ht="31.5" hidden="1" outlineLevel="7" x14ac:dyDescent="0.25">
      <c r="A366" s="11" t="s">
        <v>360</v>
      </c>
      <c r="B366" s="11" t="s">
        <v>11</v>
      </c>
      <c r="C366" s="27" t="s">
        <v>12</v>
      </c>
      <c r="D366" s="8">
        <v>777</v>
      </c>
      <c r="E366" s="8"/>
      <c r="F366" s="8">
        <f t="shared" ref="F366" si="1065">SUM(D366:E366)</f>
        <v>777</v>
      </c>
      <c r="G366" s="8"/>
      <c r="H366" s="8">
        <f t="shared" ref="H366" si="1066">SUM(F366:G366)</f>
        <v>777</v>
      </c>
      <c r="I366" s="8"/>
      <c r="J366" s="8">
        <f t="shared" ref="J366" si="1067">SUM(H366:I366)</f>
        <v>777</v>
      </c>
      <c r="K366" s="8"/>
      <c r="L366" s="8">
        <f t="shared" ref="L366" si="1068">SUM(J366:K366)</f>
        <v>777</v>
      </c>
      <c r="M366" s="8">
        <v>670</v>
      </c>
      <c r="N366" s="8"/>
      <c r="O366" s="8">
        <f t="shared" ref="O366" si="1069">SUM(M366:N366)</f>
        <v>670</v>
      </c>
      <c r="P366" s="8"/>
      <c r="Q366" s="8">
        <f t="shared" ref="Q366" si="1070">SUM(O366:P366)</f>
        <v>670</v>
      </c>
      <c r="R366" s="8"/>
      <c r="S366" s="8">
        <f t="shared" ref="S366" si="1071">SUM(Q366:R366)</f>
        <v>670</v>
      </c>
      <c r="T366" s="8"/>
      <c r="U366" s="8">
        <f t="shared" ref="U366" si="1072">SUM(S366:T366)</f>
        <v>670</v>
      </c>
      <c r="V366" s="8">
        <v>670</v>
      </c>
      <c r="W366" s="8"/>
      <c r="X366" s="8">
        <f t="shared" ref="X366" si="1073">SUM(V366:W366)</f>
        <v>670</v>
      </c>
      <c r="Y366" s="8"/>
      <c r="Z366" s="8">
        <f t="shared" ref="Z366" si="1074">SUM(X366:Y366)</f>
        <v>670</v>
      </c>
      <c r="AA366" s="8"/>
      <c r="AB366" s="8">
        <f t="shared" ref="AB366" si="1075">SUM(Z366:AA366)</f>
        <v>670</v>
      </c>
    </row>
    <row r="367" spans="1:28" ht="47.25" outlineLevel="7" x14ac:dyDescent="0.25">
      <c r="A367" s="5" t="s">
        <v>188</v>
      </c>
      <c r="B367" s="5"/>
      <c r="C367" s="28" t="s">
        <v>189</v>
      </c>
      <c r="D367" s="4">
        <f>D368+D376</f>
        <v>139469.5</v>
      </c>
      <c r="E367" s="4">
        <f t="shared" ref="E367:Z367" si="1076">E368+E376</f>
        <v>0</v>
      </c>
      <c r="F367" s="4">
        <f t="shared" si="1076"/>
        <v>139469.5</v>
      </c>
      <c r="G367" s="4">
        <f t="shared" si="1076"/>
        <v>2479.4414799999995</v>
      </c>
      <c r="H367" s="4">
        <f t="shared" si="1076"/>
        <v>141948.94148000001</v>
      </c>
      <c r="I367" s="4">
        <f t="shared" si="1076"/>
        <v>610.09100000000001</v>
      </c>
      <c r="J367" s="4">
        <f t="shared" si="1076"/>
        <v>142559.03247999999</v>
      </c>
      <c r="K367" s="4">
        <f t="shared" ref="K367:L367" si="1077">K368+K376</f>
        <v>0</v>
      </c>
      <c r="L367" s="4">
        <f t="shared" si="1077"/>
        <v>142559.03247999999</v>
      </c>
      <c r="M367" s="4">
        <f t="shared" si="1076"/>
        <v>127853.20000000001</v>
      </c>
      <c r="N367" s="4">
        <f t="shared" si="1076"/>
        <v>0</v>
      </c>
      <c r="O367" s="4">
        <f t="shared" si="1076"/>
        <v>127853.20000000001</v>
      </c>
      <c r="P367" s="4">
        <f t="shared" si="1076"/>
        <v>-4475.8</v>
      </c>
      <c r="Q367" s="4">
        <f t="shared" si="1076"/>
        <v>123377.40000000001</v>
      </c>
      <c r="R367" s="4">
        <f t="shared" si="1076"/>
        <v>0</v>
      </c>
      <c r="S367" s="4">
        <f t="shared" si="1076"/>
        <v>123377.40000000001</v>
      </c>
      <c r="T367" s="4">
        <f t="shared" si="1076"/>
        <v>0</v>
      </c>
      <c r="U367" s="4">
        <f t="shared" si="1076"/>
        <v>123377.40000000001</v>
      </c>
      <c r="V367" s="4">
        <f t="shared" si="1076"/>
        <v>110492.6</v>
      </c>
      <c r="W367" s="4">
        <f t="shared" si="1076"/>
        <v>0</v>
      </c>
      <c r="X367" s="4">
        <f t="shared" si="1076"/>
        <v>110492.6</v>
      </c>
      <c r="Y367" s="4">
        <f t="shared" si="1076"/>
        <v>12316.6</v>
      </c>
      <c r="Z367" s="4">
        <f t="shared" si="1076"/>
        <v>122809.20000000001</v>
      </c>
      <c r="AA367" s="4">
        <f t="shared" ref="AA367:AB367" si="1078">AA368+AA376</f>
        <v>0</v>
      </c>
      <c r="AB367" s="4">
        <f t="shared" si="1078"/>
        <v>122809.20000000001</v>
      </c>
    </row>
    <row r="368" spans="1:28" ht="31.5" outlineLevel="4" x14ac:dyDescent="0.25">
      <c r="A368" s="5" t="s">
        <v>274</v>
      </c>
      <c r="B368" s="5"/>
      <c r="C368" s="28" t="s">
        <v>57</v>
      </c>
      <c r="D368" s="4">
        <f>D369+D374</f>
        <v>118715.6</v>
      </c>
      <c r="E368" s="4">
        <f t="shared" ref="E368:Z368" si="1079">E369+E374</f>
        <v>0</v>
      </c>
      <c r="F368" s="4">
        <f t="shared" si="1079"/>
        <v>118715.6</v>
      </c>
      <c r="G368" s="4">
        <f t="shared" si="1079"/>
        <v>7000</v>
      </c>
      <c r="H368" s="4">
        <f t="shared" si="1079"/>
        <v>125715.6</v>
      </c>
      <c r="I368" s="4">
        <f t="shared" si="1079"/>
        <v>610.09100000000001</v>
      </c>
      <c r="J368" s="4">
        <f t="shared" si="1079"/>
        <v>126325.69100000001</v>
      </c>
      <c r="K368" s="4">
        <f t="shared" ref="K368:L368" si="1080">K369+K374</f>
        <v>0</v>
      </c>
      <c r="L368" s="4">
        <f t="shared" si="1080"/>
        <v>126325.69100000001</v>
      </c>
      <c r="M368" s="4">
        <f t="shared" si="1079"/>
        <v>107195.8</v>
      </c>
      <c r="N368" s="4">
        <f t="shared" si="1079"/>
        <v>0</v>
      </c>
      <c r="O368" s="4">
        <f t="shared" si="1079"/>
        <v>107195.8</v>
      </c>
      <c r="P368" s="4">
        <f t="shared" si="1079"/>
        <v>0</v>
      </c>
      <c r="Q368" s="4">
        <f t="shared" si="1079"/>
        <v>107195.8</v>
      </c>
      <c r="R368" s="4">
        <f t="shared" si="1079"/>
        <v>0</v>
      </c>
      <c r="S368" s="4">
        <f t="shared" si="1079"/>
        <v>107195.8</v>
      </c>
      <c r="T368" s="4">
        <f t="shared" si="1079"/>
        <v>0</v>
      </c>
      <c r="U368" s="4">
        <f t="shared" si="1079"/>
        <v>107195.8</v>
      </c>
      <c r="V368" s="4">
        <f t="shared" si="1079"/>
        <v>106627.6</v>
      </c>
      <c r="W368" s="4">
        <f t="shared" si="1079"/>
        <v>0</v>
      </c>
      <c r="X368" s="4">
        <f t="shared" si="1079"/>
        <v>106627.6</v>
      </c>
      <c r="Y368" s="4">
        <f t="shared" si="1079"/>
        <v>0</v>
      </c>
      <c r="Z368" s="4">
        <f t="shared" si="1079"/>
        <v>106627.6</v>
      </c>
      <c r="AA368" s="4">
        <f t="shared" ref="AA368:AB368" si="1081">AA369+AA374</f>
        <v>0</v>
      </c>
      <c r="AB368" s="4">
        <f t="shared" si="1081"/>
        <v>106627.6</v>
      </c>
    </row>
    <row r="369" spans="1:28" ht="15.75" outlineLevel="5" x14ac:dyDescent="0.25">
      <c r="A369" s="5" t="s">
        <v>355</v>
      </c>
      <c r="B369" s="5"/>
      <c r="C369" s="28" t="s">
        <v>59</v>
      </c>
      <c r="D369" s="4">
        <f>D370+D372+D373</f>
        <v>11896.1</v>
      </c>
      <c r="E369" s="4">
        <f t="shared" ref="E369:J369" si="1082">E370+E372+E373</f>
        <v>0</v>
      </c>
      <c r="F369" s="4">
        <f t="shared" si="1082"/>
        <v>11896.1</v>
      </c>
      <c r="G369" s="4">
        <f t="shared" si="1082"/>
        <v>0</v>
      </c>
      <c r="H369" s="4">
        <f t="shared" si="1082"/>
        <v>11896.100000000002</v>
      </c>
      <c r="I369" s="4">
        <f t="shared" si="1082"/>
        <v>0</v>
      </c>
      <c r="J369" s="4">
        <f t="shared" si="1082"/>
        <v>11896.100000000002</v>
      </c>
      <c r="K369" s="4">
        <f>K370+K372+K373+K371</f>
        <v>0</v>
      </c>
      <c r="L369" s="4">
        <f t="shared" ref="L369:AB369" si="1083">L370+L372+L373+L371</f>
        <v>11896.100000000002</v>
      </c>
      <c r="M369" s="4">
        <f t="shared" si="1083"/>
        <v>11135.8</v>
      </c>
      <c r="N369" s="4">
        <f t="shared" si="1083"/>
        <v>0</v>
      </c>
      <c r="O369" s="4">
        <f t="shared" si="1083"/>
        <v>11135.8</v>
      </c>
      <c r="P369" s="4">
        <f t="shared" si="1083"/>
        <v>0</v>
      </c>
      <c r="Q369" s="4">
        <f t="shared" si="1083"/>
        <v>11135.8</v>
      </c>
      <c r="R369" s="4">
        <f t="shared" si="1083"/>
        <v>0</v>
      </c>
      <c r="S369" s="4">
        <f t="shared" si="1083"/>
        <v>11135.8</v>
      </c>
      <c r="T369" s="4">
        <f t="shared" si="1083"/>
        <v>0</v>
      </c>
      <c r="U369" s="4">
        <f t="shared" si="1083"/>
        <v>11135.8</v>
      </c>
      <c r="V369" s="4">
        <f t="shared" si="1083"/>
        <v>10567.599999999999</v>
      </c>
      <c r="W369" s="4">
        <f t="shared" si="1083"/>
        <v>0</v>
      </c>
      <c r="X369" s="4">
        <f t="shared" si="1083"/>
        <v>10567.599999999999</v>
      </c>
      <c r="Y369" s="4">
        <f t="shared" si="1083"/>
        <v>0</v>
      </c>
      <c r="Z369" s="4">
        <f t="shared" si="1083"/>
        <v>10567.599999999999</v>
      </c>
      <c r="AA369" s="4">
        <f t="shared" si="1083"/>
        <v>0</v>
      </c>
      <c r="AB369" s="4">
        <f t="shared" si="1083"/>
        <v>10567.599999999999</v>
      </c>
    </row>
    <row r="370" spans="1:28" ht="47.25" outlineLevel="7" x14ac:dyDescent="0.25">
      <c r="A370" s="11" t="s">
        <v>355</v>
      </c>
      <c r="B370" s="11" t="s">
        <v>8</v>
      </c>
      <c r="C370" s="27" t="s">
        <v>9</v>
      </c>
      <c r="D370" s="8">
        <v>11334.1</v>
      </c>
      <c r="E370" s="8"/>
      <c r="F370" s="8">
        <f t="shared" ref="F370:F373" si="1084">SUM(D370:E370)</f>
        <v>11334.1</v>
      </c>
      <c r="G370" s="8">
        <v>-1.425</v>
      </c>
      <c r="H370" s="8">
        <f t="shared" ref="H370:H373" si="1085">SUM(F370:G370)</f>
        <v>11332.675000000001</v>
      </c>
      <c r="I370" s="8"/>
      <c r="J370" s="8">
        <f t="shared" ref="J370:J373" si="1086">SUM(H370:I370)</f>
        <v>11332.675000000001</v>
      </c>
      <c r="K370" s="8">
        <v>-17.939229999999998</v>
      </c>
      <c r="L370" s="8">
        <f t="shared" ref="L370:L373" si="1087">SUM(J370:K370)</f>
        <v>11314.735770000001</v>
      </c>
      <c r="M370" s="8">
        <v>10633</v>
      </c>
      <c r="N370" s="8"/>
      <c r="O370" s="8">
        <f t="shared" ref="O370:O372" si="1088">SUM(M370:N370)</f>
        <v>10633</v>
      </c>
      <c r="P370" s="8"/>
      <c r="Q370" s="8">
        <f t="shared" ref="Q370:Q373" si="1089">SUM(O370:P370)</f>
        <v>10633</v>
      </c>
      <c r="R370" s="8"/>
      <c r="S370" s="8">
        <f t="shared" ref="S370:S373" si="1090">SUM(Q370:R370)</f>
        <v>10633</v>
      </c>
      <c r="T370" s="8"/>
      <c r="U370" s="8">
        <f t="shared" ref="U370:U373" si="1091">SUM(S370:T370)</f>
        <v>10633</v>
      </c>
      <c r="V370" s="8">
        <v>10064.799999999999</v>
      </c>
      <c r="W370" s="8"/>
      <c r="X370" s="8">
        <f t="shared" ref="X370:X372" si="1092">SUM(V370:W370)</f>
        <v>10064.799999999999</v>
      </c>
      <c r="Y370" s="8"/>
      <c r="Z370" s="8">
        <f t="shared" ref="Z370:Z373" si="1093">SUM(X370:Y370)</f>
        <v>10064.799999999999</v>
      </c>
      <c r="AA370" s="8"/>
      <c r="AB370" s="8">
        <f t="shared" ref="AB370:AB373" si="1094">SUM(Z370:AA370)</f>
        <v>10064.799999999999</v>
      </c>
    </row>
    <row r="371" spans="1:28" ht="15.75" outlineLevel="7" x14ac:dyDescent="0.25">
      <c r="A371" s="11" t="s">
        <v>355</v>
      </c>
      <c r="B371" s="11" t="s">
        <v>33</v>
      </c>
      <c r="C371" s="27" t="s">
        <v>34</v>
      </c>
      <c r="D371" s="8"/>
      <c r="E371" s="8"/>
      <c r="F371" s="8"/>
      <c r="G371" s="8"/>
      <c r="H371" s="8"/>
      <c r="I371" s="8"/>
      <c r="J371" s="8"/>
      <c r="K371" s="8">
        <v>17.939229999999998</v>
      </c>
      <c r="L371" s="8">
        <f t="shared" si="1087"/>
        <v>17.939229999999998</v>
      </c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</row>
    <row r="372" spans="1:28" ht="31.5" hidden="1" outlineLevel="7" x14ac:dyDescent="0.25">
      <c r="A372" s="11" t="s">
        <v>355</v>
      </c>
      <c r="B372" s="11" t="s">
        <v>11</v>
      </c>
      <c r="C372" s="27" t="s">
        <v>12</v>
      </c>
      <c r="D372" s="8">
        <v>559.79999999999995</v>
      </c>
      <c r="E372" s="8"/>
      <c r="F372" s="8">
        <f t="shared" si="1084"/>
        <v>559.79999999999995</v>
      </c>
      <c r="G372" s="8">
        <v>1.425</v>
      </c>
      <c r="H372" s="8">
        <f t="shared" si="1085"/>
        <v>561.22499999999991</v>
      </c>
      <c r="I372" s="8"/>
      <c r="J372" s="8">
        <f t="shared" si="1086"/>
        <v>561.22499999999991</v>
      </c>
      <c r="K372" s="8"/>
      <c r="L372" s="8">
        <f t="shared" si="1087"/>
        <v>561.22499999999991</v>
      </c>
      <c r="M372" s="8">
        <v>502.8</v>
      </c>
      <c r="N372" s="8"/>
      <c r="O372" s="8">
        <f t="shared" si="1088"/>
        <v>502.8</v>
      </c>
      <c r="P372" s="8"/>
      <c r="Q372" s="8">
        <f t="shared" si="1089"/>
        <v>502.8</v>
      </c>
      <c r="R372" s="8"/>
      <c r="S372" s="8">
        <f t="shared" si="1090"/>
        <v>502.8</v>
      </c>
      <c r="T372" s="8"/>
      <c r="U372" s="8">
        <f t="shared" si="1091"/>
        <v>502.8</v>
      </c>
      <c r="V372" s="8">
        <v>502.8</v>
      </c>
      <c r="W372" s="8"/>
      <c r="X372" s="8">
        <f t="shared" si="1092"/>
        <v>502.8</v>
      </c>
      <c r="Y372" s="8"/>
      <c r="Z372" s="8">
        <f t="shared" si="1093"/>
        <v>502.8</v>
      </c>
      <c r="AA372" s="8"/>
      <c r="AB372" s="8">
        <f t="shared" si="1094"/>
        <v>502.8</v>
      </c>
    </row>
    <row r="373" spans="1:28" ht="15.75" hidden="1" outlineLevel="7" x14ac:dyDescent="0.25">
      <c r="A373" s="11" t="s">
        <v>355</v>
      </c>
      <c r="B373" s="11" t="s">
        <v>27</v>
      </c>
      <c r="C373" s="27" t="s">
        <v>28</v>
      </c>
      <c r="D373" s="8">
        <v>2.2000000000000002</v>
      </c>
      <c r="E373" s="8"/>
      <c r="F373" s="8">
        <f t="shared" si="1084"/>
        <v>2.2000000000000002</v>
      </c>
      <c r="G373" s="8"/>
      <c r="H373" s="8">
        <f t="shared" si="1085"/>
        <v>2.2000000000000002</v>
      </c>
      <c r="I373" s="8"/>
      <c r="J373" s="8">
        <f t="shared" si="1086"/>
        <v>2.2000000000000002</v>
      </c>
      <c r="K373" s="8"/>
      <c r="L373" s="8">
        <f t="shared" si="1087"/>
        <v>2.2000000000000002</v>
      </c>
      <c r="M373" s="8"/>
      <c r="N373" s="8"/>
      <c r="O373" s="8"/>
      <c r="P373" s="8"/>
      <c r="Q373" s="8">
        <f t="shared" si="1089"/>
        <v>0</v>
      </c>
      <c r="R373" s="8"/>
      <c r="S373" s="8">
        <f t="shared" si="1090"/>
        <v>0</v>
      </c>
      <c r="T373" s="8"/>
      <c r="U373" s="8">
        <f t="shared" si="1091"/>
        <v>0</v>
      </c>
      <c r="V373" s="8"/>
      <c r="W373" s="8"/>
      <c r="X373" s="8"/>
      <c r="Y373" s="8"/>
      <c r="Z373" s="8">
        <f t="shared" si="1093"/>
        <v>0</v>
      </c>
      <c r="AA373" s="8"/>
      <c r="AB373" s="8">
        <f t="shared" si="1094"/>
        <v>0</v>
      </c>
    </row>
    <row r="374" spans="1:28" ht="31.5" hidden="1" outlineLevel="5" x14ac:dyDescent="0.25">
      <c r="A374" s="5" t="s">
        <v>275</v>
      </c>
      <c r="B374" s="5"/>
      <c r="C374" s="28" t="s">
        <v>276</v>
      </c>
      <c r="D374" s="4">
        <f>D375</f>
        <v>106819.5</v>
      </c>
      <c r="E374" s="4">
        <f t="shared" ref="E374:L374" si="1095">E375</f>
        <v>0</v>
      </c>
      <c r="F374" s="4">
        <f t="shared" si="1095"/>
        <v>106819.5</v>
      </c>
      <c r="G374" s="4">
        <f t="shared" si="1095"/>
        <v>7000</v>
      </c>
      <c r="H374" s="4">
        <f t="shared" si="1095"/>
        <v>113819.5</v>
      </c>
      <c r="I374" s="4">
        <f t="shared" si="1095"/>
        <v>610.09100000000001</v>
      </c>
      <c r="J374" s="4">
        <f t="shared" si="1095"/>
        <v>114429.591</v>
      </c>
      <c r="K374" s="4">
        <f t="shared" si="1095"/>
        <v>0</v>
      </c>
      <c r="L374" s="4">
        <f t="shared" si="1095"/>
        <v>114429.591</v>
      </c>
      <c r="M374" s="4">
        <f>M375</f>
        <v>96060</v>
      </c>
      <c r="N374" s="4">
        <f t="shared" ref="N374:U374" si="1096">N375</f>
        <v>0</v>
      </c>
      <c r="O374" s="4">
        <f t="shared" si="1096"/>
        <v>96060</v>
      </c>
      <c r="P374" s="4">
        <f t="shared" si="1096"/>
        <v>0</v>
      </c>
      <c r="Q374" s="4">
        <f t="shared" si="1096"/>
        <v>96060</v>
      </c>
      <c r="R374" s="4">
        <f t="shared" si="1096"/>
        <v>0</v>
      </c>
      <c r="S374" s="4">
        <f t="shared" si="1096"/>
        <v>96060</v>
      </c>
      <c r="T374" s="4">
        <f t="shared" si="1096"/>
        <v>0</v>
      </c>
      <c r="U374" s="4">
        <f t="shared" si="1096"/>
        <v>96060</v>
      </c>
      <c r="V374" s="4">
        <f>V375</f>
        <v>96060</v>
      </c>
      <c r="W374" s="4">
        <f t="shared" ref="W374:AB374" si="1097">W375</f>
        <v>0</v>
      </c>
      <c r="X374" s="4">
        <f t="shared" si="1097"/>
        <v>96060</v>
      </c>
      <c r="Y374" s="4">
        <f t="shared" si="1097"/>
        <v>0</v>
      </c>
      <c r="Z374" s="4">
        <f t="shared" si="1097"/>
        <v>96060</v>
      </c>
      <c r="AA374" s="4">
        <f t="shared" si="1097"/>
        <v>0</v>
      </c>
      <c r="AB374" s="4">
        <f t="shared" si="1097"/>
        <v>96060</v>
      </c>
    </row>
    <row r="375" spans="1:28" ht="31.5" hidden="1" outlineLevel="7" x14ac:dyDescent="0.25">
      <c r="A375" s="11" t="s">
        <v>275</v>
      </c>
      <c r="B375" s="11" t="s">
        <v>92</v>
      </c>
      <c r="C375" s="27" t="s">
        <v>93</v>
      </c>
      <c r="D375" s="8">
        <f>106730.5+89</f>
        <v>106819.5</v>
      </c>
      <c r="E375" s="8"/>
      <c r="F375" s="8">
        <f t="shared" ref="F375" si="1098">SUM(D375:E375)</f>
        <v>106819.5</v>
      </c>
      <c r="G375" s="8">
        <v>7000</v>
      </c>
      <c r="H375" s="8">
        <f t="shared" ref="H375" si="1099">SUM(F375:G375)</f>
        <v>113819.5</v>
      </c>
      <c r="I375" s="8">
        <f>304+306.091</f>
        <v>610.09100000000001</v>
      </c>
      <c r="J375" s="8">
        <f t="shared" ref="J375" si="1100">SUM(H375:I375)</f>
        <v>114429.591</v>
      </c>
      <c r="K375" s="8"/>
      <c r="L375" s="8">
        <f t="shared" ref="L375" si="1101">SUM(J375:K375)</f>
        <v>114429.591</v>
      </c>
      <c r="M375" s="8">
        <v>96060</v>
      </c>
      <c r="N375" s="8"/>
      <c r="O375" s="8">
        <f t="shared" ref="O375" si="1102">SUM(M375:N375)</f>
        <v>96060</v>
      </c>
      <c r="P375" s="8"/>
      <c r="Q375" s="8">
        <f t="shared" ref="Q375" si="1103">SUM(O375:P375)</f>
        <v>96060</v>
      </c>
      <c r="R375" s="8"/>
      <c r="S375" s="8">
        <f t="shared" ref="S375" si="1104">SUM(Q375:R375)</f>
        <v>96060</v>
      </c>
      <c r="T375" s="8"/>
      <c r="U375" s="8">
        <f t="shared" ref="U375" si="1105">SUM(S375:T375)</f>
        <v>96060</v>
      </c>
      <c r="V375" s="8">
        <v>96060</v>
      </c>
      <c r="W375" s="8"/>
      <c r="X375" s="8">
        <f t="shared" ref="X375" si="1106">SUM(V375:W375)</f>
        <v>96060</v>
      </c>
      <c r="Y375" s="8"/>
      <c r="Z375" s="8">
        <f t="shared" ref="Z375" si="1107">SUM(X375:Y375)</f>
        <v>96060</v>
      </c>
      <c r="AA375" s="8"/>
      <c r="AB375" s="8">
        <f t="shared" ref="AB375" si="1108">SUM(Z375:AA375)</f>
        <v>96060</v>
      </c>
    </row>
    <row r="376" spans="1:28" ht="47.25" hidden="1" outlineLevel="7" x14ac:dyDescent="0.25">
      <c r="A376" s="5" t="s">
        <v>190</v>
      </c>
      <c r="B376" s="5"/>
      <c r="C376" s="28" t="s">
        <v>114</v>
      </c>
      <c r="D376" s="4">
        <f>D377+D381</f>
        <v>20753.900000000001</v>
      </c>
      <c r="E376" s="4">
        <f t="shared" ref="E376:Z376" si="1109">E377+E381</f>
        <v>0</v>
      </c>
      <c r="F376" s="4">
        <f t="shared" si="1109"/>
        <v>20753.900000000001</v>
      </c>
      <c r="G376" s="4">
        <f t="shared" si="1109"/>
        <v>-4520.5585200000005</v>
      </c>
      <c r="H376" s="4">
        <f t="shared" si="1109"/>
        <v>16233.341479999999</v>
      </c>
      <c r="I376" s="4">
        <f t="shared" si="1109"/>
        <v>0</v>
      </c>
      <c r="J376" s="4">
        <f t="shared" si="1109"/>
        <v>16233.341479999999</v>
      </c>
      <c r="K376" s="4">
        <f t="shared" ref="K376:L376" si="1110">K377+K381</f>
        <v>0</v>
      </c>
      <c r="L376" s="4">
        <f t="shared" si="1110"/>
        <v>16233.341479999999</v>
      </c>
      <c r="M376" s="4">
        <f t="shared" si="1109"/>
        <v>20657.400000000001</v>
      </c>
      <c r="N376" s="4">
        <f t="shared" si="1109"/>
        <v>0</v>
      </c>
      <c r="O376" s="4">
        <f t="shared" si="1109"/>
        <v>20657.400000000001</v>
      </c>
      <c r="P376" s="4">
        <f t="shared" si="1109"/>
        <v>-4475.8</v>
      </c>
      <c r="Q376" s="4">
        <f t="shared" si="1109"/>
        <v>16181.600000000002</v>
      </c>
      <c r="R376" s="4">
        <f t="shared" si="1109"/>
        <v>0</v>
      </c>
      <c r="S376" s="4">
        <f t="shared" si="1109"/>
        <v>16181.600000000002</v>
      </c>
      <c r="T376" s="4">
        <f t="shared" si="1109"/>
        <v>0</v>
      </c>
      <c r="U376" s="4">
        <f t="shared" si="1109"/>
        <v>16181.600000000002</v>
      </c>
      <c r="V376" s="4">
        <f t="shared" si="1109"/>
        <v>3865</v>
      </c>
      <c r="W376" s="4">
        <f t="shared" si="1109"/>
        <v>0</v>
      </c>
      <c r="X376" s="4">
        <f t="shared" si="1109"/>
        <v>3865</v>
      </c>
      <c r="Y376" s="4">
        <f t="shared" si="1109"/>
        <v>12316.6</v>
      </c>
      <c r="Z376" s="4">
        <f t="shared" si="1109"/>
        <v>16181.6</v>
      </c>
      <c r="AA376" s="4">
        <f t="shared" ref="AA376:AB376" si="1111">AA377+AA381</f>
        <v>0</v>
      </c>
      <c r="AB376" s="4">
        <f t="shared" si="1111"/>
        <v>16181.6</v>
      </c>
    </row>
    <row r="377" spans="1:28" ht="31.5" hidden="1" outlineLevel="5" x14ac:dyDescent="0.25">
      <c r="A377" s="5" t="s">
        <v>191</v>
      </c>
      <c r="B377" s="5"/>
      <c r="C377" s="28" t="s">
        <v>192</v>
      </c>
      <c r="D377" s="4">
        <f>D378+D379</f>
        <v>3961.5</v>
      </c>
      <c r="E377" s="4">
        <f t="shared" ref="E377:Z377" si="1112">E378+E379</f>
        <v>0</v>
      </c>
      <c r="F377" s="4">
        <f t="shared" si="1112"/>
        <v>3961.5</v>
      </c>
      <c r="G377" s="4">
        <f t="shared" si="1112"/>
        <v>-44.730519999999999</v>
      </c>
      <c r="H377" s="4">
        <f t="shared" si="1112"/>
        <v>3916.7694799999999</v>
      </c>
      <c r="I377" s="4">
        <f t="shared" si="1112"/>
        <v>0</v>
      </c>
      <c r="J377" s="4">
        <f t="shared" si="1112"/>
        <v>3916.7694799999999</v>
      </c>
      <c r="K377" s="4">
        <f t="shared" ref="K377:L377" si="1113">K378+K379</f>
        <v>0</v>
      </c>
      <c r="L377" s="4">
        <f t="shared" si="1113"/>
        <v>3916.7694799999999</v>
      </c>
      <c r="M377" s="4">
        <f t="shared" si="1112"/>
        <v>3865</v>
      </c>
      <c r="N377" s="4">
        <f t="shared" si="1112"/>
        <v>0</v>
      </c>
      <c r="O377" s="4">
        <f t="shared" si="1112"/>
        <v>3865</v>
      </c>
      <c r="P377" s="4">
        <f t="shared" si="1112"/>
        <v>0</v>
      </c>
      <c r="Q377" s="4">
        <f t="shared" si="1112"/>
        <v>3865</v>
      </c>
      <c r="R377" s="4">
        <f t="shared" si="1112"/>
        <v>0</v>
      </c>
      <c r="S377" s="4">
        <f t="shared" si="1112"/>
        <v>3865</v>
      </c>
      <c r="T377" s="4">
        <f t="shared" si="1112"/>
        <v>0</v>
      </c>
      <c r="U377" s="4">
        <f t="shared" si="1112"/>
        <v>3865</v>
      </c>
      <c r="V377" s="4">
        <f t="shared" si="1112"/>
        <v>3865</v>
      </c>
      <c r="W377" s="4">
        <f t="shared" si="1112"/>
        <v>0</v>
      </c>
      <c r="X377" s="4">
        <f t="shared" si="1112"/>
        <v>3865</v>
      </c>
      <c r="Y377" s="4">
        <f t="shared" si="1112"/>
        <v>0</v>
      </c>
      <c r="Z377" s="4">
        <f t="shared" si="1112"/>
        <v>3865</v>
      </c>
      <c r="AA377" s="4">
        <f t="shared" ref="AA377:AB377" si="1114">AA378+AA379</f>
        <v>0</v>
      </c>
      <c r="AB377" s="4">
        <f t="shared" si="1114"/>
        <v>3865</v>
      </c>
    </row>
    <row r="378" spans="1:28" ht="31.5" hidden="1" outlineLevel="7" x14ac:dyDescent="0.25">
      <c r="A378" s="11" t="s">
        <v>191</v>
      </c>
      <c r="B378" s="11" t="s">
        <v>11</v>
      </c>
      <c r="C378" s="27" t="s">
        <v>12</v>
      </c>
      <c r="D378" s="8">
        <v>3000</v>
      </c>
      <c r="E378" s="8"/>
      <c r="F378" s="8">
        <f t="shared" ref="F378:F379" si="1115">SUM(D378:E378)</f>
        <v>3000</v>
      </c>
      <c r="G378" s="8">
        <v>2.2434799999999999</v>
      </c>
      <c r="H378" s="8">
        <f t="shared" ref="H378:H379" si="1116">SUM(F378:G378)</f>
        <v>3002.2434800000001</v>
      </c>
      <c r="I378" s="8">
        <v>41.5</v>
      </c>
      <c r="J378" s="8">
        <f t="shared" ref="J378:J379" si="1117">SUM(H378:I378)</f>
        <v>3043.7434800000001</v>
      </c>
      <c r="K378" s="8"/>
      <c r="L378" s="8">
        <f t="shared" ref="L378:L379" si="1118">SUM(J378:K378)</f>
        <v>3043.7434800000001</v>
      </c>
      <c r="M378" s="8">
        <v>3000</v>
      </c>
      <c r="N378" s="8"/>
      <c r="O378" s="8">
        <f t="shared" ref="O378:O379" si="1119">SUM(M378:N378)</f>
        <v>3000</v>
      </c>
      <c r="P378" s="8"/>
      <c r="Q378" s="8">
        <f t="shared" ref="Q378:Q379" si="1120">SUM(O378:P378)</f>
        <v>3000</v>
      </c>
      <c r="R378" s="8"/>
      <c r="S378" s="8">
        <f t="shared" ref="S378:S379" si="1121">SUM(Q378:R378)</f>
        <v>3000</v>
      </c>
      <c r="T378" s="8"/>
      <c r="U378" s="8">
        <f t="shared" ref="U378:U379" si="1122">SUM(S378:T378)</f>
        <v>3000</v>
      </c>
      <c r="V378" s="8">
        <v>3000</v>
      </c>
      <c r="W378" s="8"/>
      <c r="X378" s="8">
        <f t="shared" ref="X378:X379" si="1123">SUM(V378:W378)</f>
        <v>3000</v>
      </c>
      <c r="Y378" s="8"/>
      <c r="Z378" s="8">
        <f t="shared" ref="Z378:Z379" si="1124">SUM(X378:Y378)</f>
        <v>3000</v>
      </c>
      <c r="AA378" s="8"/>
      <c r="AB378" s="8">
        <f t="shared" ref="AB378:AB379" si="1125">SUM(Z378:AA378)</f>
        <v>3000</v>
      </c>
    </row>
    <row r="379" spans="1:28" ht="15.75" hidden="1" outlineLevel="7" x14ac:dyDescent="0.25">
      <c r="A379" s="11" t="s">
        <v>191</v>
      </c>
      <c r="B379" s="11" t="s">
        <v>27</v>
      </c>
      <c r="C379" s="27" t="s">
        <v>28</v>
      </c>
      <c r="D379" s="8">
        <v>961.5</v>
      </c>
      <c r="E379" s="8"/>
      <c r="F379" s="8">
        <f t="shared" si="1115"/>
        <v>961.5</v>
      </c>
      <c r="G379" s="8">
        <v>-46.973999999999997</v>
      </c>
      <c r="H379" s="8">
        <f t="shared" si="1116"/>
        <v>914.52599999999995</v>
      </c>
      <c r="I379" s="8">
        <v>-41.5</v>
      </c>
      <c r="J379" s="8">
        <f t="shared" si="1117"/>
        <v>873.02599999999995</v>
      </c>
      <c r="K379" s="8"/>
      <c r="L379" s="8">
        <f t="shared" si="1118"/>
        <v>873.02599999999995</v>
      </c>
      <c r="M379" s="8">
        <v>865</v>
      </c>
      <c r="N379" s="8"/>
      <c r="O379" s="8">
        <f t="shared" si="1119"/>
        <v>865</v>
      </c>
      <c r="P379" s="8"/>
      <c r="Q379" s="8">
        <f t="shared" si="1120"/>
        <v>865</v>
      </c>
      <c r="R379" s="8"/>
      <c r="S379" s="8">
        <f t="shared" si="1121"/>
        <v>865</v>
      </c>
      <c r="T379" s="8"/>
      <c r="U379" s="8">
        <f t="shared" si="1122"/>
        <v>865</v>
      </c>
      <c r="V379" s="8">
        <v>865</v>
      </c>
      <c r="W379" s="8"/>
      <c r="X379" s="8">
        <f t="shared" si="1123"/>
        <v>865</v>
      </c>
      <c r="Y379" s="8"/>
      <c r="Z379" s="8">
        <f t="shared" si="1124"/>
        <v>865</v>
      </c>
      <c r="AA379" s="8"/>
      <c r="AB379" s="8">
        <f t="shared" si="1125"/>
        <v>865</v>
      </c>
    </row>
    <row r="380" spans="1:28" ht="47.25" hidden="1" outlineLevel="4" x14ac:dyDescent="0.25">
      <c r="A380" s="5" t="s">
        <v>190</v>
      </c>
      <c r="B380" s="5"/>
      <c r="C380" s="28" t="s">
        <v>114</v>
      </c>
      <c r="D380" s="4">
        <f t="shared" ref="D380:AA381" si="1126">D381</f>
        <v>16792.400000000001</v>
      </c>
      <c r="E380" s="4">
        <f t="shared" si="1126"/>
        <v>0</v>
      </c>
      <c r="F380" s="4">
        <f t="shared" si="1126"/>
        <v>16792.400000000001</v>
      </c>
      <c r="G380" s="4">
        <f t="shared" si="1126"/>
        <v>-4475.8280000000004</v>
      </c>
      <c r="H380" s="4">
        <f t="shared" si="1126"/>
        <v>12316.572</v>
      </c>
      <c r="I380" s="4">
        <f t="shared" si="1126"/>
        <v>0</v>
      </c>
      <c r="J380" s="4">
        <f t="shared" si="1126"/>
        <v>12316.572</v>
      </c>
      <c r="K380" s="4">
        <f t="shared" si="1126"/>
        <v>0</v>
      </c>
      <c r="L380" s="4">
        <f t="shared" si="1126"/>
        <v>12316.572</v>
      </c>
      <c r="M380" s="4">
        <f t="shared" si="1126"/>
        <v>16792.400000000001</v>
      </c>
      <c r="N380" s="4">
        <f t="shared" si="1126"/>
        <v>0</v>
      </c>
      <c r="O380" s="4">
        <f t="shared" si="1126"/>
        <v>16792.400000000001</v>
      </c>
      <c r="P380" s="4">
        <f t="shared" si="1126"/>
        <v>-4475.8</v>
      </c>
      <c r="Q380" s="4">
        <f t="shared" si="1126"/>
        <v>12316.600000000002</v>
      </c>
      <c r="R380" s="4">
        <f t="shared" si="1126"/>
        <v>0</v>
      </c>
      <c r="S380" s="4">
        <f t="shared" si="1126"/>
        <v>12316.600000000002</v>
      </c>
      <c r="T380" s="4">
        <f t="shared" si="1126"/>
        <v>0</v>
      </c>
      <c r="U380" s="4">
        <f t="shared" si="1126"/>
        <v>12316.600000000002</v>
      </c>
      <c r="V380" s="4">
        <f t="shared" si="1126"/>
        <v>0</v>
      </c>
      <c r="W380" s="4">
        <f t="shared" si="1126"/>
        <v>0</v>
      </c>
      <c r="X380" s="4"/>
      <c r="Y380" s="4">
        <f t="shared" si="1126"/>
        <v>12316.6</v>
      </c>
      <c r="Z380" s="4">
        <f t="shared" si="1126"/>
        <v>12316.6</v>
      </c>
      <c r="AA380" s="4">
        <f t="shared" si="1126"/>
        <v>0</v>
      </c>
      <c r="AB380" s="4">
        <f t="shared" ref="AA380:AB381" si="1127">AB381</f>
        <v>12316.6</v>
      </c>
    </row>
    <row r="381" spans="1:28" s="42" customFormat="1" ht="94.5" hidden="1" outlineLevel="5" x14ac:dyDescent="0.25">
      <c r="A381" s="5" t="s">
        <v>310</v>
      </c>
      <c r="B381" s="5"/>
      <c r="C381" s="94" t="s">
        <v>311</v>
      </c>
      <c r="D381" s="4">
        <f t="shared" si="1126"/>
        <v>16792.400000000001</v>
      </c>
      <c r="E381" s="4">
        <f t="shared" si="1126"/>
        <v>0</v>
      </c>
      <c r="F381" s="4">
        <f t="shared" si="1126"/>
        <v>16792.400000000001</v>
      </c>
      <c r="G381" s="4">
        <f t="shared" si="1126"/>
        <v>-4475.8280000000004</v>
      </c>
      <c r="H381" s="4">
        <f t="shared" si="1126"/>
        <v>12316.572</v>
      </c>
      <c r="I381" s="4">
        <f t="shared" si="1126"/>
        <v>0</v>
      </c>
      <c r="J381" s="4">
        <f t="shared" si="1126"/>
        <v>12316.572</v>
      </c>
      <c r="K381" s="4">
        <f t="shared" si="1126"/>
        <v>0</v>
      </c>
      <c r="L381" s="4">
        <f t="shared" si="1126"/>
        <v>12316.572</v>
      </c>
      <c r="M381" s="4">
        <f t="shared" si="1126"/>
        <v>16792.400000000001</v>
      </c>
      <c r="N381" s="4">
        <f t="shared" si="1126"/>
        <v>0</v>
      </c>
      <c r="O381" s="4">
        <f t="shared" si="1126"/>
        <v>16792.400000000001</v>
      </c>
      <c r="P381" s="4">
        <f t="shared" si="1126"/>
        <v>-4475.8</v>
      </c>
      <c r="Q381" s="4">
        <f t="shared" si="1126"/>
        <v>12316.600000000002</v>
      </c>
      <c r="R381" s="4">
        <f t="shared" si="1126"/>
        <v>0</v>
      </c>
      <c r="S381" s="4">
        <f t="shared" si="1126"/>
        <v>12316.600000000002</v>
      </c>
      <c r="T381" s="4">
        <f t="shared" si="1126"/>
        <v>0</v>
      </c>
      <c r="U381" s="4">
        <f t="shared" si="1126"/>
        <v>12316.600000000002</v>
      </c>
      <c r="V381" s="4">
        <f t="shared" si="1126"/>
        <v>0</v>
      </c>
      <c r="W381" s="4">
        <f t="shared" si="1126"/>
        <v>0</v>
      </c>
      <c r="X381" s="4"/>
      <c r="Y381" s="4">
        <f t="shared" si="1126"/>
        <v>12316.6</v>
      </c>
      <c r="Z381" s="4">
        <f t="shared" si="1126"/>
        <v>12316.6</v>
      </c>
      <c r="AA381" s="4">
        <f t="shared" si="1127"/>
        <v>0</v>
      </c>
      <c r="AB381" s="4">
        <f t="shared" si="1127"/>
        <v>12316.6</v>
      </c>
    </row>
    <row r="382" spans="1:28" s="42" customFormat="1" ht="15.75" hidden="1" outlineLevel="7" x14ac:dyDescent="0.25">
      <c r="A382" s="11" t="s">
        <v>310</v>
      </c>
      <c r="B382" s="11" t="s">
        <v>27</v>
      </c>
      <c r="C382" s="27" t="s">
        <v>28</v>
      </c>
      <c r="D382" s="8">
        <v>16792.400000000001</v>
      </c>
      <c r="E382" s="8"/>
      <c r="F382" s="8">
        <f t="shared" ref="F382" si="1128">SUM(D382:E382)</f>
        <v>16792.400000000001</v>
      </c>
      <c r="G382" s="8">
        <v>-4475.8280000000004</v>
      </c>
      <c r="H382" s="8">
        <f t="shared" ref="H382" si="1129">SUM(F382:G382)</f>
        <v>12316.572</v>
      </c>
      <c r="I382" s="8"/>
      <c r="J382" s="8">
        <f t="shared" ref="J382" si="1130">SUM(H382:I382)</f>
        <v>12316.572</v>
      </c>
      <c r="K382" s="8"/>
      <c r="L382" s="8">
        <f t="shared" ref="L382" si="1131">SUM(J382:K382)</f>
        <v>12316.572</v>
      </c>
      <c r="M382" s="8">
        <v>16792.400000000001</v>
      </c>
      <c r="N382" s="8"/>
      <c r="O382" s="8">
        <f t="shared" ref="O382" si="1132">SUM(M382:N382)</f>
        <v>16792.400000000001</v>
      </c>
      <c r="P382" s="8">
        <v>-4475.8</v>
      </c>
      <c r="Q382" s="8">
        <f t="shared" ref="Q382" si="1133">SUM(O382:P382)</f>
        <v>12316.600000000002</v>
      </c>
      <c r="R382" s="8"/>
      <c r="S382" s="8">
        <f t="shared" ref="S382" si="1134">SUM(Q382:R382)</f>
        <v>12316.600000000002</v>
      </c>
      <c r="T382" s="8"/>
      <c r="U382" s="8">
        <f t="shared" ref="U382" si="1135">SUM(S382:T382)</f>
        <v>12316.600000000002</v>
      </c>
      <c r="V382" s="8"/>
      <c r="W382" s="8"/>
      <c r="X382" s="8"/>
      <c r="Y382" s="8">
        <v>12316.6</v>
      </c>
      <c r="Z382" s="8">
        <f t="shared" ref="Z382" si="1136">SUM(X382:Y382)</f>
        <v>12316.6</v>
      </c>
      <c r="AA382" s="8"/>
      <c r="AB382" s="8">
        <f t="shared" ref="AB382" si="1137">SUM(Z382:AA382)</f>
        <v>12316.6</v>
      </c>
    </row>
    <row r="383" spans="1:28" ht="31.5" outlineLevel="2" x14ac:dyDescent="0.25">
      <c r="A383" s="5" t="s">
        <v>346</v>
      </c>
      <c r="B383" s="5"/>
      <c r="C383" s="28" t="s">
        <v>347</v>
      </c>
      <c r="D383" s="4">
        <f t="shared" ref="D383:Z383" si="1138">D384+D434</f>
        <v>102673.79999999999</v>
      </c>
      <c r="E383" s="4">
        <f t="shared" si="1138"/>
        <v>0</v>
      </c>
      <c r="F383" s="4">
        <f t="shared" si="1138"/>
        <v>102673.79999999999</v>
      </c>
      <c r="G383" s="4">
        <f t="shared" si="1138"/>
        <v>23748.386519999996</v>
      </c>
      <c r="H383" s="4">
        <f t="shared" si="1138"/>
        <v>126422.18651999999</v>
      </c>
      <c r="I383" s="4">
        <f t="shared" si="1138"/>
        <v>400.55033000000003</v>
      </c>
      <c r="J383" s="4">
        <f t="shared" si="1138"/>
        <v>126822.73684999999</v>
      </c>
      <c r="K383" s="4">
        <f t="shared" ref="K383:L383" si="1139">K384+K434</f>
        <v>800</v>
      </c>
      <c r="L383" s="4">
        <f t="shared" si="1139"/>
        <v>127622.73684999999</v>
      </c>
      <c r="M383" s="4">
        <f t="shared" si="1138"/>
        <v>99728.852050000016</v>
      </c>
      <c r="N383" s="4">
        <f t="shared" si="1138"/>
        <v>0</v>
      </c>
      <c r="O383" s="4">
        <f t="shared" si="1138"/>
        <v>97117.349550000014</v>
      </c>
      <c r="P383" s="4">
        <f t="shared" si="1138"/>
        <v>2717.26316</v>
      </c>
      <c r="Q383" s="4">
        <f t="shared" si="1138"/>
        <v>99834.612710000016</v>
      </c>
      <c r="R383" s="4">
        <f t="shared" si="1138"/>
        <v>143.01384999999999</v>
      </c>
      <c r="S383" s="4">
        <f t="shared" si="1138"/>
        <v>99977.626560000004</v>
      </c>
      <c r="T383" s="4">
        <f t="shared" si="1138"/>
        <v>0</v>
      </c>
      <c r="U383" s="4">
        <f t="shared" si="1138"/>
        <v>99977.626560000004</v>
      </c>
      <c r="V383" s="4">
        <f t="shared" si="1138"/>
        <v>94411.1</v>
      </c>
      <c r="W383" s="4">
        <f t="shared" si="1138"/>
        <v>0</v>
      </c>
      <c r="X383" s="4">
        <f t="shared" si="1138"/>
        <v>94411.1</v>
      </c>
      <c r="Y383" s="4">
        <f t="shared" si="1138"/>
        <v>7095.4</v>
      </c>
      <c r="Z383" s="4">
        <f t="shared" si="1138"/>
        <v>101506.5</v>
      </c>
      <c r="AA383" s="4">
        <f t="shared" ref="AA383:AB383" si="1140">AA384+AA434</f>
        <v>0</v>
      </c>
      <c r="AB383" s="4">
        <f t="shared" si="1140"/>
        <v>101506.5</v>
      </c>
    </row>
    <row r="384" spans="1:28" ht="31.5" outlineLevel="3" x14ac:dyDescent="0.25">
      <c r="A384" s="5" t="s">
        <v>348</v>
      </c>
      <c r="B384" s="5"/>
      <c r="C384" s="28" t="s">
        <v>349</v>
      </c>
      <c r="D384" s="4">
        <f t="shared" ref="D384:Z384" si="1141">D385+D413+D425</f>
        <v>7503.7</v>
      </c>
      <c r="E384" s="4">
        <f t="shared" si="1141"/>
        <v>0</v>
      </c>
      <c r="F384" s="4">
        <f t="shared" si="1141"/>
        <v>7503.7</v>
      </c>
      <c r="G384" s="4">
        <f t="shared" si="1141"/>
        <v>24812.262719999995</v>
      </c>
      <c r="H384" s="4">
        <f t="shared" si="1141"/>
        <v>32315.96272</v>
      </c>
      <c r="I384" s="4">
        <f t="shared" si="1141"/>
        <v>400.55033000000003</v>
      </c>
      <c r="J384" s="4">
        <f t="shared" si="1141"/>
        <v>32716.513049999998</v>
      </c>
      <c r="K384" s="4">
        <f t="shared" ref="K384:L384" si="1142">K385+K413+K425</f>
        <v>800</v>
      </c>
      <c r="L384" s="4">
        <f t="shared" si="1142"/>
        <v>33516.513050000001</v>
      </c>
      <c r="M384" s="4">
        <f t="shared" si="1141"/>
        <v>8890.6520500000006</v>
      </c>
      <c r="N384" s="4">
        <f t="shared" si="1141"/>
        <v>0</v>
      </c>
      <c r="O384" s="4">
        <f t="shared" si="1141"/>
        <v>6279.1495500000001</v>
      </c>
      <c r="P384" s="4">
        <f t="shared" si="1141"/>
        <v>2717.26316</v>
      </c>
      <c r="Q384" s="4">
        <f t="shared" si="1141"/>
        <v>8996.4127100000005</v>
      </c>
      <c r="R384" s="4">
        <f t="shared" si="1141"/>
        <v>143.01384999999999</v>
      </c>
      <c r="S384" s="4">
        <f t="shared" si="1141"/>
        <v>9139.4265599999999</v>
      </c>
      <c r="T384" s="4">
        <f t="shared" si="1141"/>
        <v>0</v>
      </c>
      <c r="U384" s="4">
        <f t="shared" si="1141"/>
        <v>9139.4265599999999</v>
      </c>
      <c r="V384" s="4">
        <f t="shared" si="1141"/>
        <v>3804.6</v>
      </c>
      <c r="W384" s="4">
        <f t="shared" si="1141"/>
        <v>0</v>
      </c>
      <c r="X384" s="4">
        <f t="shared" si="1141"/>
        <v>3804.6</v>
      </c>
      <c r="Y384" s="4">
        <f t="shared" si="1141"/>
        <v>7095.4</v>
      </c>
      <c r="Z384" s="4">
        <f t="shared" si="1141"/>
        <v>10900</v>
      </c>
      <c r="AA384" s="4">
        <f t="shared" ref="AA384:AB384" si="1143">AA385+AA413+AA425</f>
        <v>0</v>
      </c>
      <c r="AB384" s="4">
        <f t="shared" si="1143"/>
        <v>10900</v>
      </c>
    </row>
    <row r="385" spans="1:28" ht="31.5" hidden="1" outlineLevel="4" x14ac:dyDescent="0.25">
      <c r="A385" s="5" t="s">
        <v>350</v>
      </c>
      <c r="B385" s="5"/>
      <c r="C385" s="28" t="s">
        <v>351</v>
      </c>
      <c r="D385" s="4">
        <f>D386+D399</f>
        <v>3799.1</v>
      </c>
      <c r="E385" s="4">
        <f>E386+E399</f>
        <v>0</v>
      </c>
      <c r="F385" s="4">
        <f>F386+F399</f>
        <v>3799.1</v>
      </c>
      <c r="G385" s="4">
        <f>G386+G399+G405+G409+G389+G394+G401</f>
        <v>22209.412479999995</v>
      </c>
      <c r="H385" s="4">
        <f>H386+H399+H405+H409+H389+H394+H401</f>
        <v>26008.512479999998</v>
      </c>
      <c r="I385" s="4">
        <f>I386+I399+I405+I409+I389+I394+I401</f>
        <v>75</v>
      </c>
      <c r="J385" s="4">
        <f>J386+J399+J405+J409+J389+J394+J401</f>
        <v>26083.512479999998</v>
      </c>
      <c r="K385" s="4">
        <f t="shared" ref="K385:L385" si="1144">K386+K399+K405+K409+K389+K394+K401</f>
        <v>0</v>
      </c>
      <c r="L385" s="4">
        <f t="shared" si="1144"/>
        <v>26083.512479999998</v>
      </c>
      <c r="M385" s="4">
        <f>M386+M399+M405+M409+M389+M394</f>
        <v>100</v>
      </c>
      <c r="N385" s="4">
        <f>N386+N399+N405+N409+N389+N394</f>
        <v>0</v>
      </c>
      <c r="O385" s="4">
        <f>O386+O399+O405+O409+O389+O394</f>
        <v>100</v>
      </c>
      <c r="P385" s="4">
        <f>P386+P399+P405+P409+P389+P394</f>
        <v>0</v>
      </c>
      <c r="Q385" s="4">
        <f>Q386+Q399+Q405+Q409+Q389+Q394</f>
        <v>100</v>
      </c>
      <c r="R385" s="4">
        <f>R386+R399+R405+R409+R389+R394+R401</f>
        <v>0</v>
      </c>
      <c r="S385" s="4">
        <f>S386+S399+S405+S409+S389+S394+S401</f>
        <v>100</v>
      </c>
      <c r="T385" s="4">
        <f t="shared" ref="T385:AB385" si="1145">T386+T399+T405+T409+T389+T394</f>
        <v>0</v>
      </c>
      <c r="U385" s="4">
        <f t="shared" si="1145"/>
        <v>100</v>
      </c>
      <c r="V385" s="4">
        <f t="shared" si="1145"/>
        <v>100</v>
      </c>
      <c r="W385" s="4">
        <f t="shared" si="1145"/>
        <v>0</v>
      </c>
      <c r="X385" s="4">
        <f t="shared" si="1145"/>
        <v>100</v>
      </c>
      <c r="Y385" s="4">
        <f t="shared" si="1145"/>
        <v>0</v>
      </c>
      <c r="Z385" s="4">
        <f t="shared" si="1145"/>
        <v>100</v>
      </c>
      <c r="AA385" s="4">
        <f t="shared" si="1145"/>
        <v>0</v>
      </c>
      <c r="AB385" s="4">
        <f t="shared" si="1145"/>
        <v>100</v>
      </c>
    </row>
    <row r="386" spans="1:28" ht="31.5" hidden="1" outlineLevel="5" x14ac:dyDescent="0.25">
      <c r="A386" s="5" t="s">
        <v>503</v>
      </c>
      <c r="B386" s="5"/>
      <c r="C386" s="28" t="s">
        <v>504</v>
      </c>
      <c r="D386" s="4">
        <f>D387</f>
        <v>100</v>
      </c>
      <c r="E386" s="4">
        <f t="shared" ref="E386:F386" si="1146">E387</f>
        <v>0</v>
      </c>
      <c r="F386" s="4">
        <f t="shared" si="1146"/>
        <v>100</v>
      </c>
      <c r="G386" s="4">
        <f>G387+G388</f>
        <v>0</v>
      </c>
      <c r="H386" s="4">
        <f t="shared" ref="H386:Z386" si="1147">H387+H388</f>
        <v>100</v>
      </c>
      <c r="I386" s="4">
        <f>I387+I388</f>
        <v>75</v>
      </c>
      <c r="J386" s="4">
        <f t="shared" ref="J386:L386" si="1148">J387+J388</f>
        <v>175</v>
      </c>
      <c r="K386" s="4">
        <f t="shared" si="1148"/>
        <v>0</v>
      </c>
      <c r="L386" s="4">
        <f t="shared" si="1148"/>
        <v>175</v>
      </c>
      <c r="M386" s="4">
        <f t="shared" si="1147"/>
        <v>100</v>
      </c>
      <c r="N386" s="4">
        <f t="shared" si="1147"/>
        <v>0</v>
      </c>
      <c r="O386" s="4">
        <f t="shared" si="1147"/>
        <v>100</v>
      </c>
      <c r="P386" s="4">
        <f t="shared" si="1147"/>
        <v>0</v>
      </c>
      <c r="Q386" s="4">
        <f t="shared" si="1147"/>
        <v>100</v>
      </c>
      <c r="R386" s="4">
        <f>R387+R388</f>
        <v>0</v>
      </c>
      <c r="S386" s="4">
        <f t="shared" ref="S386:U386" si="1149">S387+S388</f>
        <v>100</v>
      </c>
      <c r="T386" s="4">
        <f t="shared" si="1149"/>
        <v>0</v>
      </c>
      <c r="U386" s="4">
        <f t="shared" si="1149"/>
        <v>100</v>
      </c>
      <c r="V386" s="4">
        <f t="shared" si="1147"/>
        <v>100</v>
      </c>
      <c r="W386" s="4">
        <f t="shared" si="1147"/>
        <v>0</v>
      </c>
      <c r="X386" s="4">
        <f t="shared" si="1147"/>
        <v>100</v>
      </c>
      <c r="Y386" s="4">
        <f t="shared" si="1147"/>
        <v>0</v>
      </c>
      <c r="Z386" s="4">
        <f t="shared" si="1147"/>
        <v>100</v>
      </c>
      <c r="AA386" s="4">
        <f t="shared" ref="AA386:AB386" si="1150">AA387+AA388</f>
        <v>0</v>
      </c>
      <c r="AB386" s="4">
        <f t="shared" si="1150"/>
        <v>100</v>
      </c>
    </row>
    <row r="387" spans="1:28" ht="31.5" hidden="1" outlineLevel="7" x14ac:dyDescent="0.25">
      <c r="A387" s="11" t="s">
        <v>503</v>
      </c>
      <c r="B387" s="11" t="s">
        <v>11</v>
      </c>
      <c r="C387" s="27" t="s">
        <v>12</v>
      </c>
      <c r="D387" s="8">
        <v>100</v>
      </c>
      <c r="E387" s="8"/>
      <c r="F387" s="8">
        <f t="shared" ref="F387" si="1151">SUM(D387:E387)</f>
        <v>100</v>
      </c>
      <c r="G387" s="8">
        <v>-45</v>
      </c>
      <c r="H387" s="8">
        <f t="shared" ref="H387:H398" si="1152">SUM(F387:G387)</f>
        <v>55</v>
      </c>
      <c r="I387" s="8">
        <v>45</v>
      </c>
      <c r="J387" s="8">
        <f t="shared" ref="J387:L388" si="1153">SUM(H387:I387)</f>
        <v>100</v>
      </c>
      <c r="K387" s="8"/>
      <c r="L387" s="8">
        <f t="shared" ref="L387" si="1154">SUM(J387:K387)</f>
        <v>100</v>
      </c>
      <c r="M387" s="8">
        <v>100</v>
      </c>
      <c r="N387" s="8"/>
      <c r="O387" s="8">
        <f t="shared" ref="O387" si="1155">SUM(M387:N387)</f>
        <v>100</v>
      </c>
      <c r="P387" s="8"/>
      <c r="Q387" s="8">
        <f t="shared" ref="Q387" si="1156">SUM(O387:P387)</f>
        <v>100</v>
      </c>
      <c r="R387" s="8"/>
      <c r="S387" s="8">
        <f t="shared" ref="S387" si="1157">SUM(Q387:R387)</f>
        <v>100</v>
      </c>
      <c r="T387" s="8"/>
      <c r="U387" s="8">
        <f t="shared" ref="U387" si="1158">SUM(S387:T387)</f>
        <v>100</v>
      </c>
      <c r="V387" s="8">
        <v>100</v>
      </c>
      <c r="W387" s="8"/>
      <c r="X387" s="8">
        <f t="shared" ref="X387" si="1159">SUM(V387:W387)</f>
        <v>100</v>
      </c>
      <c r="Y387" s="8"/>
      <c r="Z387" s="8">
        <f t="shared" ref="Z387" si="1160">SUM(X387:Y387)</f>
        <v>100</v>
      </c>
      <c r="AA387" s="8"/>
      <c r="AB387" s="8">
        <f t="shared" ref="AB387" si="1161">SUM(Z387:AA387)</f>
        <v>100</v>
      </c>
    </row>
    <row r="388" spans="1:28" ht="31.5" hidden="1" outlineLevel="7" x14ac:dyDescent="0.2">
      <c r="A388" s="11" t="s">
        <v>503</v>
      </c>
      <c r="B388" s="11" t="s">
        <v>92</v>
      </c>
      <c r="C388" s="15" t="s">
        <v>93</v>
      </c>
      <c r="D388" s="8"/>
      <c r="E388" s="8"/>
      <c r="F388" s="8"/>
      <c r="G388" s="8">
        <v>45</v>
      </c>
      <c r="H388" s="8">
        <f t="shared" si="1152"/>
        <v>45</v>
      </c>
      <c r="I388" s="8">
        <v>30</v>
      </c>
      <c r="J388" s="8">
        <f t="shared" si="1153"/>
        <v>75</v>
      </c>
      <c r="K388" s="8"/>
      <c r="L388" s="8">
        <f t="shared" si="1153"/>
        <v>75</v>
      </c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</row>
    <row r="389" spans="1:28" ht="47.25" hidden="1" outlineLevel="7" x14ac:dyDescent="0.2">
      <c r="A389" s="5" t="s">
        <v>673</v>
      </c>
      <c r="B389" s="11"/>
      <c r="C389" s="18" t="s">
        <v>713</v>
      </c>
      <c r="D389" s="8"/>
      <c r="E389" s="8"/>
      <c r="F389" s="8"/>
      <c r="G389" s="4">
        <f t="shared" ref="G389:H389" si="1162">G393</f>
        <v>1063.8761999999999</v>
      </c>
      <c r="H389" s="4">
        <f t="shared" si="1162"/>
        <v>1063.8761999999999</v>
      </c>
      <c r="I389" s="4">
        <f>I393+I390</f>
        <v>0</v>
      </c>
      <c r="J389" s="4">
        <f>J393+J390</f>
        <v>1063.8761999999999</v>
      </c>
      <c r="K389" s="4">
        <f>K393+K390</f>
        <v>0</v>
      </c>
      <c r="L389" s="4">
        <f>L393+L390</f>
        <v>1063.8761999999999</v>
      </c>
      <c r="M389" s="8"/>
      <c r="N389" s="8"/>
      <c r="O389" s="8"/>
      <c r="P389" s="8"/>
      <c r="Q389" s="8"/>
      <c r="R389" s="4">
        <f t="shared" ref="R389" si="1163">R393</f>
        <v>0</v>
      </c>
      <c r="S389" s="4"/>
      <c r="T389" s="8"/>
      <c r="U389" s="8"/>
      <c r="V389" s="8"/>
      <c r="W389" s="8"/>
      <c r="X389" s="8"/>
      <c r="Y389" s="8"/>
      <c r="Z389" s="8"/>
      <c r="AA389" s="8"/>
      <c r="AB389" s="8"/>
    </row>
    <row r="390" spans="1:28" ht="31.5" hidden="1" outlineLevel="7" x14ac:dyDescent="0.2">
      <c r="A390" s="11" t="s">
        <v>673</v>
      </c>
      <c r="B390" s="9" t="s">
        <v>143</v>
      </c>
      <c r="C390" s="30" t="s">
        <v>691</v>
      </c>
      <c r="D390" s="8"/>
      <c r="E390" s="8"/>
      <c r="F390" s="8"/>
      <c r="G390" s="4"/>
      <c r="H390" s="4"/>
      <c r="I390" s="8">
        <f>I392</f>
        <v>1063.8761999999999</v>
      </c>
      <c r="J390" s="8">
        <f>J392</f>
        <v>1063.8761999999999</v>
      </c>
      <c r="K390" s="8"/>
      <c r="L390" s="8">
        <f>L392</f>
        <v>1063.8761999999999</v>
      </c>
      <c r="M390" s="8"/>
      <c r="N390" s="8"/>
      <c r="O390" s="8"/>
      <c r="P390" s="8"/>
      <c r="Q390" s="8"/>
      <c r="R390" s="4"/>
      <c r="S390" s="4"/>
      <c r="T390" s="8"/>
      <c r="U390" s="8"/>
      <c r="V390" s="8"/>
      <c r="W390" s="8"/>
      <c r="X390" s="8"/>
      <c r="Y390" s="8"/>
      <c r="Z390" s="8"/>
      <c r="AA390" s="8"/>
      <c r="AB390" s="8"/>
    </row>
    <row r="391" spans="1:28" ht="15.75" hidden="1" outlineLevel="7" x14ac:dyDescent="0.2">
      <c r="A391" s="11"/>
      <c r="B391" s="11"/>
      <c r="C391" s="30" t="s">
        <v>614</v>
      </c>
      <c r="D391" s="8"/>
      <c r="E391" s="8"/>
      <c r="F391" s="8"/>
      <c r="G391" s="4"/>
      <c r="H391" s="4"/>
      <c r="I391" s="8"/>
      <c r="J391" s="8"/>
      <c r="K391" s="8"/>
      <c r="L391" s="8"/>
      <c r="M391" s="8"/>
      <c r="N391" s="8"/>
      <c r="O391" s="8"/>
      <c r="P391" s="8"/>
      <c r="Q391" s="8"/>
      <c r="R391" s="4"/>
      <c r="S391" s="4"/>
      <c r="T391" s="8"/>
      <c r="U391" s="8"/>
      <c r="V391" s="8"/>
      <c r="W391" s="8"/>
      <c r="X391" s="8"/>
      <c r="Y391" s="8"/>
      <c r="Z391" s="8"/>
      <c r="AA391" s="8"/>
      <c r="AB391" s="8"/>
    </row>
    <row r="392" spans="1:28" ht="31.5" hidden="1" outlineLevel="7" x14ac:dyDescent="0.2">
      <c r="A392" s="11"/>
      <c r="B392" s="11"/>
      <c r="C392" s="15" t="s">
        <v>728</v>
      </c>
      <c r="D392" s="8"/>
      <c r="E392" s="8"/>
      <c r="F392" s="8"/>
      <c r="G392" s="4"/>
      <c r="H392" s="4"/>
      <c r="I392" s="8">
        <v>1063.8761999999999</v>
      </c>
      <c r="J392" s="8">
        <f>SUM(H392:I392)</f>
        <v>1063.8761999999999</v>
      </c>
      <c r="K392" s="8"/>
      <c r="L392" s="8">
        <f>SUM(J392:K392)</f>
        <v>1063.8761999999999</v>
      </c>
      <c r="M392" s="8"/>
      <c r="N392" s="8"/>
      <c r="O392" s="8"/>
      <c r="P392" s="8"/>
      <c r="Q392" s="8"/>
      <c r="R392" s="4"/>
      <c r="S392" s="4"/>
      <c r="T392" s="8"/>
      <c r="U392" s="8"/>
      <c r="V392" s="8"/>
      <c r="W392" s="8"/>
      <c r="X392" s="8"/>
      <c r="Y392" s="8"/>
      <c r="Z392" s="8"/>
      <c r="AA392" s="8"/>
      <c r="AB392" s="8"/>
    </row>
    <row r="393" spans="1:28" ht="31.5" hidden="1" outlineLevel="7" x14ac:dyDescent="0.2">
      <c r="A393" s="11" t="s">
        <v>673</v>
      </c>
      <c r="B393" s="11" t="s">
        <v>92</v>
      </c>
      <c r="C393" s="15" t="s">
        <v>93</v>
      </c>
      <c r="D393" s="8"/>
      <c r="E393" s="8"/>
      <c r="F393" s="8"/>
      <c r="G393" s="8">
        <v>1063.8761999999999</v>
      </c>
      <c r="H393" s="8">
        <f t="shared" si="1152"/>
        <v>1063.8761999999999</v>
      </c>
      <c r="I393" s="8">
        <v>-1063.8761999999999</v>
      </c>
      <c r="J393" s="8">
        <f t="shared" ref="J393:L393" si="1164">SUM(H393:I393)</f>
        <v>0</v>
      </c>
      <c r="K393" s="8"/>
      <c r="L393" s="8">
        <f t="shared" si="1164"/>
        <v>0</v>
      </c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</row>
    <row r="394" spans="1:28" ht="47.25" hidden="1" outlineLevel="7" x14ac:dyDescent="0.2">
      <c r="A394" s="5" t="s">
        <v>673</v>
      </c>
      <c r="B394" s="11"/>
      <c r="C394" s="18" t="s">
        <v>714</v>
      </c>
      <c r="D394" s="8"/>
      <c r="E394" s="8"/>
      <c r="F394" s="8"/>
      <c r="G394" s="4">
        <f>G398</f>
        <v>3191.6</v>
      </c>
      <c r="H394" s="4">
        <f t="shared" ref="H394" si="1165">H398</f>
        <v>3191.6</v>
      </c>
      <c r="I394" s="4">
        <f>I398+I395</f>
        <v>0</v>
      </c>
      <c r="J394" s="4">
        <f>J398+J395</f>
        <v>3191.6</v>
      </c>
      <c r="K394" s="4">
        <f>K398+K395</f>
        <v>0</v>
      </c>
      <c r="L394" s="4">
        <f>L398+L395</f>
        <v>3191.6</v>
      </c>
      <c r="M394" s="8"/>
      <c r="N394" s="8"/>
      <c r="O394" s="8"/>
      <c r="P394" s="8"/>
      <c r="Q394" s="8"/>
      <c r="R394" s="4">
        <f>R398</f>
        <v>0</v>
      </c>
      <c r="S394" s="4"/>
      <c r="T394" s="8"/>
      <c r="U394" s="8"/>
      <c r="V394" s="8"/>
      <c r="W394" s="8"/>
      <c r="X394" s="8"/>
      <c r="Y394" s="8"/>
      <c r="Z394" s="8"/>
      <c r="AA394" s="8"/>
      <c r="AB394" s="8"/>
    </row>
    <row r="395" spans="1:28" ht="31.5" hidden="1" outlineLevel="7" x14ac:dyDescent="0.2">
      <c r="A395" s="11" t="s">
        <v>673</v>
      </c>
      <c r="B395" s="9" t="s">
        <v>143</v>
      </c>
      <c r="C395" s="30" t="s">
        <v>691</v>
      </c>
      <c r="D395" s="8"/>
      <c r="E395" s="8"/>
      <c r="F395" s="8"/>
      <c r="G395" s="4"/>
      <c r="H395" s="4"/>
      <c r="I395" s="8">
        <f>I397</f>
        <v>3191.6</v>
      </c>
      <c r="J395" s="8">
        <f>J397</f>
        <v>3191.6</v>
      </c>
      <c r="K395" s="8"/>
      <c r="L395" s="8">
        <f>L397</f>
        <v>3191.6</v>
      </c>
      <c r="M395" s="8"/>
      <c r="N395" s="8"/>
      <c r="O395" s="8"/>
      <c r="P395" s="8"/>
      <c r="Q395" s="8"/>
      <c r="R395" s="4"/>
      <c r="S395" s="4"/>
      <c r="T395" s="8"/>
      <c r="U395" s="8"/>
      <c r="V395" s="8"/>
      <c r="W395" s="8"/>
      <c r="X395" s="8"/>
      <c r="Y395" s="8"/>
      <c r="Z395" s="8"/>
      <c r="AA395" s="8"/>
      <c r="AB395" s="8"/>
    </row>
    <row r="396" spans="1:28" ht="15.75" hidden="1" outlineLevel="7" x14ac:dyDescent="0.2">
      <c r="A396" s="11"/>
      <c r="B396" s="11"/>
      <c r="C396" s="30" t="s">
        <v>614</v>
      </c>
      <c r="D396" s="8"/>
      <c r="E396" s="8"/>
      <c r="F396" s="8"/>
      <c r="G396" s="4"/>
      <c r="H396" s="4"/>
      <c r="I396" s="8"/>
      <c r="J396" s="8"/>
      <c r="K396" s="8"/>
      <c r="L396" s="8"/>
      <c r="M396" s="8"/>
      <c r="N396" s="8"/>
      <c r="O396" s="8"/>
      <c r="P396" s="8"/>
      <c r="Q396" s="8"/>
      <c r="R396" s="4"/>
      <c r="S396" s="4"/>
      <c r="T396" s="8"/>
      <c r="U396" s="8"/>
      <c r="V396" s="8"/>
      <c r="W396" s="8"/>
      <c r="X396" s="8"/>
      <c r="Y396" s="8"/>
      <c r="Z396" s="8"/>
      <c r="AA396" s="8"/>
      <c r="AB396" s="8"/>
    </row>
    <row r="397" spans="1:28" ht="31.5" hidden="1" outlineLevel="7" x14ac:dyDescent="0.2">
      <c r="A397" s="11"/>
      <c r="B397" s="11"/>
      <c r="C397" s="15" t="s">
        <v>728</v>
      </c>
      <c r="D397" s="8"/>
      <c r="E397" s="8"/>
      <c r="F397" s="8"/>
      <c r="G397" s="4"/>
      <c r="H397" s="4"/>
      <c r="I397" s="8">
        <v>3191.6</v>
      </c>
      <c r="J397" s="8">
        <f>SUM(H397:I397)</f>
        <v>3191.6</v>
      </c>
      <c r="K397" s="8"/>
      <c r="L397" s="8">
        <f>SUM(J397:K397)</f>
        <v>3191.6</v>
      </c>
      <c r="M397" s="8"/>
      <c r="N397" s="8"/>
      <c r="O397" s="8"/>
      <c r="P397" s="8"/>
      <c r="Q397" s="8"/>
      <c r="R397" s="4"/>
      <c r="S397" s="4"/>
      <c r="T397" s="8"/>
      <c r="U397" s="8"/>
      <c r="V397" s="8"/>
      <c r="W397" s="8"/>
      <c r="X397" s="8"/>
      <c r="Y397" s="8"/>
      <c r="Z397" s="8"/>
      <c r="AA397" s="8"/>
      <c r="AB397" s="8"/>
    </row>
    <row r="398" spans="1:28" ht="31.5" hidden="1" outlineLevel="7" x14ac:dyDescent="0.2">
      <c r="A398" s="11" t="s">
        <v>673</v>
      </c>
      <c r="B398" s="11" t="s">
        <v>92</v>
      </c>
      <c r="C398" s="15" t="s">
        <v>93</v>
      </c>
      <c r="D398" s="8"/>
      <c r="E398" s="8"/>
      <c r="F398" s="8"/>
      <c r="G398" s="8">
        <v>3191.6</v>
      </c>
      <c r="H398" s="8">
        <f t="shared" si="1152"/>
        <v>3191.6</v>
      </c>
      <c r="I398" s="8">
        <v>-3191.6</v>
      </c>
      <c r="J398" s="8">
        <f t="shared" ref="J398:L398" si="1166">SUM(H398:I398)</f>
        <v>0</v>
      </c>
      <c r="K398" s="8"/>
      <c r="L398" s="8">
        <f t="shared" si="1166"/>
        <v>0</v>
      </c>
      <c r="M398" s="8"/>
      <c r="N398" s="8"/>
      <c r="O398" s="8"/>
      <c r="P398" s="8"/>
      <c r="Q398" s="8"/>
      <c r="R398" s="8"/>
      <c r="S398" s="8">
        <f t="shared" ref="S398" si="1167">SUM(Q398:R398)</f>
        <v>0</v>
      </c>
      <c r="T398" s="8"/>
      <c r="U398" s="8"/>
      <c r="V398" s="8"/>
      <c r="W398" s="8"/>
      <c r="X398" s="8"/>
      <c r="Y398" s="8"/>
      <c r="Z398" s="8"/>
      <c r="AA398" s="8"/>
      <c r="AB398" s="8"/>
    </row>
    <row r="399" spans="1:28" s="44" customFormat="1" ht="47.25" hidden="1" outlineLevel="5" x14ac:dyDescent="0.25">
      <c r="A399" s="5" t="s">
        <v>352</v>
      </c>
      <c r="B399" s="5"/>
      <c r="C399" s="28" t="s">
        <v>581</v>
      </c>
      <c r="D399" s="4">
        <f t="shared" ref="D399:AB399" si="1168">D400</f>
        <v>3699.1</v>
      </c>
      <c r="E399" s="4">
        <f t="shared" si="1168"/>
        <v>0</v>
      </c>
      <c r="F399" s="4">
        <f t="shared" si="1168"/>
        <v>3699.1</v>
      </c>
      <c r="G399" s="4">
        <f t="shared" si="1168"/>
        <v>0</v>
      </c>
      <c r="H399" s="4">
        <f t="shared" si="1168"/>
        <v>3699.1</v>
      </c>
      <c r="I399" s="4">
        <f t="shared" si="1168"/>
        <v>0</v>
      </c>
      <c r="J399" s="4">
        <f t="shared" si="1168"/>
        <v>3699.1</v>
      </c>
      <c r="K399" s="4">
        <f t="shared" si="1168"/>
        <v>0</v>
      </c>
      <c r="L399" s="4">
        <f t="shared" si="1168"/>
        <v>3699.1</v>
      </c>
      <c r="M399" s="4">
        <f t="shared" si="1168"/>
        <v>0</v>
      </c>
      <c r="N399" s="4">
        <f t="shared" si="1168"/>
        <v>0</v>
      </c>
      <c r="O399" s="4"/>
      <c r="P399" s="4">
        <f t="shared" si="1168"/>
        <v>0</v>
      </c>
      <c r="Q399" s="4">
        <f t="shared" si="1168"/>
        <v>0</v>
      </c>
      <c r="R399" s="4">
        <f t="shared" si="1168"/>
        <v>0</v>
      </c>
      <c r="S399" s="4">
        <f t="shared" si="1168"/>
        <v>0</v>
      </c>
      <c r="T399" s="4">
        <f t="shared" si="1168"/>
        <v>0</v>
      </c>
      <c r="U399" s="4">
        <f t="shared" si="1168"/>
        <v>0</v>
      </c>
      <c r="V399" s="4">
        <f t="shared" si="1168"/>
        <v>0</v>
      </c>
      <c r="W399" s="4">
        <f t="shared" si="1168"/>
        <v>0</v>
      </c>
      <c r="X399" s="4"/>
      <c r="Y399" s="4">
        <f t="shared" si="1168"/>
        <v>0</v>
      </c>
      <c r="Z399" s="4">
        <f t="shared" si="1168"/>
        <v>0</v>
      </c>
      <c r="AA399" s="4">
        <f t="shared" si="1168"/>
        <v>0</v>
      </c>
      <c r="AB399" s="4">
        <f t="shared" si="1168"/>
        <v>0</v>
      </c>
    </row>
    <row r="400" spans="1:28" s="44" customFormat="1" ht="31.5" hidden="1" outlineLevel="7" x14ac:dyDescent="0.25">
      <c r="A400" s="11" t="s">
        <v>352</v>
      </c>
      <c r="B400" s="11" t="s">
        <v>143</v>
      </c>
      <c r="C400" s="27" t="s">
        <v>144</v>
      </c>
      <c r="D400" s="8">
        <v>3699.1</v>
      </c>
      <c r="E400" s="8"/>
      <c r="F400" s="8">
        <f t="shared" ref="F400" si="1169">SUM(D400:E400)</f>
        <v>3699.1</v>
      </c>
      <c r="G400" s="8"/>
      <c r="H400" s="8">
        <f t="shared" ref="H400" si="1170">SUM(F400:G400)</f>
        <v>3699.1</v>
      </c>
      <c r="I400" s="8"/>
      <c r="J400" s="8">
        <f t="shared" ref="J400" si="1171">SUM(H400:I400)</f>
        <v>3699.1</v>
      </c>
      <c r="K400" s="8"/>
      <c r="L400" s="8">
        <f t="shared" ref="L400" si="1172">SUM(J400:K400)</f>
        <v>3699.1</v>
      </c>
      <c r="M400" s="8"/>
      <c r="N400" s="8"/>
      <c r="O400" s="8"/>
      <c r="P400" s="8"/>
      <c r="Q400" s="8">
        <f t="shared" ref="Q400" si="1173">SUM(O400:P400)</f>
        <v>0</v>
      </c>
      <c r="R400" s="8"/>
      <c r="S400" s="8">
        <f t="shared" ref="S400" si="1174">SUM(Q400:R400)</f>
        <v>0</v>
      </c>
      <c r="T400" s="8"/>
      <c r="U400" s="8">
        <f t="shared" ref="U400" si="1175">SUM(S400:T400)</f>
        <v>0</v>
      </c>
      <c r="V400" s="8"/>
      <c r="W400" s="8"/>
      <c r="X400" s="8"/>
      <c r="Y400" s="8"/>
      <c r="Z400" s="8">
        <f t="shared" ref="Z400" si="1176">SUM(X400:Y400)</f>
        <v>0</v>
      </c>
      <c r="AA400" s="8"/>
      <c r="AB400" s="8">
        <f t="shared" ref="AB400" si="1177">SUM(Z400:AA400)</f>
        <v>0</v>
      </c>
    </row>
    <row r="401" spans="1:28" s="44" customFormat="1" ht="31.5" hidden="1" outlineLevel="7" x14ac:dyDescent="0.2">
      <c r="A401" s="5" t="s">
        <v>692</v>
      </c>
      <c r="B401" s="5"/>
      <c r="C401" s="18" t="s">
        <v>693</v>
      </c>
      <c r="D401" s="8"/>
      <c r="E401" s="8"/>
      <c r="F401" s="8"/>
      <c r="G401" s="4">
        <f t="shared" ref="G401:L401" si="1178">G402</f>
        <v>411.90472</v>
      </c>
      <c r="H401" s="4">
        <f t="shared" si="1178"/>
        <v>411.90472</v>
      </c>
      <c r="I401" s="4">
        <f t="shared" si="1178"/>
        <v>0</v>
      </c>
      <c r="J401" s="4">
        <f t="shared" si="1178"/>
        <v>411.90472</v>
      </c>
      <c r="K401" s="4">
        <f t="shared" si="1178"/>
        <v>0</v>
      </c>
      <c r="L401" s="4">
        <f t="shared" si="1178"/>
        <v>411.90472</v>
      </c>
      <c r="M401" s="8"/>
      <c r="N401" s="8"/>
      <c r="O401" s="8"/>
      <c r="P401" s="8"/>
      <c r="Q401" s="8"/>
      <c r="R401" s="4">
        <f t="shared" ref="R401:S401" si="1179">R402</f>
        <v>0</v>
      </c>
      <c r="S401" s="4">
        <f t="shared" si="1179"/>
        <v>0</v>
      </c>
      <c r="T401" s="8"/>
      <c r="U401" s="8"/>
      <c r="V401" s="8"/>
      <c r="W401" s="8"/>
      <c r="X401" s="8"/>
      <c r="Y401" s="8"/>
      <c r="Z401" s="8"/>
      <c r="AA401" s="8"/>
      <c r="AB401" s="8"/>
    </row>
    <row r="402" spans="1:28" s="44" customFormat="1" ht="31.5" hidden="1" outlineLevel="7" x14ac:dyDescent="0.2">
      <c r="A402" s="11" t="s">
        <v>692</v>
      </c>
      <c r="B402" s="11" t="s">
        <v>143</v>
      </c>
      <c r="C402" s="15" t="s">
        <v>144</v>
      </c>
      <c r="D402" s="8"/>
      <c r="E402" s="8"/>
      <c r="F402" s="8"/>
      <c r="G402" s="24">
        <f t="shared" ref="G402:J402" si="1180">G404</f>
        <v>411.90472</v>
      </c>
      <c r="H402" s="24">
        <f t="shared" si="1180"/>
        <v>411.90472</v>
      </c>
      <c r="I402" s="24">
        <f t="shared" si="1180"/>
        <v>0</v>
      </c>
      <c r="J402" s="24">
        <f t="shared" si="1180"/>
        <v>411.90472</v>
      </c>
      <c r="K402" s="24">
        <f t="shared" ref="K402" si="1181">K404</f>
        <v>0</v>
      </c>
      <c r="L402" s="24">
        <f t="shared" ref="L402" si="1182">L404</f>
        <v>411.90472</v>
      </c>
      <c r="M402" s="8"/>
      <c r="N402" s="8"/>
      <c r="O402" s="8"/>
      <c r="P402" s="8"/>
      <c r="Q402" s="8"/>
      <c r="R402" s="24">
        <f t="shared" ref="R402:S402" si="1183">R404</f>
        <v>0</v>
      </c>
      <c r="S402" s="24">
        <f t="shared" si="1183"/>
        <v>0</v>
      </c>
      <c r="T402" s="8"/>
      <c r="U402" s="8"/>
      <c r="V402" s="8"/>
      <c r="W402" s="8"/>
      <c r="X402" s="8"/>
      <c r="Y402" s="8"/>
      <c r="Z402" s="8"/>
      <c r="AA402" s="8"/>
      <c r="AB402" s="8"/>
    </row>
    <row r="403" spans="1:28" s="44" customFormat="1" ht="15.75" hidden="1" outlineLevel="7" x14ac:dyDescent="0.2">
      <c r="A403" s="11"/>
      <c r="B403" s="11"/>
      <c r="C403" s="15" t="s">
        <v>614</v>
      </c>
      <c r="D403" s="8"/>
      <c r="E403" s="8"/>
      <c r="F403" s="8"/>
      <c r="G403" s="24"/>
      <c r="H403" s="24"/>
      <c r="I403" s="24"/>
      <c r="J403" s="24"/>
      <c r="K403" s="24"/>
      <c r="L403" s="24"/>
      <c r="M403" s="8"/>
      <c r="N403" s="8"/>
      <c r="O403" s="8"/>
      <c r="P403" s="8"/>
      <c r="Q403" s="8"/>
      <c r="R403" s="24"/>
      <c r="S403" s="24"/>
      <c r="T403" s="8"/>
      <c r="U403" s="8"/>
      <c r="V403" s="8"/>
      <c r="W403" s="8"/>
      <c r="X403" s="8"/>
      <c r="Y403" s="8"/>
      <c r="Z403" s="8"/>
      <c r="AA403" s="8"/>
      <c r="AB403" s="8"/>
    </row>
    <row r="404" spans="1:28" s="44" customFormat="1" ht="47.25" hidden="1" outlineLevel="7" x14ac:dyDescent="0.2">
      <c r="A404" s="11"/>
      <c r="B404" s="11"/>
      <c r="C404" s="15" t="s">
        <v>615</v>
      </c>
      <c r="D404" s="8"/>
      <c r="E404" s="8"/>
      <c r="F404" s="8"/>
      <c r="G404" s="24">
        <v>411.90472</v>
      </c>
      <c r="H404" s="24">
        <f t="shared" ref="H404" si="1184">SUM(F404:G404)</f>
        <v>411.90472</v>
      </c>
      <c r="I404" s="24"/>
      <c r="J404" s="24">
        <f t="shared" ref="J404:L404" si="1185">SUM(H404:I404)</f>
        <v>411.90472</v>
      </c>
      <c r="K404" s="24"/>
      <c r="L404" s="24">
        <f t="shared" si="1185"/>
        <v>411.90472</v>
      </c>
      <c r="M404" s="8"/>
      <c r="N404" s="8"/>
      <c r="O404" s="8"/>
      <c r="P404" s="8"/>
      <c r="Q404" s="8"/>
      <c r="R404" s="24"/>
      <c r="S404" s="24">
        <f t="shared" ref="S404" si="1186">SUM(Q404:R404)</f>
        <v>0</v>
      </c>
      <c r="T404" s="8"/>
      <c r="U404" s="8"/>
      <c r="V404" s="8"/>
      <c r="W404" s="8"/>
      <c r="X404" s="8"/>
      <c r="Y404" s="8"/>
      <c r="Z404" s="8"/>
      <c r="AA404" s="8"/>
      <c r="AB404" s="8"/>
    </row>
    <row r="405" spans="1:28" s="44" customFormat="1" ht="31.5" hidden="1" outlineLevel="7" x14ac:dyDescent="0.2">
      <c r="A405" s="10" t="s">
        <v>687</v>
      </c>
      <c r="B405" s="10"/>
      <c r="C405" s="54" t="s">
        <v>688</v>
      </c>
      <c r="D405" s="8"/>
      <c r="E405" s="8"/>
      <c r="F405" s="8"/>
      <c r="G405" s="4">
        <f t="shared" ref="G405:L409" si="1187">G406</f>
        <v>388</v>
      </c>
      <c r="H405" s="4">
        <f t="shared" si="1187"/>
        <v>388</v>
      </c>
      <c r="I405" s="4">
        <f t="shared" si="1187"/>
        <v>0</v>
      </c>
      <c r="J405" s="4">
        <f t="shared" si="1187"/>
        <v>388</v>
      </c>
      <c r="K405" s="4">
        <f t="shared" si="1187"/>
        <v>0</v>
      </c>
      <c r="L405" s="4">
        <f t="shared" si="1187"/>
        <v>388</v>
      </c>
      <c r="M405" s="8"/>
      <c r="N405" s="8"/>
      <c r="O405" s="8"/>
      <c r="P405" s="8"/>
      <c r="Q405" s="8"/>
      <c r="R405" s="4">
        <f t="shared" ref="R405:S409" si="1188">R406</f>
        <v>0</v>
      </c>
      <c r="S405" s="4">
        <f t="shared" si="1188"/>
        <v>0</v>
      </c>
      <c r="T405" s="8"/>
      <c r="U405" s="8"/>
      <c r="V405" s="8"/>
      <c r="W405" s="8"/>
      <c r="X405" s="8"/>
      <c r="Y405" s="8"/>
      <c r="Z405" s="8"/>
      <c r="AA405" s="8"/>
      <c r="AB405" s="8"/>
    </row>
    <row r="406" spans="1:28" s="44" customFormat="1" ht="31.5" hidden="1" outlineLevel="7" x14ac:dyDescent="0.2">
      <c r="A406" s="9" t="s">
        <v>687</v>
      </c>
      <c r="B406" s="9" t="s">
        <v>143</v>
      </c>
      <c r="C406" s="30" t="s">
        <v>144</v>
      </c>
      <c r="D406" s="8"/>
      <c r="E406" s="8"/>
      <c r="F406" s="8"/>
      <c r="G406" s="8">
        <f t="shared" ref="G406:J406" si="1189">G408</f>
        <v>388</v>
      </c>
      <c r="H406" s="8">
        <f t="shared" si="1189"/>
        <v>388</v>
      </c>
      <c r="I406" s="8">
        <f t="shared" si="1189"/>
        <v>0</v>
      </c>
      <c r="J406" s="8">
        <f t="shared" si="1189"/>
        <v>388</v>
      </c>
      <c r="K406" s="8">
        <f t="shared" ref="K406" si="1190">K408</f>
        <v>0</v>
      </c>
      <c r="L406" s="8">
        <f t="shared" ref="L406" si="1191">L408</f>
        <v>388</v>
      </c>
      <c r="M406" s="8"/>
      <c r="N406" s="8"/>
      <c r="O406" s="8"/>
      <c r="P406" s="8"/>
      <c r="Q406" s="8"/>
      <c r="R406" s="8">
        <f t="shared" ref="R406:S406" si="1192">R408</f>
        <v>0</v>
      </c>
      <c r="S406" s="8">
        <f t="shared" si="1192"/>
        <v>0</v>
      </c>
      <c r="T406" s="8"/>
      <c r="U406" s="8"/>
      <c r="V406" s="8"/>
      <c r="W406" s="8"/>
      <c r="X406" s="8"/>
      <c r="Y406" s="8"/>
      <c r="Z406" s="8"/>
      <c r="AA406" s="8"/>
      <c r="AB406" s="8"/>
    </row>
    <row r="407" spans="1:28" s="44" customFormat="1" ht="15.75" hidden="1" outlineLevel="7" x14ac:dyDescent="0.2">
      <c r="A407" s="10"/>
      <c r="B407" s="9"/>
      <c r="C407" s="30" t="s">
        <v>614</v>
      </c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</row>
    <row r="408" spans="1:28" s="44" customFormat="1" ht="31.5" hidden="1" outlineLevel="7" x14ac:dyDescent="0.2">
      <c r="A408" s="10"/>
      <c r="B408" s="9"/>
      <c r="C408" s="30" t="s">
        <v>689</v>
      </c>
      <c r="D408" s="8"/>
      <c r="E408" s="8"/>
      <c r="F408" s="8"/>
      <c r="G408" s="8">
        <v>388</v>
      </c>
      <c r="H408" s="8">
        <f t="shared" ref="H408" si="1193">SUM(F408:G408)</f>
        <v>388</v>
      </c>
      <c r="I408" s="8"/>
      <c r="J408" s="8">
        <f t="shared" ref="J408:L408" si="1194">SUM(H408:I408)</f>
        <v>388</v>
      </c>
      <c r="K408" s="8"/>
      <c r="L408" s="8">
        <f t="shared" si="1194"/>
        <v>388</v>
      </c>
      <c r="M408" s="8"/>
      <c r="N408" s="8"/>
      <c r="O408" s="8"/>
      <c r="P408" s="8"/>
      <c r="Q408" s="8"/>
      <c r="R408" s="8"/>
      <c r="S408" s="8">
        <f t="shared" ref="S408" si="1195">SUM(Q408:R408)</f>
        <v>0</v>
      </c>
      <c r="T408" s="8"/>
      <c r="U408" s="8"/>
      <c r="V408" s="8"/>
      <c r="W408" s="8"/>
      <c r="X408" s="8"/>
      <c r="Y408" s="8"/>
      <c r="Z408" s="8"/>
      <c r="AA408" s="8"/>
      <c r="AB408" s="8"/>
    </row>
    <row r="409" spans="1:28" s="44" customFormat="1" ht="47.25" hidden="1" outlineLevel="7" x14ac:dyDescent="0.2">
      <c r="A409" s="10" t="s">
        <v>690</v>
      </c>
      <c r="B409" s="10"/>
      <c r="C409" s="54" t="s">
        <v>905</v>
      </c>
      <c r="D409" s="8"/>
      <c r="E409" s="8"/>
      <c r="F409" s="8"/>
      <c r="G409" s="4">
        <f t="shared" si="1187"/>
        <v>17154.031559999999</v>
      </c>
      <c r="H409" s="4">
        <f t="shared" si="1187"/>
        <v>17154.031559999999</v>
      </c>
      <c r="I409" s="4">
        <f t="shared" si="1187"/>
        <v>0</v>
      </c>
      <c r="J409" s="4">
        <f t="shared" si="1187"/>
        <v>17154.031559999999</v>
      </c>
      <c r="K409" s="4">
        <f t="shared" si="1187"/>
        <v>0</v>
      </c>
      <c r="L409" s="4">
        <f t="shared" si="1187"/>
        <v>17154.031559999999</v>
      </c>
      <c r="M409" s="8"/>
      <c r="N409" s="8"/>
      <c r="O409" s="8"/>
      <c r="P409" s="8"/>
      <c r="Q409" s="8"/>
      <c r="R409" s="4">
        <f t="shared" si="1188"/>
        <v>0</v>
      </c>
      <c r="S409" s="4">
        <f t="shared" si="1188"/>
        <v>0</v>
      </c>
      <c r="T409" s="8"/>
      <c r="U409" s="8"/>
      <c r="V409" s="8"/>
      <c r="W409" s="8"/>
      <c r="X409" s="8"/>
      <c r="Y409" s="8"/>
      <c r="Z409" s="8"/>
      <c r="AA409" s="8"/>
      <c r="AB409" s="8"/>
    </row>
    <row r="410" spans="1:28" s="44" customFormat="1" ht="31.5" hidden="1" outlineLevel="7" x14ac:dyDescent="0.2">
      <c r="A410" s="9" t="s">
        <v>690</v>
      </c>
      <c r="B410" s="9" t="s">
        <v>143</v>
      </c>
      <c r="C410" s="30" t="s">
        <v>691</v>
      </c>
      <c r="D410" s="8"/>
      <c r="E410" s="8"/>
      <c r="F410" s="8"/>
      <c r="G410" s="24">
        <f t="shared" ref="G410:J410" si="1196">G412</f>
        <v>17154.031559999999</v>
      </c>
      <c r="H410" s="24">
        <f t="shared" si="1196"/>
        <v>17154.031559999999</v>
      </c>
      <c r="I410" s="24">
        <f t="shared" si="1196"/>
        <v>0</v>
      </c>
      <c r="J410" s="24">
        <f t="shared" si="1196"/>
        <v>17154.031559999999</v>
      </c>
      <c r="K410" s="24">
        <f t="shared" ref="K410" si="1197">K412</f>
        <v>0</v>
      </c>
      <c r="L410" s="24">
        <f t="shared" ref="L410" si="1198">L412</f>
        <v>17154.031559999999</v>
      </c>
      <c r="M410" s="8"/>
      <c r="N410" s="8"/>
      <c r="O410" s="8"/>
      <c r="P410" s="8"/>
      <c r="Q410" s="8"/>
      <c r="R410" s="24">
        <f t="shared" ref="R410:S410" si="1199">R412</f>
        <v>0</v>
      </c>
      <c r="S410" s="24">
        <f t="shared" si="1199"/>
        <v>0</v>
      </c>
      <c r="T410" s="8"/>
      <c r="U410" s="8"/>
      <c r="V410" s="8"/>
      <c r="W410" s="8"/>
      <c r="X410" s="8"/>
      <c r="Y410" s="8"/>
      <c r="Z410" s="8"/>
      <c r="AA410" s="8"/>
      <c r="AB410" s="8"/>
    </row>
    <row r="411" spans="1:28" s="44" customFormat="1" ht="15.75" hidden="1" outlineLevel="7" x14ac:dyDescent="0.2">
      <c r="A411" s="9"/>
      <c r="B411" s="9"/>
      <c r="C411" s="30" t="s">
        <v>614</v>
      </c>
      <c r="D411" s="8"/>
      <c r="E411" s="8"/>
      <c r="F411" s="8"/>
      <c r="G411" s="24"/>
      <c r="H411" s="24"/>
      <c r="I411" s="24"/>
      <c r="J411" s="24"/>
      <c r="K411" s="24"/>
      <c r="L411" s="24"/>
      <c r="M411" s="8"/>
      <c r="N411" s="8"/>
      <c r="O411" s="8"/>
      <c r="P411" s="8"/>
      <c r="Q411" s="8"/>
      <c r="R411" s="24"/>
      <c r="S411" s="24"/>
      <c r="T411" s="8"/>
      <c r="U411" s="8"/>
      <c r="V411" s="8"/>
      <c r="W411" s="8"/>
      <c r="X411" s="8"/>
      <c r="Y411" s="8"/>
      <c r="Z411" s="8"/>
      <c r="AA411" s="8"/>
      <c r="AB411" s="8"/>
    </row>
    <row r="412" spans="1:28" s="44" customFormat="1" ht="31.5" hidden="1" outlineLevel="7" x14ac:dyDescent="0.2">
      <c r="A412" s="9"/>
      <c r="B412" s="9"/>
      <c r="C412" s="30" t="s">
        <v>689</v>
      </c>
      <c r="D412" s="8"/>
      <c r="E412" s="8"/>
      <c r="F412" s="8"/>
      <c r="G412" s="24">
        <v>17154.031559999999</v>
      </c>
      <c r="H412" s="24">
        <f t="shared" ref="H412" si="1200">SUM(F412:G412)</f>
        <v>17154.031559999999</v>
      </c>
      <c r="I412" s="24"/>
      <c r="J412" s="24">
        <f t="shared" ref="J412:L412" si="1201">SUM(H412:I412)</f>
        <v>17154.031559999999</v>
      </c>
      <c r="K412" s="24"/>
      <c r="L412" s="24">
        <f t="shared" si="1201"/>
        <v>17154.031559999999</v>
      </c>
      <c r="M412" s="8"/>
      <c r="N412" s="8"/>
      <c r="O412" s="8"/>
      <c r="P412" s="8"/>
      <c r="Q412" s="8"/>
      <c r="R412" s="24"/>
      <c r="S412" s="24">
        <f t="shared" ref="S412" si="1202">SUM(Q412:R412)</f>
        <v>0</v>
      </c>
      <c r="T412" s="8"/>
      <c r="U412" s="8"/>
      <c r="V412" s="8"/>
      <c r="W412" s="8"/>
      <c r="X412" s="8"/>
      <c r="Y412" s="8"/>
      <c r="Z412" s="8"/>
      <c r="AA412" s="8"/>
      <c r="AB412" s="8"/>
    </row>
    <row r="413" spans="1:28" ht="31.5" outlineLevel="4" collapsed="1" x14ac:dyDescent="0.25">
      <c r="A413" s="5" t="s">
        <v>499</v>
      </c>
      <c r="B413" s="5"/>
      <c r="C413" s="28" t="s">
        <v>500</v>
      </c>
      <c r="D413" s="4">
        <f>D414+D423</f>
        <v>3704.6</v>
      </c>
      <c r="E413" s="4">
        <f t="shared" ref="E413:H413" si="1203">E414+E423</f>
        <v>0</v>
      </c>
      <c r="F413" s="4">
        <f t="shared" si="1203"/>
        <v>3704.6</v>
      </c>
      <c r="G413" s="4">
        <f t="shared" si="1203"/>
        <v>59.060769999999977</v>
      </c>
      <c r="H413" s="4">
        <f t="shared" si="1203"/>
        <v>3763.6607700000004</v>
      </c>
      <c r="I413" s="4">
        <f>I414+I423+I419</f>
        <v>191.66667000000001</v>
      </c>
      <c r="J413" s="4">
        <f t="shared" ref="J413" si="1204">J414+J423+J419</f>
        <v>3955.3274400000005</v>
      </c>
      <c r="K413" s="4">
        <f>K414+K423+K419+K421</f>
        <v>800</v>
      </c>
      <c r="L413" s="4">
        <f t="shared" ref="L413:AB413" si="1205">L414+L423+L419+L421</f>
        <v>4755.3274400000009</v>
      </c>
      <c r="M413" s="4">
        <f t="shared" si="1205"/>
        <v>3430.2</v>
      </c>
      <c r="N413" s="4">
        <f t="shared" si="1205"/>
        <v>0</v>
      </c>
      <c r="O413" s="4">
        <f t="shared" si="1205"/>
        <v>3430.2</v>
      </c>
      <c r="P413" s="4">
        <f t="shared" si="1205"/>
        <v>0</v>
      </c>
      <c r="Q413" s="4">
        <f t="shared" si="1205"/>
        <v>3430.2</v>
      </c>
      <c r="R413" s="4">
        <f t="shared" si="1205"/>
        <v>0</v>
      </c>
      <c r="S413" s="4">
        <f t="shared" si="1205"/>
        <v>3430.2</v>
      </c>
      <c r="T413" s="4">
        <f t="shared" si="1205"/>
        <v>0</v>
      </c>
      <c r="U413" s="4">
        <f t="shared" si="1205"/>
        <v>3430.2</v>
      </c>
      <c r="V413" s="4">
        <f t="shared" si="1205"/>
        <v>3704.6</v>
      </c>
      <c r="W413" s="4">
        <f t="shared" si="1205"/>
        <v>0</v>
      </c>
      <c r="X413" s="4">
        <f t="shared" si="1205"/>
        <v>3704.6</v>
      </c>
      <c r="Y413" s="4">
        <f t="shared" si="1205"/>
        <v>0</v>
      </c>
      <c r="Z413" s="4">
        <f t="shared" si="1205"/>
        <v>3704.6</v>
      </c>
      <c r="AA413" s="4">
        <f t="shared" si="1205"/>
        <v>0</v>
      </c>
      <c r="AB413" s="4">
        <f t="shared" si="1205"/>
        <v>3704.6</v>
      </c>
    </row>
    <row r="414" spans="1:28" ht="15.75" hidden="1" outlineLevel="5" x14ac:dyDescent="0.25">
      <c r="A414" s="5" t="s">
        <v>505</v>
      </c>
      <c r="B414" s="5"/>
      <c r="C414" s="28" t="s">
        <v>506</v>
      </c>
      <c r="D414" s="4">
        <f>D416+D417+D418</f>
        <v>2924.6</v>
      </c>
      <c r="E414" s="4">
        <f t="shared" ref="E414:F414" si="1206">E416+E417+E418</f>
        <v>0</v>
      </c>
      <c r="F414" s="4">
        <f t="shared" si="1206"/>
        <v>2924.6</v>
      </c>
      <c r="G414" s="4">
        <f>G416+G417+G418+G415</f>
        <v>59.060769999999977</v>
      </c>
      <c r="H414" s="4">
        <f t="shared" ref="H414:Z414" si="1207">H416+H417+H418+H415</f>
        <v>2983.6607700000004</v>
      </c>
      <c r="I414" s="4">
        <f>I416+I417+I418+I415</f>
        <v>-74.999999999999986</v>
      </c>
      <c r="J414" s="4">
        <f t="shared" ref="J414:L414" si="1208">J416+J417+J418+J415</f>
        <v>2908.6607700000004</v>
      </c>
      <c r="K414" s="4">
        <f t="shared" si="1208"/>
        <v>0</v>
      </c>
      <c r="L414" s="4">
        <f t="shared" si="1208"/>
        <v>2908.6607700000004</v>
      </c>
      <c r="M414" s="4">
        <f t="shared" si="1207"/>
        <v>2650.2</v>
      </c>
      <c r="N414" s="4">
        <f t="shared" si="1207"/>
        <v>0</v>
      </c>
      <c r="O414" s="4">
        <f t="shared" si="1207"/>
        <v>2650.2</v>
      </c>
      <c r="P414" s="4">
        <f t="shared" si="1207"/>
        <v>0</v>
      </c>
      <c r="Q414" s="4">
        <f t="shared" si="1207"/>
        <v>2650.2</v>
      </c>
      <c r="R414" s="4">
        <f>R416+R417+R418+R415</f>
        <v>0</v>
      </c>
      <c r="S414" s="4">
        <f t="shared" ref="S414:U414" si="1209">S416+S417+S418+S415</f>
        <v>2650.2</v>
      </c>
      <c r="T414" s="4">
        <f t="shared" si="1209"/>
        <v>0</v>
      </c>
      <c r="U414" s="4">
        <f t="shared" si="1209"/>
        <v>2650.2</v>
      </c>
      <c r="V414" s="4">
        <f t="shared" si="1207"/>
        <v>2924.6</v>
      </c>
      <c r="W414" s="4">
        <f t="shared" si="1207"/>
        <v>0</v>
      </c>
      <c r="X414" s="4">
        <f t="shared" si="1207"/>
        <v>2924.6</v>
      </c>
      <c r="Y414" s="4">
        <f t="shared" si="1207"/>
        <v>0</v>
      </c>
      <c r="Z414" s="4">
        <f t="shared" si="1207"/>
        <v>2924.6</v>
      </c>
      <c r="AA414" s="4">
        <f t="shared" ref="AA414:AB414" si="1210">AA416+AA417+AA418+AA415</f>
        <v>0</v>
      </c>
      <c r="AB414" s="4">
        <f t="shared" si="1210"/>
        <v>2924.6</v>
      </c>
    </row>
    <row r="415" spans="1:28" s="43" customFormat="1" ht="47.25" hidden="1" outlineLevel="5" x14ac:dyDescent="0.2">
      <c r="A415" s="11" t="s">
        <v>505</v>
      </c>
      <c r="B415" s="11" t="s">
        <v>8</v>
      </c>
      <c r="C415" s="15" t="s">
        <v>9</v>
      </c>
      <c r="D415" s="8"/>
      <c r="E415" s="8"/>
      <c r="F415" s="8"/>
      <c r="G415" s="8">
        <v>0.3</v>
      </c>
      <c r="H415" s="8">
        <f t="shared" ref="H415:H418" si="1211">SUM(F415:G415)</f>
        <v>0.3</v>
      </c>
      <c r="I415" s="8">
        <v>-0.3</v>
      </c>
      <c r="J415" s="8">
        <f t="shared" ref="J415:J418" si="1212">SUM(H415:I415)</f>
        <v>0</v>
      </c>
      <c r="K415" s="8"/>
      <c r="L415" s="8"/>
      <c r="M415" s="8"/>
      <c r="N415" s="8"/>
      <c r="O415" s="8"/>
      <c r="P415" s="8"/>
      <c r="Q415" s="8"/>
      <c r="R415" s="8"/>
      <c r="S415" s="8">
        <f t="shared" ref="S415:S418" si="1213">SUM(Q415:R415)</f>
        <v>0</v>
      </c>
      <c r="T415" s="8"/>
      <c r="U415" s="8"/>
      <c r="V415" s="8"/>
      <c r="W415" s="8"/>
      <c r="X415" s="8"/>
      <c r="Y415" s="8"/>
      <c r="Z415" s="8"/>
      <c r="AA415" s="8"/>
      <c r="AB415" s="8"/>
    </row>
    <row r="416" spans="1:28" ht="31.5" hidden="1" outlineLevel="7" x14ac:dyDescent="0.25">
      <c r="A416" s="11" t="s">
        <v>505</v>
      </c>
      <c r="B416" s="11" t="s">
        <v>11</v>
      </c>
      <c r="C416" s="27" t="s">
        <v>12</v>
      </c>
      <c r="D416" s="8">
        <v>547.9</v>
      </c>
      <c r="E416" s="8"/>
      <c r="F416" s="8">
        <f t="shared" ref="F416:F418" si="1214">SUM(D416:E416)</f>
        <v>547.9</v>
      </c>
      <c r="G416" s="8">
        <f>3.3+45.46077+10-200</f>
        <v>-141.23923000000002</v>
      </c>
      <c r="H416" s="8">
        <f t="shared" si="1211"/>
        <v>406.66076999999996</v>
      </c>
      <c r="I416" s="8">
        <f>-3.3-45.46077-10-312.9</f>
        <v>-371.66076999999996</v>
      </c>
      <c r="J416" s="8">
        <f t="shared" si="1212"/>
        <v>35</v>
      </c>
      <c r="K416" s="8"/>
      <c r="L416" s="8">
        <f t="shared" ref="L416:L418" si="1215">SUM(J416:K416)</f>
        <v>35</v>
      </c>
      <c r="M416" s="8">
        <v>490</v>
      </c>
      <c r="N416" s="8"/>
      <c r="O416" s="8">
        <f t="shared" ref="O416:O418" si="1216">SUM(M416:N416)</f>
        <v>490</v>
      </c>
      <c r="P416" s="8"/>
      <c r="Q416" s="8">
        <f t="shared" ref="Q416:Q418" si="1217">SUM(O416:P416)</f>
        <v>490</v>
      </c>
      <c r="R416" s="8"/>
      <c r="S416" s="8">
        <f t="shared" si="1213"/>
        <v>490</v>
      </c>
      <c r="T416" s="8"/>
      <c r="U416" s="8">
        <f t="shared" ref="U416:U418" si="1218">SUM(S416:T416)</f>
        <v>490</v>
      </c>
      <c r="V416" s="8">
        <v>547.9</v>
      </c>
      <c r="W416" s="8"/>
      <c r="X416" s="8">
        <f t="shared" ref="X416:X418" si="1219">SUM(V416:W416)</f>
        <v>547.9</v>
      </c>
      <c r="Y416" s="8"/>
      <c r="Z416" s="8">
        <f t="shared" ref="Z416:Z418" si="1220">SUM(X416:Y416)</f>
        <v>547.9</v>
      </c>
      <c r="AA416" s="8"/>
      <c r="AB416" s="8">
        <f t="shared" ref="AB416:AB418" si="1221">SUM(Z416:AA416)</f>
        <v>547.9</v>
      </c>
    </row>
    <row r="417" spans="1:28" ht="15.75" hidden="1" outlineLevel="7" x14ac:dyDescent="0.25">
      <c r="A417" s="11" t="s">
        <v>505</v>
      </c>
      <c r="B417" s="11" t="s">
        <v>33</v>
      </c>
      <c r="C417" s="27" t="s">
        <v>34</v>
      </c>
      <c r="D417" s="8">
        <v>180.2</v>
      </c>
      <c r="E417" s="8"/>
      <c r="F417" s="8">
        <f t="shared" si="1214"/>
        <v>180.2</v>
      </c>
      <c r="G417" s="8">
        <v>-79.8</v>
      </c>
      <c r="H417" s="8">
        <f t="shared" si="1211"/>
        <v>100.39999999999999</v>
      </c>
      <c r="I417" s="8">
        <f>279.9-75</f>
        <v>204.89999999999998</v>
      </c>
      <c r="J417" s="8">
        <f t="shared" si="1212"/>
        <v>305.29999999999995</v>
      </c>
      <c r="K417" s="8"/>
      <c r="L417" s="8">
        <f t="shared" si="1215"/>
        <v>305.29999999999995</v>
      </c>
      <c r="M417" s="8">
        <v>180.2</v>
      </c>
      <c r="N417" s="8"/>
      <c r="O417" s="8">
        <f t="shared" si="1216"/>
        <v>180.2</v>
      </c>
      <c r="P417" s="8"/>
      <c r="Q417" s="8">
        <f t="shared" si="1217"/>
        <v>180.2</v>
      </c>
      <c r="R417" s="8"/>
      <c r="S417" s="8">
        <f t="shared" si="1213"/>
        <v>180.2</v>
      </c>
      <c r="T417" s="8"/>
      <c r="U417" s="8">
        <f t="shared" si="1218"/>
        <v>180.2</v>
      </c>
      <c r="V417" s="8">
        <v>180.2</v>
      </c>
      <c r="W417" s="8"/>
      <c r="X417" s="8">
        <f t="shared" si="1219"/>
        <v>180.2</v>
      </c>
      <c r="Y417" s="8"/>
      <c r="Z417" s="8">
        <f t="shared" si="1220"/>
        <v>180.2</v>
      </c>
      <c r="AA417" s="8"/>
      <c r="AB417" s="8">
        <f t="shared" si="1221"/>
        <v>180.2</v>
      </c>
    </row>
    <row r="418" spans="1:28" ht="31.5" hidden="1" outlineLevel="7" x14ac:dyDescent="0.25">
      <c r="A418" s="11" t="s">
        <v>505</v>
      </c>
      <c r="B418" s="11" t="s">
        <v>92</v>
      </c>
      <c r="C418" s="27" t="s">
        <v>93</v>
      </c>
      <c r="D418" s="8">
        <v>2196.5</v>
      </c>
      <c r="E418" s="8"/>
      <c r="F418" s="8">
        <f t="shared" si="1214"/>
        <v>2196.5</v>
      </c>
      <c r="G418" s="8">
        <v>279.8</v>
      </c>
      <c r="H418" s="8">
        <f t="shared" si="1211"/>
        <v>2476.3000000000002</v>
      </c>
      <c r="I418" s="8">
        <f>3.3+45.46077+10+33.3</f>
        <v>92.060769999999991</v>
      </c>
      <c r="J418" s="8">
        <f t="shared" si="1212"/>
        <v>2568.3607700000002</v>
      </c>
      <c r="K418" s="8"/>
      <c r="L418" s="8">
        <f t="shared" si="1215"/>
        <v>2568.3607700000002</v>
      </c>
      <c r="M418" s="8">
        <v>1980</v>
      </c>
      <c r="N418" s="8"/>
      <c r="O418" s="8">
        <f t="shared" si="1216"/>
        <v>1980</v>
      </c>
      <c r="P418" s="8"/>
      <c r="Q418" s="8">
        <f t="shared" si="1217"/>
        <v>1980</v>
      </c>
      <c r="R418" s="8"/>
      <c r="S418" s="8">
        <f t="shared" si="1213"/>
        <v>1980</v>
      </c>
      <c r="T418" s="8"/>
      <c r="U418" s="8">
        <f t="shared" si="1218"/>
        <v>1980</v>
      </c>
      <c r="V418" s="8">
        <v>2196.5</v>
      </c>
      <c r="W418" s="8"/>
      <c r="X418" s="8">
        <f t="shared" si="1219"/>
        <v>2196.5</v>
      </c>
      <c r="Y418" s="8"/>
      <c r="Z418" s="8">
        <f t="shared" si="1220"/>
        <v>2196.5</v>
      </c>
      <c r="AA418" s="8"/>
      <c r="AB418" s="8">
        <f t="shared" si="1221"/>
        <v>2196.5</v>
      </c>
    </row>
    <row r="419" spans="1:28" ht="31.5" hidden="1" outlineLevel="7" x14ac:dyDescent="0.2">
      <c r="A419" s="5" t="s">
        <v>734</v>
      </c>
      <c r="B419" s="11"/>
      <c r="C419" s="18" t="s">
        <v>731</v>
      </c>
      <c r="D419" s="8"/>
      <c r="E419" s="8"/>
      <c r="F419" s="8"/>
      <c r="G419" s="8"/>
      <c r="H419" s="8"/>
      <c r="I419" s="4">
        <f t="shared" ref="E419:L423" si="1222">I420</f>
        <v>266.66667000000001</v>
      </c>
      <c r="J419" s="4">
        <f t="shared" si="1222"/>
        <v>266.66667000000001</v>
      </c>
      <c r="K419" s="4">
        <f t="shared" si="1222"/>
        <v>0</v>
      </c>
      <c r="L419" s="4">
        <f t="shared" si="1222"/>
        <v>266.66667000000001</v>
      </c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</row>
    <row r="420" spans="1:28" ht="31.5" hidden="1" outlineLevel="7" x14ac:dyDescent="0.2">
      <c r="A420" s="11" t="s">
        <v>734</v>
      </c>
      <c r="B420" s="11" t="s">
        <v>92</v>
      </c>
      <c r="C420" s="15" t="s">
        <v>93</v>
      </c>
      <c r="D420" s="8"/>
      <c r="E420" s="8"/>
      <c r="F420" s="8"/>
      <c r="G420" s="8"/>
      <c r="H420" s="8"/>
      <c r="I420" s="8">
        <v>266.66667000000001</v>
      </c>
      <c r="J420" s="8">
        <f t="shared" ref="J420" si="1223">SUM(H420:I420)</f>
        <v>266.66667000000001</v>
      </c>
      <c r="K420" s="8"/>
      <c r="L420" s="8">
        <f t="shared" ref="L420:L424" si="1224">SUM(J420:K420)</f>
        <v>266.66667000000001</v>
      </c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</row>
    <row r="421" spans="1:28" ht="31.5" outlineLevel="7" x14ac:dyDescent="0.2">
      <c r="A421" s="5" t="s">
        <v>734</v>
      </c>
      <c r="B421" s="11"/>
      <c r="C421" s="18" t="s">
        <v>753</v>
      </c>
      <c r="D421" s="8"/>
      <c r="E421" s="8"/>
      <c r="F421" s="8"/>
      <c r="G421" s="8"/>
      <c r="H421" s="8"/>
      <c r="I421" s="8"/>
      <c r="J421" s="8"/>
      <c r="K421" s="4">
        <f t="shared" si="1222"/>
        <v>800</v>
      </c>
      <c r="L421" s="4">
        <f t="shared" si="1222"/>
        <v>800</v>
      </c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</row>
    <row r="422" spans="1:28" ht="31.5" outlineLevel="7" x14ac:dyDescent="0.2">
      <c r="A422" s="11" t="s">
        <v>734</v>
      </c>
      <c r="B422" s="11" t="s">
        <v>92</v>
      </c>
      <c r="C422" s="15" t="s">
        <v>93</v>
      </c>
      <c r="D422" s="8"/>
      <c r="E422" s="8"/>
      <c r="F422" s="8"/>
      <c r="G422" s="8"/>
      <c r="H422" s="8"/>
      <c r="I422" s="8"/>
      <c r="J422" s="8"/>
      <c r="K422" s="8">
        <v>800</v>
      </c>
      <c r="L422" s="8">
        <f t="shared" ref="L422" si="1225">SUM(J422:K422)</f>
        <v>800</v>
      </c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</row>
    <row r="423" spans="1:28" ht="31.5" hidden="1" outlineLevel="5" x14ac:dyDescent="0.25">
      <c r="A423" s="5" t="s">
        <v>501</v>
      </c>
      <c r="B423" s="5"/>
      <c r="C423" s="28" t="s">
        <v>502</v>
      </c>
      <c r="D423" s="4">
        <f>D424</f>
        <v>780</v>
      </c>
      <c r="E423" s="4">
        <f t="shared" si="1222"/>
        <v>0</v>
      </c>
      <c r="F423" s="4">
        <f t="shared" si="1222"/>
        <v>780</v>
      </c>
      <c r="G423" s="4">
        <f t="shared" si="1222"/>
        <v>0</v>
      </c>
      <c r="H423" s="4">
        <f t="shared" si="1222"/>
        <v>780</v>
      </c>
      <c r="I423" s="4">
        <f t="shared" si="1222"/>
        <v>0</v>
      </c>
      <c r="J423" s="4">
        <f t="shared" si="1222"/>
        <v>780</v>
      </c>
      <c r="K423" s="4">
        <f t="shared" si="1222"/>
        <v>0</v>
      </c>
      <c r="L423" s="4">
        <f t="shared" si="1222"/>
        <v>780</v>
      </c>
      <c r="M423" s="4">
        <f>M424</f>
        <v>780</v>
      </c>
      <c r="N423" s="4">
        <f t="shared" ref="N423:U423" si="1226">N424</f>
        <v>0</v>
      </c>
      <c r="O423" s="4">
        <f t="shared" si="1226"/>
        <v>780</v>
      </c>
      <c r="P423" s="4">
        <f t="shared" si="1226"/>
        <v>0</v>
      </c>
      <c r="Q423" s="4">
        <f t="shared" si="1226"/>
        <v>780</v>
      </c>
      <c r="R423" s="4">
        <f t="shared" si="1226"/>
        <v>0</v>
      </c>
      <c r="S423" s="4">
        <f t="shared" si="1226"/>
        <v>780</v>
      </c>
      <c r="T423" s="4">
        <f t="shared" si="1226"/>
        <v>0</v>
      </c>
      <c r="U423" s="4">
        <f t="shared" si="1226"/>
        <v>780</v>
      </c>
      <c r="V423" s="4">
        <f>V424</f>
        <v>780</v>
      </c>
      <c r="W423" s="4">
        <f t="shared" ref="W423:AB423" si="1227">W424</f>
        <v>0</v>
      </c>
      <c r="X423" s="4">
        <f t="shared" si="1227"/>
        <v>780</v>
      </c>
      <c r="Y423" s="4">
        <f t="shared" si="1227"/>
        <v>0</v>
      </c>
      <c r="Z423" s="4">
        <f t="shared" si="1227"/>
        <v>780</v>
      </c>
      <c r="AA423" s="4">
        <f t="shared" si="1227"/>
        <v>0</v>
      </c>
      <c r="AB423" s="4">
        <f t="shared" si="1227"/>
        <v>780</v>
      </c>
    </row>
    <row r="424" spans="1:28" ht="15.75" hidden="1" outlineLevel="7" x14ac:dyDescent="0.25">
      <c r="A424" s="11" t="s">
        <v>501</v>
      </c>
      <c r="B424" s="11" t="s">
        <v>33</v>
      </c>
      <c r="C424" s="27" t="s">
        <v>34</v>
      </c>
      <c r="D424" s="8">
        <v>780</v>
      </c>
      <c r="E424" s="8"/>
      <c r="F424" s="8">
        <f t="shared" ref="F424" si="1228">SUM(D424:E424)</f>
        <v>780</v>
      </c>
      <c r="G424" s="8"/>
      <c r="H424" s="8">
        <f t="shared" ref="H424" si="1229">SUM(F424:G424)</f>
        <v>780</v>
      </c>
      <c r="I424" s="8"/>
      <c r="J424" s="8">
        <f t="shared" ref="J424" si="1230">SUM(H424:I424)</f>
        <v>780</v>
      </c>
      <c r="K424" s="8"/>
      <c r="L424" s="8">
        <f t="shared" si="1224"/>
        <v>780</v>
      </c>
      <c r="M424" s="8">
        <v>780</v>
      </c>
      <c r="N424" s="8"/>
      <c r="O424" s="8">
        <f t="shared" ref="O424" si="1231">SUM(M424:N424)</f>
        <v>780</v>
      </c>
      <c r="P424" s="8"/>
      <c r="Q424" s="8">
        <f t="shared" ref="Q424" si="1232">SUM(O424:P424)</f>
        <v>780</v>
      </c>
      <c r="R424" s="8"/>
      <c r="S424" s="8">
        <f t="shared" ref="S424" si="1233">SUM(Q424:R424)</f>
        <v>780</v>
      </c>
      <c r="T424" s="8"/>
      <c r="U424" s="8">
        <f t="shared" ref="U424" si="1234">SUM(S424:T424)</f>
        <v>780</v>
      </c>
      <c r="V424" s="8">
        <v>780</v>
      </c>
      <c r="W424" s="8"/>
      <c r="X424" s="8">
        <f t="shared" ref="X424" si="1235">SUM(V424:W424)</f>
        <v>780</v>
      </c>
      <c r="Y424" s="8"/>
      <c r="Z424" s="8">
        <f t="shared" ref="Z424" si="1236">SUM(X424:Y424)</f>
        <v>780</v>
      </c>
      <c r="AA424" s="8"/>
      <c r="AB424" s="8">
        <f t="shared" ref="AB424" si="1237">SUM(Z424:AA424)</f>
        <v>780</v>
      </c>
    </row>
    <row r="425" spans="1:28" ht="31.5" hidden="1" outlineLevel="4" x14ac:dyDescent="0.25">
      <c r="A425" s="5" t="s">
        <v>507</v>
      </c>
      <c r="B425" s="5"/>
      <c r="C425" s="28" t="s">
        <v>603</v>
      </c>
      <c r="D425" s="4">
        <f>D428+D426</f>
        <v>0</v>
      </c>
      <c r="E425" s="4">
        <f t="shared" ref="E425" si="1238">E428+E426</f>
        <v>0</v>
      </c>
      <c r="F425" s="4"/>
      <c r="G425" s="4">
        <f>G428+G426+G432</f>
        <v>2543.7894700000002</v>
      </c>
      <c r="H425" s="4">
        <f t="shared" ref="H425:Z425" si="1239">H428+H426+H432</f>
        <v>2543.7894700000002</v>
      </c>
      <c r="I425" s="4">
        <f>I428+I426+I432+I430</f>
        <v>133.88365999999999</v>
      </c>
      <c r="J425" s="4">
        <f t="shared" ref="J425:U425" si="1240">J428+J426+J432+J430</f>
        <v>2677.6731300000001</v>
      </c>
      <c r="K425" s="4">
        <f t="shared" ref="K425:L425" si="1241">K428+K426+K432+K430</f>
        <v>0</v>
      </c>
      <c r="L425" s="4">
        <f t="shared" si="1241"/>
        <v>2677.6731300000001</v>
      </c>
      <c r="M425" s="4">
        <f t="shared" si="1240"/>
        <v>5360.4520499999999</v>
      </c>
      <c r="N425" s="4">
        <f t="shared" si="1240"/>
        <v>0</v>
      </c>
      <c r="O425" s="4">
        <f t="shared" si="1240"/>
        <v>2748.9495500000003</v>
      </c>
      <c r="P425" s="4">
        <f t="shared" si="1240"/>
        <v>2717.26316</v>
      </c>
      <c r="Q425" s="4">
        <f t="shared" si="1240"/>
        <v>5466.2127099999998</v>
      </c>
      <c r="R425" s="4">
        <f t="shared" si="1240"/>
        <v>143.01384999999999</v>
      </c>
      <c r="S425" s="4">
        <f t="shared" si="1240"/>
        <v>5609.2265600000001</v>
      </c>
      <c r="T425" s="4">
        <f t="shared" si="1240"/>
        <v>0</v>
      </c>
      <c r="U425" s="4">
        <f t="shared" si="1240"/>
        <v>5609.2265600000001</v>
      </c>
      <c r="V425" s="4">
        <f t="shared" si="1239"/>
        <v>0</v>
      </c>
      <c r="W425" s="4">
        <f t="shared" si="1239"/>
        <v>0</v>
      </c>
      <c r="X425" s="4">
        <f t="shared" si="1239"/>
        <v>0</v>
      </c>
      <c r="Y425" s="4">
        <f t="shared" si="1239"/>
        <v>7095.4</v>
      </c>
      <c r="Z425" s="4">
        <f t="shared" si="1239"/>
        <v>7095.4</v>
      </c>
      <c r="AA425" s="4">
        <f t="shared" ref="AA425:AB425" si="1242">AA428+AA426+AA432</f>
        <v>0</v>
      </c>
      <c r="AB425" s="4">
        <f t="shared" si="1242"/>
        <v>7095.4</v>
      </c>
    </row>
    <row r="426" spans="1:28" ht="63" hidden="1" outlineLevel="4" x14ac:dyDescent="0.25">
      <c r="A426" s="5" t="s">
        <v>510</v>
      </c>
      <c r="B426" s="5"/>
      <c r="C426" s="28" t="s">
        <v>609</v>
      </c>
      <c r="D426" s="4">
        <f>D427</f>
        <v>0</v>
      </c>
      <c r="E426" s="4">
        <f t="shared" ref="E426:I426" si="1243">E427</f>
        <v>0</v>
      </c>
      <c r="F426" s="4"/>
      <c r="G426" s="4">
        <f t="shared" si="1243"/>
        <v>0</v>
      </c>
      <c r="H426" s="4"/>
      <c r="I426" s="4">
        <f t="shared" si="1243"/>
        <v>0</v>
      </c>
      <c r="J426" s="4"/>
      <c r="K426" s="4">
        <f t="shared" ref="K426:AB432" si="1244">K427</f>
        <v>0</v>
      </c>
      <c r="L426" s="4">
        <f t="shared" si="1244"/>
        <v>0</v>
      </c>
      <c r="M426" s="4">
        <f t="shared" si="1244"/>
        <v>137.44704999999999</v>
      </c>
      <c r="N426" s="4">
        <f t="shared" si="1244"/>
        <v>0</v>
      </c>
      <c r="O426" s="4">
        <f t="shared" si="1244"/>
        <v>137.44704999999999</v>
      </c>
      <c r="P426" s="4">
        <f t="shared" si="1244"/>
        <v>0</v>
      </c>
      <c r="Q426" s="4">
        <f t="shared" si="1244"/>
        <v>137.44704999999999</v>
      </c>
      <c r="R426" s="4">
        <f t="shared" si="1244"/>
        <v>0</v>
      </c>
      <c r="S426" s="4">
        <f t="shared" si="1244"/>
        <v>137.44704999999999</v>
      </c>
      <c r="T426" s="4">
        <f t="shared" si="1244"/>
        <v>0</v>
      </c>
      <c r="U426" s="4">
        <f t="shared" si="1244"/>
        <v>137.44704999999999</v>
      </c>
      <c r="V426" s="4">
        <f t="shared" si="1244"/>
        <v>0</v>
      </c>
      <c r="W426" s="4">
        <f t="shared" si="1244"/>
        <v>0</v>
      </c>
      <c r="X426" s="4">
        <f t="shared" si="1244"/>
        <v>0</v>
      </c>
      <c r="Y426" s="4">
        <f t="shared" si="1244"/>
        <v>0</v>
      </c>
      <c r="Z426" s="4">
        <f t="shared" si="1244"/>
        <v>0</v>
      </c>
      <c r="AA426" s="4">
        <f t="shared" si="1244"/>
        <v>0</v>
      </c>
      <c r="AB426" s="4">
        <f t="shared" si="1244"/>
        <v>0</v>
      </c>
    </row>
    <row r="427" spans="1:28" ht="31.5" hidden="1" outlineLevel="4" x14ac:dyDescent="0.25">
      <c r="A427" s="11" t="s">
        <v>510</v>
      </c>
      <c r="B427" s="11" t="s">
        <v>92</v>
      </c>
      <c r="C427" s="27" t="s">
        <v>93</v>
      </c>
      <c r="D427" s="8"/>
      <c r="E427" s="8"/>
      <c r="F427" s="8"/>
      <c r="G427" s="8"/>
      <c r="H427" s="8"/>
      <c r="I427" s="8"/>
      <c r="J427" s="8"/>
      <c r="K427" s="8"/>
      <c r="L427" s="8">
        <f t="shared" ref="L427" si="1245">SUM(J427:K427)</f>
        <v>0</v>
      </c>
      <c r="M427" s="24">
        <v>137.44704999999999</v>
      </c>
      <c r="N427" s="8"/>
      <c r="O427" s="8">
        <f t="shared" ref="O427" si="1246">SUM(M427:N427)</f>
        <v>137.44704999999999</v>
      </c>
      <c r="P427" s="8"/>
      <c r="Q427" s="8">
        <f t="shared" ref="Q427" si="1247">SUM(O427:P427)</f>
        <v>137.44704999999999</v>
      </c>
      <c r="R427" s="8"/>
      <c r="S427" s="8">
        <f t="shared" ref="S427" si="1248">SUM(Q427:R427)</f>
        <v>137.44704999999999</v>
      </c>
      <c r="T427" s="8"/>
      <c r="U427" s="8">
        <f t="shared" ref="U427" si="1249">SUM(S427:T427)</f>
        <v>137.44704999999999</v>
      </c>
      <c r="V427" s="8"/>
      <c r="W427" s="8"/>
      <c r="X427" s="8"/>
      <c r="Y427" s="8"/>
      <c r="Z427" s="8">
        <f t="shared" ref="Z427" si="1250">SUM(X427:Y427)</f>
        <v>0</v>
      </c>
      <c r="AA427" s="8"/>
      <c r="AB427" s="8">
        <f t="shared" ref="AB427" si="1251">SUM(Z427:AA427)</f>
        <v>0</v>
      </c>
    </row>
    <row r="428" spans="1:28" s="42" customFormat="1" ht="63" hidden="1" outlineLevel="5" x14ac:dyDescent="0.25">
      <c r="A428" s="5" t="s">
        <v>510</v>
      </c>
      <c r="B428" s="5"/>
      <c r="C428" s="28" t="s">
        <v>620</v>
      </c>
      <c r="D428" s="4">
        <f>D429</f>
        <v>0</v>
      </c>
      <c r="E428" s="4">
        <f t="shared" ref="E428:J432" si="1252">E429</f>
        <v>0</v>
      </c>
      <c r="F428" s="4"/>
      <c r="G428" s="4">
        <f t="shared" si="1252"/>
        <v>0</v>
      </c>
      <c r="H428" s="4">
        <f t="shared" si="1252"/>
        <v>0</v>
      </c>
      <c r="I428" s="4">
        <f t="shared" si="1252"/>
        <v>0</v>
      </c>
      <c r="J428" s="4">
        <f t="shared" si="1252"/>
        <v>0</v>
      </c>
      <c r="K428" s="4">
        <f t="shared" si="1244"/>
        <v>0</v>
      </c>
      <c r="L428" s="4">
        <f t="shared" si="1244"/>
        <v>0</v>
      </c>
      <c r="M428" s="4">
        <f t="shared" si="1244"/>
        <v>2611.5025000000001</v>
      </c>
      <c r="N428" s="4">
        <f t="shared" si="1244"/>
        <v>0</v>
      </c>
      <c r="O428" s="4">
        <f t="shared" si="1244"/>
        <v>2611.5025000000001</v>
      </c>
      <c r="P428" s="4">
        <f t="shared" si="1244"/>
        <v>0</v>
      </c>
      <c r="Q428" s="4">
        <f t="shared" si="1244"/>
        <v>2611.5025000000001</v>
      </c>
      <c r="R428" s="4">
        <f t="shared" si="1244"/>
        <v>0</v>
      </c>
      <c r="S428" s="4">
        <f t="shared" si="1244"/>
        <v>2611.5025000000001</v>
      </c>
      <c r="T428" s="4">
        <f t="shared" si="1244"/>
        <v>0</v>
      </c>
      <c r="U428" s="4">
        <f t="shared" si="1244"/>
        <v>2611.5025000000001</v>
      </c>
      <c r="V428" s="4">
        <f t="shared" si="1244"/>
        <v>0</v>
      </c>
      <c r="W428" s="4">
        <f t="shared" si="1244"/>
        <v>0</v>
      </c>
      <c r="X428" s="4">
        <f t="shared" si="1244"/>
        <v>0</v>
      </c>
      <c r="Y428" s="4">
        <f t="shared" si="1244"/>
        <v>7095.4</v>
      </c>
      <c r="Z428" s="4">
        <f t="shared" si="1244"/>
        <v>7095.4</v>
      </c>
      <c r="AA428" s="4">
        <f t="shared" si="1244"/>
        <v>0</v>
      </c>
      <c r="AB428" s="4">
        <f t="shared" si="1244"/>
        <v>7095.4</v>
      </c>
    </row>
    <row r="429" spans="1:28" s="42" customFormat="1" ht="31.5" hidden="1" outlineLevel="7" x14ac:dyDescent="0.25">
      <c r="A429" s="11" t="s">
        <v>510</v>
      </c>
      <c r="B429" s="11" t="s">
        <v>92</v>
      </c>
      <c r="C429" s="27" t="s">
        <v>93</v>
      </c>
      <c r="D429" s="8"/>
      <c r="E429" s="8"/>
      <c r="F429" s="8"/>
      <c r="G429" s="8"/>
      <c r="H429" s="8">
        <f t="shared" ref="H429" si="1253">SUM(F429:G429)</f>
        <v>0</v>
      </c>
      <c r="I429" s="8"/>
      <c r="J429" s="8">
        <f t="shared" ref="J429" si="1254">SUM(H429:I429)</f>
        <v>0</v>
      </c>
      <c r="K429" s="8"/>
      <c r="L429" s="8">
        <f t="shared" ref="L429" si="1255">SUM(J429:K429)</f>
        <v>0</v>
      </c>
      <c r="M429" s="8">
        <v>2611.5025000000001</v>
      </c>
      <c r="N429" s="8"/>
      <c r="O429" s="8">
        <f t="shared" ref="O429" si="1256">SUM(M429:N429)</f>
        <v>2611.5025000000001</v>
      </c>
      <c r="P429" s="8"/>
      <c r="Q429" s="8">
        <f t="shared" ref="Q429" si="1257">SUM(O429:P429)</f>
        <v>2611.5025000000001</v>
      </c>
      <c r="R429" s="8"/>
      <c r="S429" s="8">
        <f t="shared" ref="S429" si="1258">SUM(Q429:R429)</f>
        <v>2611.5025000000001</v>
      </c>
      <c r="T429" s="8"/>
      <c r="U429" s="8">
        <f t="shared" ref="U429" si="1259">SUM(S429:T429)</f>
        <v>2611.5025000000001</v>
      </c>
      <c r="V429" s="8"/>
      <c r="W429" s="8"/>
      <c r="X429" s="8"/>
      <c r="Y429" s="8">
        <v>7095.4</v>
      </c>
      <c r="Z429" s="8">
        <f t="shared" ref="Z429" si="1260">SUM(X429:Y429)</f>
        <v>7095.4</v>
      </c>
      <c r="AA429" s="8"/>
      <c r="AB429" s="8">
        <f t="shared" ref="AB429" si="1261">SUM(Z429:AA429)</f>
        <v>7095.4</v>
      </c>
    </row>
    <row r="430" spans="1:28" s="42" customFormat="1" ht="47.25" hidden="1" outlineLevel="7" x14ac:dyDescent="0.2">
      <c r="A430" s="5" t="s">
        <v>674</v>
      </c>
      <c r="B430" s="5"/>
      <c r="C430" s="18" t="s">
        <v>772</v>
      </c>
      <c r="D430" s="8"/>
      <c r="E430" s="8"/>
      <c r="F430" s="8"/>
      <c r="G430" s="8"/>
      <c r="H430" s="8"/>
      <c r="I430" s="4">
        <f t="shared" si="1252"/>
        <v>133.88365999999999</v>
      </c>
      <c r="J430" s="4">
        <f t="shared" si="1252"/>
        <v>133.88365999999999</v>
      </c>
      <c r="K430" s="8"/>
      <c r="L430" s="4">
        <f t="shared" si="1244"/>
        <v>133.88365999999999</v>
      </c>
      <c r="M430" s="8"/>
      <c r="N430" s="8"/>
      <c r="O430" s="8"/>
      <c r="P430" s="8"/>
      <c r="Q430" s="8"/>
      <c r="R430" s="4">
        <f t="shared" si="1244"/>
        <v>143.01384999999999</v>
      </c>
      <c r="S430" s="4">
        <f t="shared" si="1244"/>
        <v>143.01384999999999</v>
      </c>
      <c r="T430" s="8"/>
      <c r="U430" s="4">
        <f t="shared" si="1244"/>
        <v>143.01384999999999</v>
      </c>
      <c r="V430" s="8"/>
      <c r="W430" s="8"/>
      <c r="X430" s="8"/>
      <c r="Y430" s="8"/>
      <c r="Z430" s="8"/>
      <c r="AA430" s="8"/>
      <c r="AB430" s="8"/>
    </row>
    <row r="431" spans="1:28" s="42" customFormat="1" ht="31.5" hidden="1" outlineLevel="7" x14ac:dyDescent="0.2">
      <c r="A431" s="11" t="s">
        <v>674</v>
      </c>
      <c r="B431" s="11" t="s">
        <v>92</v>
      </c>
      <c r="C431" s="15" t="s">
        <v>93</v>
      </c>
      <c r="D431" s="8"/>
      <c r="E431" s="8"/>
      <c r="F431" s="8"/>
      <c r="G431" s="8"/>
      <c r="H431" s="8"/>
      <c r="I431" s="8">
        <v>133.88365999999999</v>
      </c>
      <c r="J431" s="8">
        <f t="shared" ref="J431" si="1262">SUM(H431:I431)</f>
        <v>133.88365999999999</v>
      </c>
      <c r="K431" s="8"/>
      <c r="L431" s="8">
        <f t="shared" ref="L431" si="1263">SUM(J431:K431)</f>
        <v>133.88365999999999</v>
      </c>
      <c r="M431" s="8"/>
      <c r="N431" s="8"/>
      <c r="O431" s="8"/>
      <c r="P431" s="8"/>
      <c r="Q431" s="8"/>
      <c r="R431" s="8">
        <v>143.01384999999999</v>
      </c>
      <c r="S431" s="8">
        <f t="shared" ref="S431" si="1264">SUM(Q431:R431)</f>
        <v>143.01384999999999</v>
      </c>
      <c r="T431" s="8"/>
      <c r="U431" s="8">
        <f t="shared" ref="U431" si="1265">SUM(S431:T431)</f>
        <v>143.01384999999999</v>
      </c>
      <c r="V431" s="8"/>
      <c r="W431" s="8"/>
      <c r="X431" s="8"/>
      <c r="Y431" s="8"/>
      <c r="Z431" s="8"/>
      <c r="AA431" s="8"/>
      <c r="AB431" s="8"/>
    </row>
    <row r="432" spans="1:28" s="42" customFormat="1" ht="47.25" hidden="1" outlineLevel="7" x14ac:dyDescent="0.2">
      <c r="A432" s="5" t="s">
        <v>674</v>
      </c>
      <c r="B432" s="5"/>
      <c r="C432" s="18" t="s">
        <v>773</v>
      </c>
      <c r="D432" s="8"/>
      <c r="E432" s="8"/>
      <c r="F432" s="8"/>
      <c r="G432" s="4">
        <f t="shared" si="1252"/>
        <v>2543.7894700000002</v>
      </c>
      <c r="H432" s="4">
        <f t="shared" si="1252"/>
        <v>2543.7894700000002</v>
      </c>
      <c r="I432" s="4">
        <f t="shared" si="1252"/>
        <v>0</v>
      </c>
      <c r="J432" s="4">
        <f t="shared" si="1252"/>
        <v>2543.7894700000002</v>
      </c>
      <c r="K432" s="8"/>
      <c r="L432" s="4">
        <f t="shared" si="1244"/>
        <v>2543.7894700000002</v>
      </c>
      <c r="M432" s="4">
        <f t="shared" si="1244"/>
        <v>2611.5025000000001</v>
      </c>
      <c r="N432" s="4">
        <f t="shared" si="1244"/>
        <v>0</v>
      </c>
      <c r="O432" s="4">
        <f t="shared" si="1244"/>
        <v>0</v>
      </c>
      <c r="P432" s="4">
        <f t="shared" si="1244"/>
        <v>2717.26316</v>
      </c>
      <c r="Q432" s="4">
        <f t="shared" si="1244"/>
        <v>2717.26316</v>
      </c>
      <c r="R432" s="4">
        <f t="shared" si="1244"/>
        <v>0</v>
      </c>
      <c r="S432" s="4">
        <f t="shared" si="1244"/>
        <v>2717.26316</v>
      </c>
      <c r="T432" s="8"/>
      <c r="U432" s="4">
        <f t="shared" si="1244"/>
        <v>2717.26316</v>
      </c>
      <c r="V432" s="8"/>
      <c r="W432" s="8"/>
      <c r="X432" s="8"/>
      <c r="Y432" s="8"/>
      <c r="Z432" s="8"/>
      <c r="AA432" s="8"/>
      <c r="AB432" s="8"/>
    </row>
    <row r="433" spans="1:28" s="42" customFormat="1" ht="31.5" hidden="1" outlineLevel="7" x14ac:dyDescent="0.2">
      <c r="A433" s="11" t="s">
        <v>674</v>
      </c>
      <c r="B433" s="11" t="s">
        <v>92</v>
      </c>
      <c r="C433" s="15" t="s">
        <v>93</v>
      </c>
      <c r="D433" s="8"/>
      <c r="E433" s="8"/>
      <c r="F433" s="8"/>
      <c r="G433" s="8">
        <v>2543.7894700000002</v>
      </c>
      <c r="H433" s="8">
        <f t="shared" ref="H433" si="1266">SUM(F433:G433)</f>
        <v>2543.7894700000002</v>
      </c>
      <c r="I433" s="8"/>
      <c r="J433" s="8">
        <f t="shared" ref="J433" si="1267">SUM(H433:I433)</f>
        <v>2543.7894700000002</v>
      </c>
      <c r="K433" s="8"/>
      <c r="L433" s="8">
        <f t="shared" ref="L433" si="1268">SUM(J433:K433)</f>
        <v>2543.7894700000002</v>
      </c>
      <c r="M433" s="8">
        <v>2611.5025000000001</v>
      </c>
      <c r="N433" s="8"/>
      <c r="O433" s="8"/>
      <c r="P433" s="8">
        <v>2717.26316</v>
      </c>
      <c r="Q433" s="8">
        <f t="shared" ref="Q433" si="1269">SUM(O433:P433)</f>
        <v>2717.26316</v>
      </c>
      <c r="R433" s="8"/>
      <c r="S433" s="8">
        <f t="shared" ref="S433" si="1270">SUM(Q433:R433)</f>
        <v>2717.26316</v>
      </c>
      <c r="T433" s="8"/>
      <c r="U433" s="8">
        <f t="shared" ref="U433" si="1271">SUM(S433:T433)</f>
        <v>2717.26316</v>
      </c>
      <c r="V433" s="8"/>
      <c r="W433" s="8"/>
      <c r="X433" s="8"/>
      <c r="Y433" s="8"/>
      <c r="Z433" s="8"/>
      <c r="AA433" s="8"/>
      <c r="AB433" s="8"/>
    </row>
    <row r="434" spans="1:28" ht="31.5" hidden="1" outlineLevel="3" x14ac:dyDescent="0.25">
      <c r="A434" s="5" t="s">
        <v>492</v>
      </c>
      <c r="B434" s="5"/>
      <c r="C434" s="28" t="s">
        <v>493</v>
      </c>
      <c r="D434" s="4">
        <f>D435</f>
        <v>95170.099999999991</v>
      </c>
      <c r="E434" s="4">
        <f t="shared" ref="E434:L434" si="1272">E435</f>
        <v>0</v>
      </c>
      <c r="F434" s="4">
        <f t="shared" si="1272"/>
        <v>95170.099999999991</v>
      </c>
      <c r="G434" s="4">
        <f t="shared" si="1272"/>
        <v>-1063.8761999999999</v>
      </c>
      <c r="H434" s="4">
        <f t="shared" si="1272"/>
        <v>94106.223799999992</v>
      </c>
      <c r="I434" s="4">
        <f t="shared" si="1272"/>
        <v>0</v>
      </c>
      <c r="J434" s="4">
        <f t="shared" si="1272"/>
        <v>94106.223799999992</v>
      </c>
      <c r="K434" s="4">
        <f t="shared" si="1272"/>
        <v>0</v>
      </c>
      <c r="L434" s="4">
        <f t="shared" si="1272"/>
        <v>94106.223799999992</v>
      </c>
      <c r="M434" s="4">
        <f>M435</f>
        <v>90838.200000000012</v>
      </c>
      <c r="N434" s="4">
        <f t="shared" ref="N434:U434" si="1273">N435</f>
        <v>0</v>
      </c>
      <c r="O434" s="4">
        <f t="shared" si="1273"/>
        <v>90838.200000000012</v>
      </c>
      <c r="P434" s="4">
        <f t="shared" si="1273"/>
        <v>0</v>
      </c>
      <c r="Q434" s="4">
        <f t="shared" si="1273"/>
        <v>90838.200000000012</v>
      </c>
      <c r="R434" s="4">
        <f t="shared" si="1273"/>
        <v>0</v>
      </c>
      <c r="S434" s="4">
        <f t="shared" si="1273"/>
        <v>90838.200000000012</v>
      </c>
      <c r="T434" s="4">
        <f t="shared" si="1273"/>
        <v>0</v>
      </c>
      <c r="U434" s="4">
        <f t="shared" si="1273"/>
        <v>90838.200000000012</v>
      </c>
      <c r="V434" s="4">
        <f>V435</f>
        <v>90606.5</v>
      </c>
      <c r="W434" s="4">
        <f t="shared" ref="W434:AB434" si="1274">W435</f>
        <v>0</v>
      </c>
      <c r="X434" s="4">
        <f t="shared" si="1274"/>
        <v>90606.5</v>
      </c>
      <c r="Y434" s="4">
        <f t="shared" si="1274"/>
        <v>0</v>
      </c>
      <c r="Z434" s="4">
        <f t="shared" si="1274"/>
        <v>90606.5</v>
      </c>
      <c r="AA434" s="4">
        <f t="shared" si="1274"/>
        <v>0</v>
      </c>
      <c r="AB434" s="4">
        <f t="shared" si="1274"/>
        <v>90606.5</v>
      </c>
    </row>
    <row r="435" spans="1:28" ht="31.5" hidden="1" outlineLevel="4" x14ac:dyDescent="0.25">
      <c r="A435" s="5" t="s">
        <v>494</v>
      </c>
      <c r="B435" s="5"/>
      <c r="C435" s="28" t="s">
        <v>57</v>
      </c>
      <c r="D435" s="4">
        <f>D436+D440+D442+D444</f>
        <v>95170.099999999991</v>
      </c>
      <c r="E435" s="4">
        <f t="shared" ref="E435:Z435" si="1275">E436+E440+E442+E444</f>
        <v>0</v>
      </c>
      <c r="F435" s="4">
        <f t="shared" si="1275"/>
        <v>95170.099999999991</v>
      </c>
      <c r="G435" s="4">
        <f t="shared" si="1275"/>
        <v>-1063.8761999999999</v>
      </c>
      <c r="H435" s="4">
        <f t="shared" si="1275"/>
        <v>94106.223799999992</v>
      </c>
      <c r="I435" s="4">
        <f t="shared" si="1275"/>
        <v>0</v>
      </c>
      <c r="J435" s="4">
        <f t="shared" si="1275"/>
        <v>94106.223799999992</v>
      </c>
      <c r="K435" s="4">
        <f t="shared" ref="K435:L435" si="1276">K436+K440+K442+K444</f>
        <v>0</v>
      </c>
      <c r="L435" s="4">
        <f t="shared" si="1276"/>
        <v>94106.223799999992</v>
      </c>
      <c r="M435" s="4">
        <f t="shared" si="1275"/>
        <v>90838.200000000012</v>
      </c>
      <c r="N435" s="4">
        <f t="shared" si="1275"/>
        <v>0</v>
      </c>
      <c r="O435" s="4">
        <f t="shared" si="1275"/>
        <v>90838.200000000012</v>
      </c>
      <c r="P435" s="4">
        <f t="shared" si="1275"/>
        <v>0</v>
      </c>
      <c r="Q435" s="4">
        <f t="shared" si="1275"/>
        <v>90838.200000000012</v>
      </c>
      <c r="R435" s="4">
        <f t="shared" si="1275"/>
        <v>0</v>
      </c>
      <c r="S435" s="4">
        <f t="shared" si="1275"/>
        <v>90838.200000000012</v>
      </c>
      <c r="T435" s="4">
        <f t="shared" si="1275"/>
        <v>0</v>
      </c>
      <c r="U435" s="4">
        <f t="shared" si="1275"/>
        <v>90838.200000000012</v>
      </c>
      <c r="V435" s="4">
        <f t="shared" si="1275"/>
        <v>90606.5</v>
      </c>
      <c r="W435" s="4">
        <f t="shared" si="1275"/>
        <v>0</v>
      </c>
      <c r="X435" s="4">
        <f t="shared" si="1275"/>
        <v>90606.5</v>
      </c>
      <c r="Y435" s="4">
        <f t="shared" si="1275"/>
        <v>0</v>
      </c>
      <c r="Z435" s="4">
        <f t="shared" si="1275"/>
        <v>90606.5</v>
      </c>
      <c r="AA435" s="4">
        <f t="shared" ref="AA435:AB435" si="1277">AA436+AA440+AA442+AA444</f>
        <v>0</v>
      </c>
      <c r="AB435" s="4">
        <f t="shared" si="1277"/>
        <v>90606.5</v>
      </c>
    </row>
    <row r="436" spans="1:28" ht="15.75" hidden="1" outlineLevel="5" x14ac:dyDescent="0.25">
      <c r="A436" s="5" t="s">
        <v>513</v>
      </c>
      <c r="B436" s="5"/>
      <c r="C436" s="28" t="s">
        <v>59</v>
      </c>
      <c r="D436" s="4">
        <f>D437+D438+D439</f>
        <v>5056.1000000000004</v>
      </c>
      <c r="E436" s="4">
        <f t="shared" ref="E436:L436" si="1278">E437+E438+E439</f>
        <v>0</v>
      </c>
      <c r="F436" s="4">
        <f t="shared" si="1278"/>
        <v>5056.1000000000004</v>
      </c>
      <c r="G436" s="4">
        <f t="shared" si="1278"/>
        <v>0</v>
      </c>
      <c r="H436" s="4">
        <f t="shared" si="1278"/>
        <v>5056.1000000000004</v>
      </c>
      <c r="I436" s="4">
        <f t="shared" si="1278"/>
        <v>0</v>
      </c>
      <c r="J436" s="4">
        <f t="shared" si="1278"/>
        <v>5056.1000000000004</v>
      </c>
      <c r="K436" s="4">
        <f t="shared" si="1278"/>
        <v>0</v>
      </c>
      <c r="L436" s="4">
        <f t="shared" si="1278"/>
        <v>5056.1000000000004</v>
      </c>
      <c r="M436" s="4">
        <f>M437+M438+M439</f>
        <v>4130.3999999999996</v>
      </c>
      <c r="N436" s="4">
        <f t="shared" ref="N436:U436" si="1279">N437+N438+N439</f>
        <v>0</v>
      </c>
      <c r="O436" s="4">
        <f t="shared" si="1279"/>
        <v>4130.3999999999996</v>
      </c>
      <c r="P436" s="4">
        <f t="shared" si="1279"/>
        <v>0</v>
      </c>
      <c r="Q436" s="4">
        <f t="shared" si="1279"/>
        <v>4130.3999999999996</v>
      </c>
      <c r="R436" s="4">
        <f t="shared" si="1279"/>
        <v>0</v>
      </c>
      <c r="S436" s="4">
        <f t="shared" si="1279"/>
        <v>4130.3999999999996</v>
      </c>
      <c r="T436" s="4">
        <f t="shared" si="1279"/>
        <v>0</v>
      </c>
      <c r="U436" s="4">
        <f t="shared" si="1279"/>
        <v>4130.3999999999996</v>
      </c>
      <c r="V436" s="4">
        <f>V437+V438+V439</f>
        <v>3898.7</v>
      </c>
      <c r="W436" s="4">
        <f t="shared" ref="W436:Z436" si="1280">W437+W438+W439</f>
        <v>0</v>
      </c>
      <c r="X436" s="4">
        <f t="shared" si="1280"/>
        <v>3898.7</v>
      </c>
      <c r="Y436" s="4">
        <f t="shared" si="1280"/>
        <v>0</v>
      </c>
      <c r="Z436" s="4">
        <f t="shared" si="1280"/>
        <v>3898.7</v>
      </c>
      <c r="AA436" s="4">
        <f t="shared" ref="AA436:AB436" si="1281">AA437+AA438+AA439</f>
        <v>0</v>
      </c>
      <c r="AB436" s="4">
        <f t="shared" si="1281"/>
        <v>3898.7</v>
      </c>
    </row>
    <row r="437" spans="1:28" ht="47.25" hidden="1" outlineLevel="7" x14ac:dyDescent="0.25">
      <c r="A437" s="11" t="s">
        <v>513</v>
      </c>
      <c r="B437" s="11" t="s">
        <v>8</v>
      </c>
      <c r="C437" s="27" t="s">
        <v>9</v>
      </c>
      <c r="D437" s="8">
        <v>4876.5</v>
      </c>
      <c r="E437" s="8"/>
      <c r="F437" s="8">
        <f t="shared" ref="F437:F439" si="1282">SUM(D437:E437)</f>
        <v>4876.5</v>
      </c>
      <c r="G437" s="8">
        <v>-7.31053</v>
      </c>
      <c r="H437" s="8">
        <f t="shared" ref="H437:H439" si="1283">SUM(F437:G437)</f>
        <v>4869.1894700000003</v>
      </c>
      <c r="I437" s="8"/>
      <c r="J437" s="8">
        <f t="shared" ref="J437:J439" si="1284">SUM(H437:I437)</f>
        <v>4869.1894700000003</v>
      </c>
      <c r="K437" s="8"/>
      <c r="L437" s="8">
        <f t="shared" ref="L437:L439" si="1285">SUM(J437:K437)</f>
        <v>4869.1894700000003</v>
      </c>
      <c r="M437" s="8">
        <v>3966.7</v>
      </c>
      <c r="N437" s="8"/>
      <c r="O437" s="8">
        <f t="shared" ref="O437:O438" si="1286">SUM(M437:N437)</f>
        <v>3966.7</v>
      </c>
      <c r="P437" s="8"/>
      <c r="Q437" s="8">
        <f t="shared" ref="Q437:Q439" si="1287">SUM(O437:P437)</f>
        <v>3966.7</v>
      </c>
      <c r="R437" s="8"/>
      <c r="S437" s="8">
        <f t="shared" ref="S437:S439" si="1288">SUM(Q437:R437)</f>
        <v>3966.7</v>
      </c>
      <c r="T437" s="8"/>
      <c r="U437" s="8">
        <f t="shared" ref="U437:U439" si="1289">SUM(S437:T437)</f>
        <v>3966.7</v>
      </c>
      <c r="V437" s="8">
        <v>3735</v>
      </c>
      <c r="W437" s="8"/>
      <c r="X437" s="8">
        <f t="shared" ref="X437:X438" si="1290">SUM(V437:W437)</f>
        <v>3735</v>
      </c>
      <c r="Y437" s="8"/>
      <c r="Z437" s="8">
        <f t="shared" ref="Z437:Z439" si="1291">SUM(X437:Y437)</f>
        <v>3735</v>
      </c>
      <c r="AA437" s="8"/>
      <c r="AB437" s="8">
        <f t="shared" ref="AB437:AB439" si="1292">SUM(Z437:AA437)</f>
        <v>3735</v>
      </c>
    </row>
    <row r="438" spans="1:28" ht="31.5" hidden="1" outlineLevel="7" x14ac:dyDescent="0.25">
      <c r="A438" s="11" t="s">
        <v>513</v>
      </c>
      <c r="B438" s="11" t="s">
        <v>11</v>
      </c>
      <c r="C438" s="27" t="s">
        <v>12</v>
      </c>
      <c r="D438" s="8">
        <v>178.6</v>
      </c>
      <c r="E438" s="8"/>
      <c r="F438" s="8">
        <f t="shared" si="1282"/>
        <v>178.6</v>
      </c>
      <c r="G438" s="8">
        <v>7.31053</v>
      </c>
      <c r="H438" s="8">
        <f t="shared" si="1283"/>
        <v>185.91052999999999</v>
      </c>
      <c r="I438" s="8"/>
      <c r="J438" s="8">
        <f t="shared" si="1284"/>
        <v>185.91052999999999</v>
      </c>
      <c r="K438" s="8"/>
      <c r="L438" s="8">
        <f t="shared" si="1285"/>
        <v>185.91052999999999</v>
      </c>
      <c r="M438" s="8">
        <v>163.69999999999999</v>
      </c>
      <c r="N438" s="8"/>
      <c r="O438" s="8">
        <f t="shared" si="1286"/>
        <v>163.69999999999999</v>
      </c>
      <c r="P438" s="8"/>
      <c r="Q438" s="8">
        <f t="shared" si="1287"/>
        <v>163.69999999999999</v>
      </c>
      <c r="R438" s="8"/>
      <c r="S438" s="8">
        <f t="shared" si="1288"/>
        <v>163.69999999999999</v>
      </c>
      <c r="T438" s="8"/>
      <c r="U438" s="8">
        <f t="shared" si="1289"/>
        <v>163.69999999999999</v>
      </c>
      <c r="V438" s="8">
        <v>163.69999999999999</v>
      </c>
      <c r="W438" s="8"/>
      <c r="X438" s="8">
        <f t="shared" si="1290"/>
        <v>163.69999999999999</v>
      </c>
      <c r="Y438" s="8"/>
      <c r="Z438" s="8">
        <f t="shared" si="1291"/>
        <v>163.69999999999999</v>
      </c>
      <c r="AA438" s="8"/>
      <c r="AB438" s="8">
        <f t="shared" si="1292"/>
        <v>163.69999999999999</v>
      </c>
    </row>
    <row r="439" spans="1:28" ht="15.75" hidden="1" outlineLevel="7" x14ac:dyDescent="0.25">
      <c r="A439" s="11" t="s">
        <v>513</v>
      </c>
      <c r="B439" s="11" t="s">
        <v>27</v>
      </c>
      <c r="C439" s="27" t="s">
        <v>28</v>
      </c>
      <c r="D439" s="8">
        <v>1</v>
      </c>
      <c r="E439" s="8"/>
      <c r="F439" s="8">
        <f t="shared" si="1282"/>
        <v>1</v>
      </c>
      <c r="G439" s="8"/>
      <c r="H439" s="8">
        <f t="shared" si="1283"/>
        <v>1</v>
      </c>
      <c r="I439" s="8"/>
      <c r="J439" s="8">
        <f t="shared" si="1284"/>
        <v>1</v>
      </c>
      <c r="K439" s="8"/>
      <c r="L439" s="8">
        <f t="shared" si="1285"/>
        <v>1</v>
      </c>
      <c r="M439" s="8"/>
      <c r="N439" s="8"/>
      <c r="O439" s="8"/>
      <c r="P439" s="8"/>
      <c r="Q439" s="8">
        <f t="shared" si="1287"/>
        <v>0</v>
      </c>
      <c r="R439" s="8"/>
      <c r="S439" s="8">
        <f t="shared" si="1288"/>
        <v>0</v>
      </c>
      <c r="T439" s="8"/>
      <c r="U439" s="8">
        <f t="shared" si="1289"/>
        <v>0</v>
      </c>
      <c r="V439" s="8"/>
      <c r="W439" s="8"/>
      <c r="X439" s="8"/>
      <c r="Y439" s="8"/>
      <c r="Z439" s="8">
        <f t="shared" si="1291"/>
        <v>0</v>
      </c>
      <c r="AA439" s="8"/>
      <c r="AB439" s="8">
        <f t="shared" si="1292"/>
        <v>0</v>
      </c>
    </row>
    <row r="440" spans="1:28" ht="15.75" hidden="1" outlineLevel="5" x14ac:dyDescent="0.25">
      <c r="A440" s="5" t="s">
        <v>495</v>
      </c>
      <c r="B440" s="5"/>
      <c r="C440" s="28" t="s">
        <v>417</v>
      </c>
      <c r="D440" s="4">
        <f>D441</f>
        <v>37449.800000000003</v>
      </c>
      <c r="E440" s="4">
        <f t="shared" ref="E440:L440" si="1293">E441</f>
        <v>0</v>
      </c>
      <c r="F440" s="4">
        <f t="shared" si="1293"/>
        <v>37449.800000000003</v>
      </c>
      <c r="G440" s="4">
        <f t="shared" si="1293"/>
        <v>29.5</v>
      </c>
      <c r="H440" s="4">
        <f t="shared" si="1293"/>
        <v>37479.300000000003</v>
      </c>
      <c r="I440" s="4">
        <f t="shared" si="1293"/>
        <v>0</v>
      </c>
      <c r="J440" s="4">
        <f t="shared" si="1293"/>
        <v>37479.300000000003</v>
      </c>
      <c r="K440" s="4">
        <f t="shared" si="1293"/>
        <v>0</v>
      </c>
      <c r="L440" s="4">
        <f t="shared" si="1293"/>
        <v>37479.300000000003</v>
      </c>
      <c r="M440" s="4">
        <f>M441</f>
        <v>36702.800000000003</v>
      </c>
      <c r="N440" s="4">
        <f t="shared" ref="N440:U440" si="1294">N441</f>
        <v>0</v>
      </c>
      <c r="O440" s="4">
        <f t="shared" si="1294"/>
        <v>36702.800000000003</v>
      </c>
      <c r="P440" s="4">
        <f t="shared" si="1294"/>
        <v>0</v>
      </c>
      <c r="Q440" s="4">
        <f t="shared" si="1294"/>
        <v>36702.800000000003</v>
      </c>
      <c r="R440" s="4">
        <f t="shared" si="1294"/>
        <v>0</v>
      </c>
      <c r="S440" s="4">
        <f t="shared" si="1294"/>
        <v>36702.800000000003</v>
      </c>
      <c r="T440" s="4">
        <f t="shared" si="1294"/>
        <v>0</v>
      </c>
      <c r="U440" s="4">
        <f t="shared" si="1294"/>
        <v>36702.800000000003</v>
      </c>
      <c r="V440" s="4">
        <f>V441</f>
        <v>36702.800000000003</v>
      </c>
      <c r="W440" s="4">
        <f t="shared" ref="W440:AB440" si="1295">W441</f>
        <v>0</v>
      </c>
      <c r="X440" s="4">
        <f t="shared" si="1295"/>
        <v>36702.800000000003</v>
      </c>
      <c r="Y440" s="4">
        <f t="shared" si="1295"/>
        <v>0</v>
      </c>
      <c r="Z440" s="4">
        <f t="shared" si="1295"/>
        <v>36702.800000000003</v>
      </c>
      <c r="AA440" s="4">
        <f t="shared" si="1295"/>
        <v>0</v>
      </c>
      <c r="AB440" s="4">
        <f t="shared" si="1295"/>
        <v>36702.800000000003</v>
      </c>
    </row>
    <row r="441" spans="1:28" ht="31.5" hidden="1" outlineLevel="7" x14ac:dyDescent="0.25">
      <c r="A441" s="11" t="s">
        <v>495</v>
      </c>
      <c r="B441" s="11" t="s">
        <v>92</v>
      </c>
      <c r="C441" s="27" t="s">
        <v>93</v>
      </c>
      <c r="D441" s="8">
        <f>14807+22642.8</f>
        <v>37449.800000000003</v>
      </c>
      <c r="E441" s="8"/>
      <c r="F441" s="8">
        <f t="shared" ref="F441" si="1296">SUM(D441:E441)</f>
        <v>37449.800000000003</v>
      </c>
      <c r="G441" s="8">
        <v>29.5</v>
      </c>
      <c r="H441" s="8">
        <f t="shared" ref="H441" si="1297">SUM(F441:G441)</f>
        <v>37479.300000000003</v>
      </c>
      <c r="I441" s="8"/>
      <c r="J441" s="8">
        <f t="shared" ref="J441" si="1298">SUM(H441:I441)</f>
        <v>37479.300000000003</v>
      </c>
      <c r="K441" s="8"/>
      <c r="L441" s="8">
        <f t="shared" ref="L441" si="1299">SUM(J441:K441)</f>
        <v>37479.300000000003</v>
      </c>
      <c r="M441" s="8">
        <f>14060+22642.8</f>
        <v>36702.800000000003</v>
      </c>
      <c r="N441" s="8"/>
      <c r="O441" s="8">
        <f t="shared" ref="O441" si="1300">SUM(M441:N441)</f>
        <v>36702.800000000003</v>
      </c>
      <c r="P441" s="8"/>
      <c r="Q441" s="8">
        <f t="shared" ref="Q441" si="1301">SUM(O441:P441)</f>
        <v>36702.800000000003</v>
      </c>
      <c r="R441" s="8"/>
      <c r="S441" s="8">
        <f t="shared" ref="S441" si="1302">SUM(Q441:R441)</f>
        <v>36702.800000000003</v>
      </c>
      <c r="T441" s="8"/>
      <c r="U441" s="8">
        <f t="shared" ref="U441" si="1303">SUM(S441:T441)</f>
        <v>36702.800000000003</v>
      </c>
      <c r="V441" s="8">
        <f>14060+22642.8</f>
        <v>36702.800000000003</v>
      </c>
      <c r="W441" s="8"/>
      <c r="X441" s="8">
        <f t="shared" ref="X441" si="1304">SUM(V441:W441)</f>
        <v>36702.800000000003</v>
      </c>
      <c r="Y441" s="8"/>
      <c r="Z441" s="8">
        <f t="shared" ref="Z441" si="1305">SUM(X441:Y441)</f>
        <v>36702.800000000003</v>
      </c>
      <c r="AA441" s="8"/>
      <c r="AB441" s="8">
        <f t="shared" ref="AB441" si="1306">SUM(Z441:AA441)</f>
        <v>36702.800000000003</v>
      </c>
    </row>
    <row r="442" spans="1:28" ht="31.5" hidden="1" outlineLevel="5" x14ac:dyDescent="0.25">
      <c r="A442" s="5" t="s">
        <v>496</v>
      </c>
      <c r="B442" s="5"/>
      <c r="C442" s="28" t="s">
        <v>551</v>
      </c>
      <c r="D442" s="4">
        <f t="shared" ref="D442:AB442" si="1307">D443</f>
        <v>52126</v>
      </c>
      <c r="E442" s="4">
        <f t="shared" si="1307"/>
        <v>0</v>
      </c>
      <c r="F442" s="4">
        <f t="shared" si="1307"/>
        <v>52126</v>
      </c>
      <c r="G442" s="4">
        <f t="shared" si="1307"/>
        <v>-1093.3761999999999</v>
      </c>
      <c r="H442" s="4">
        <f t="shared" si="1307"/>
        <v>51032.623800000001</v>
      </c>
      <c r="I442" s="4">
        <f t="shared" si="1307"/>
        <v>0</v>
      </c>
      <c r="J442" s="4">
        <f t="shared" si="1307"/>
        <v>51032.623800000001</v>
      </c>
      <c r="K442" s="4">
        <f t="shared" si="1307"/>
        <v>0</v>
      </c>
      <c r="L442" s="4">
        <f t="shared" si="1307"/>
        <v>51032.623800000001</v>
      </c>
      <c r="M442" s="4">
        <f t="shared" si="1307"/>
        <v>49520</v>
      </c>
      <c r="N442" s="4">
        <f t="shared" si="1307"/>
        <v>0</v>
      </c>
      <c r="O442" s="4">
        <f t="shared" si="1307"/>
        <v>49520</v>
      </c>
      <c r="P442" s="4">
        <f t="shared" si="1307"/>
        <v>0</v>
      </c>
      <c r="Q442" s="4">
        <f t="shared" si="1307"/>
        <v>49520</v>
      </c>
      <c r="R442" s="4">
        <f t="shared" si="1307"/>
        <v>0</v>
      </c>
      <c r="S442" s="4">
        <f t="shared" si="1307"/>
        <v>49520</v>
      </c>
      <c r="T442" s="4">
        <f t="shared" si="1307"/>
        <v>0</v>
      </c>
      <c r="U442" s="4">
        <f t="shared" si="1307"/>
        <v>49520</v>
      </c>
      <c r="V442" s="4">
        <f t="shared" si="1307"/>
        <v>49520</v>
      </c>
      <c r="W442" s="4">
        <f t="shared" si="1307"/>
        <v>0</v>
      </c>
      <c r="X442" s="4">
        <f t="shared" si="1307"/>
        <v>49520</v>
      </c>
      <c r="Y442" s="4">
        <f t="shared" si="1307"/>
        <v>0</v>
      </c>
      <c r="Z442" s="4">
        <f t="shared" si="1307"/>
        <v>49520</v>
      </c>
      <c r="AA442" s="4">
        <f t="shared" si="1307"/>
        <v>0</v>
      </c>
      <c r="AB442" s="4">
        <f t="shared" si="1307"/>
        <v>49520</v>
      </c>
    </row>
    <row r="443" spans="1:28" ht="31.5" hidden="1" outlineLevel="7" x14ac:dyDescent="0.25">
      <c r="A443" s="11" t="s">
        <v>496</v>
      </c>
      <c r="B443" s="11" t="s">
        <v>92</v>
      </c>
      <c r="C443" s="27" t="s">
        <v>93</v>
      </c>
      <c r="D443" s="8">
        <f>52121.5+4.5</f>
        <v>52126</v>
      </c>
      <c r="E443" s="8"/>
      <c r="F443" s="8">
        <f t="shared" ref="F443" si="1308">SUM(D443:E443)</f>
        <v>52126</v>
      </c>
      <c r="G443" s="8">
        <f>-29.5-1063.8762</f>
        <v>-1093.3761999999999</v>
      </c>
      <c r="H443" s="8">
        <f t="shared" ref="H443" si="1309">SUM(F443:G443)</f>
        <v>51032.623800000001</v>
      </c>
      <c r="I443" s="8"/>
      <c r="J443" s="8">
        <f t="shared" ref="J443" si="1310">SUM(H443:I443)</f>
        <v>51032.623800000001</v>
      </c>
      <c r="K443" s="8"/>
      <c r="L443" s="8">
        <f t="shared" ref="L443" si="1311">SUM(J443:K443)</f>
        <v>51032.623800000001</v>
      </c>
      <c r="M443" s="8">
        <v>49520</v>
      </c>
      <c r="N443" s="8"/>
      <c r="O443" s="8">
        <f t="shared" ref="O443" si="1312">SUM(M443:N443)</f>
        <v>49520</v>
      </c>
      <c r="P443" s="8"/>
      <c r="Q443" s="8">
        <f t="shared" ref="Q443" si="1313">SUM(O443:P443)</f>
        <v>49520</v>
      </c>
      <c r="R443" s="8"/>
      <c r="S443" s="8">
        <f t="shared" ref="S443" si="1314">SUM(Q443:R443)</f>
        <v>49520</v>
      </c>
      <c r="T443" s="8"/>
      <c r="U443" s="8">
        <f t="shared" ref="U443" si="1315">SUM(S443:T443)</f>
        <v>49520</v>
      </c>
      <c r="V443" s="8">
        <v>49520</v>
      </c>
      <c r="W443" s="8"/>
      <c r="X443" s="8">
        <f t="shared" ref="X443" si="1316">SUM(V443:W443)</f>
        <v>49520</v>
      </c>
      <c r="Y443" s="8"/>
      <c r="Z443" s="8">
        <f t="shared" ref="Z443" si="1317">SUM(X443:Y443)</f>
        <v>49520</v>
      </c>
      <c r="AA443" s="8"/>
      <c r="AB443" s="8">
        <f t="shared" ref="AB443" si="1318">SUM(Z443:AA443)</f>
        <v>49520</v>
      </c>
    </row>
    <row r="444" spans="1:28" ht="31.5" hidden="1" outlineLevel="5" x14ac:dyDescent="0.25">
      <c r="A444" s="5" t="s">
        <v>497</v>
      </c>
      <c r="B444" s="5"/>
      <c r="C444" s="28" t="s">
        <v>498</v>
      </c>
      <c r="D444" s="4">
        <f>D445</f>
        <v>538.20000000000005</v>
      </c>
      <c r="E444" s="4">
        <f t="shared" ref="E444:L444" si="1319">E445</f>
        <v>0</v>
      </c>
      <c r="F444" s="4">
        <f t="shared" si="1319"/>
        <v>538.20000000000005</v>
      </c>
      <c r="G444" s="4">
        <f t="shared" si="1319"/>
        <v>0</v>
      </c>
      <c r="H444" s="4">
        <f t="shared" si="1319"/>
        <v>538.20000000000005</v>
      </c>
      <c r="I444" s="4">
        <f t="shared" si="1319"/>
        <v>0</v>
      </c>
      <c r="J444" s="4">
        <f t="shared" si="1319"/>
        <v>538.20000000000005</v>
      </c>
      <c r="K444" s="4">
        <f t="shared" si="1319"/>
        <v>0</v>
      </c>
      <c r="L444" s="4">
        <f t="shared" si="1319"/>
        <v>538.20000000000005</v>
      </c>
      <c r="M444" s="4">
        <f>M445</f>
        <v>485</v>
      </c>
      <c r="N444" s="4">
        <f t="shared" ref="N444:U444" si="1320">N445</f>
        <v>0</v>
      </c>
      <c r="O444" s="4">
        <f t="shared" si="1320"/>
        <v>485</v>
      </c>
      <c r="P444" s="4">
        <f t="shared" si="1320"/>
        <v>0</v>
      </c>
      <c r="Q444" s="4">
        <f t="shared" si="1320"/>
        <v>485</v>
      </c>
      <c r="R444" s="4">
        <f t="shared" si="1320"/>
        <v>0</v>
      </c>
      <c r="S444" s="4">
        <f t="shared" si="1320"/>
        <v>485</v>
      </c>
      <c r="T444" s="4">
        <f t="shared" si="1320"/>
        <v>0</v>
      </c>
      <c r="U444" s="4">
        <f t="shared" si="1320"/>
        <v>485</v>
      </c>
      <c r="V444" s="4">
        <f>V445</f>
        <v>485</v>
      </c>
      <c r="W444" s="4">
        <f t="shared" ref="W444:AB444" si="1321">W445</f>
        <v>0</v>
      </c>
      <c r="X444" s="4">
        <f t="shared" si="1321"/>
        <v>485</v>
      </c>
      <c r="Y444" s="4">
        <f t="shared" si="1321"/>
        <v>0</v>
      </c>
      <c r="Z444" s="4">
        <f t="shared" si="1321"/>
        <v>485</v>
      </c>
      <c r="AA444" s="4">
        <f t="shared" si="1321"/>
        <v>0</v>
      </c>
      <c r="AB444" s="4">
        <f t="shared" si="1321"/>
        <v>485</v>
      </c>
    </row>
    <row r="445" spans="1:28" ht="31.5" hidden="1" outlineLevel="7" x14ac:dyDescent="0.25">
      <c r="A445" s="11" t="s">
        <v>497</v>
      </c>
      <c r="B445" s="11" t="s">
        <v>92</v>
      </c>
      <c r="C445" s="27" t="s">
        <v>93</v>
      </c>
      <c r="D445" s="8">
        <v>538.20000000000005</v>
      </c>
      <c r="E445" s="8"/>
      <c r="F445" s="8">
        <f t="shared" ref="F445" si="1322">SUM(D445:E445)</f>
        <v>538.20000000000005</v>
      </c>
      <c r="G445" s="8"/>
      <c r="H445" s="8">
        <f t="shared" ref="H445" si="1323">SUM(F445:G445)</f>
        <v>538.20000000000005</v>
      </c>
      <c r="I445" s="8"/>
      <c r="J445" s="8">
        <f t="shared" ref="J445" si="1324">SUM(H445:I445)</f>
        <v>538.20000000000005</v>
      </c>
      <c r="K445" s="8"/>
      <c r="L445" s="8">
        <f t="shared" ref="L445" si="1325">SUM(J445:K445)</f>
        <v>538.20000000000005</v>
      </c>
      <c r="M445" s="8">
        <v>485</v>
      </c>
      <c r="N445" s="8"/>
      <c r="O445" s="8">
        <f t="shared" ref="O445" si="1326">SUM(M445:N445)</f>
        <v>485</v>
      </c>
      <c r="P445" s="8"/>
      <c r="Q445" s="8">
        <f t="shared" ref="Q445" si="1327">SUM(O445:P445)</f>
        <v>485</v>
      </c>
      <c r="R445" s="8"/>
      <c r="S445" s="8">
        <f t="shared" ref="S445" si="1328">SUM(Q445:R445)</f>
        <v>485</v>
      </c>
      <c r="T445" s="8"/>
      <c r="U445" s="8">
        <f t="shared" ref="U445" si="1329">SUM(S445:T445)</f>
        <v>485</v>
      </c>
      <c r="V445" s="8">
        <v>485</v>
      </c>
      <c r="W445" s="8"/>
      <c r="X445" s="8">
        <f t="shared" ref="X445" si="1330">SUM(V445:W445)</f>
        <v>485</v>
      </c>
      <c r="Y445" s="8"/>
      <c r="Z445" s="8">
        <f t="shared" ref="Z445" si="1331">SUM(X445:Y445)</f>
        <v>485</v>
      </c>
      <c r="AA445" s="8"/>
      <c r="AB445" s="8">
        <f t="shared" ref="AB445" si="1332">SUM(Z445:AA445)</f>
        <v>485</v>
      </c>
    </row>
    <row r="446" spans="1:28" ht="31.5" hidden="1" outlineLevel="2" x14ac:dyDescent="0.25">
      <c r="A446" s="5" t="s">
        <v>84</v>
      </c>
      <c r="B446" s="5"/>
      <c r="C446" s="28" t="s">
        <v>85</v>
      </c>
      <c r="D446" s="4">
        <f>D447+D458+D464+D468</f>
        <v>6267.701</v>
      </c>
      <c r="E446" s="4">
        <f t="shared" ref="E446:Z446" si="1333">E447+E458+E464+E468</f>
        <v>1306</v>
      </c>
      <c r="F446" s="4">
        <f t="shared" si="1333"/>
        <v>7573.701</v>
      </c>
      <c r="G446" s="4">
        <f t="shared" si="1333"/>
        <v>1080.72855</v>
      </c>
      <c r="H446" s="4">
        <f t="shared" si="1333"/>
        <v>8654.4295499999989</v>
      </c>
      <c r="I446" s="4">
        <f t="shared" si="1333"/>
        <v>621.49476000000004</v>
      </c>
      <c r="J446" s="4">
        <f t="shared" si="1333"/>
        <v>9275.9243100000003</v>
      </c>
      <c r="K446" s="4">
        <f t="shared" ref="K446:L446" si="1334">K447+K458+K464+K468</f>
        <v>0</v>
      </c>
      <c r="L446" s="4">
        <f t="shared" si="1334"/>
        <v>9275.9243100000003</v>
      </c>
      <c r="M446" s="4">
        <f t="shared" si="1333"/>
        <v>5510.7</v>
      </c>
      <c r="N446" s="4">
        <f t="shared" si="1333"/>
        <v>1306</v>
      </c>
      <c r="O446" s="4">
        <f t="shared" si="1333"/>
        <v>6816.7</v>
      </c>
      <c r="P446" s="4">
        <f t="shared" si="1333"/>
        <v>0</v>
      </c>
      <c r="Q446" s="4">
        <f t="shared" si="1333"/>
        <v>6816.7</v>
      </c>
      <c r="R446" s="4">
        <f t="shared" si="1333"/>
        <v>0</v>
      </c>
      <c r="S446" s="4">
        <f t="shared" si="1333"/>
        <v>6816.7</v>
      </c>
      <c r="T446" s="4">
        <f t="shared" si="1333"/>
        <v>0</v>
      </c>
      <c r="U446" s="4">
        <f t="shared" si="1333"/>
        <v>6816.7</v>
      </c>
      <c r="V446" s="4">
        <f t="shared" si="1333"/>
        <v>5510.7</v>
      </c>
      <c r="W446" s="4">
        <f t="shared" si="1333"/>
        <v>1100</v>
      </c>
      <c r="X446" s="4">
        <f t="shared" si="1333"/>
        <v>6610.7</v>
      </c>
      <c r="Y446" s="4">
        <f t="shared" si="1333"/>
        <v>0</v>
      </c>
      <c r="Z446" s="4">
        <f t="shared" si="1333"/>
        <v>6610.7</v>
      </c>
      <c r="AA446" s="4">
        <f t="shared" ref="AA446:AB446" si="1335">AA447+AA458+AA464+AA468</f>
        <v>0</v>
      </c>
      <c r="AB446" s="4">
        <f t="shared" si="1335"/>
        <v>6610.7</v>
      </c>
    </row>
    <row r="447" spans="1:28" ht="31.5" hidden="1" outlineLevel="3" x14ac:dyDescent="0.25">
      <c r="A447" s="5" t="s">
        <v>86</v>
      </c>
      <c r="B447" s="5"/>
      <c r="C447" s="28" t="s">
        <v>87</v>
      </c>
      <c r="D447" s="4">
        <f t="shared" ref="D447:AA448" si="1336">D448</f>
        <v>2425</v>
      </c>
      <c r="E447" s="4">
        <f t="shared" si="1336"/>
        <v>1306</v>
      </c>
      <c r="F447" s="4">
        <f t="shared" si="1336"/>
        <v>3731</v>
      </c>
      <c r="G447" s="4">
        <f t="shared" si="1336"/>
        <v>1080.72855</v>
      </c>
      <c r="H447" s="4">
        <f t="shared" si="1336"/>
        <v>4811.7285499999998</v>
      </c>
      <c r="I447" s="4">
        <f t="shared" si="1336"/>
        <v>621.49476000000004</v>
      </c>
      <c r="J447" s="4">
        <f t="shared" si="1336"/>
        <v>5433.2233100000003</v>
      </c>
      <c r="K447" s="4">
        <f t="shared" si="1336"/>
        <v>0</v>
      </c>
      <c r="L447" s="4">
        <f t="shared" si="1336"/>
        <v>5433.2233100000003</v>
      </c>
      <c r="M447" s="4">
        <f t="shared" si="1336"/>
        <v>2140</v>
      </c>
      <c r="N447" s="4">
        <f t="shared" si="1336"/>
        <v>1306</v>
      </c>
      <c r="O447" s="4">
        <f t="shared" si="1336"/>
        <v>3446</v>
      </c>
      <c r="P447" s="4">
        <f t="shared" si="1336"/>
        <v>0</v>
      </c>
      <c r="Q447" s="4">
        <f t="shared" si="1336"/>
        <v>3446</v>
      </c>
      <c r="R447" s="4">
        <f t="shared" si="1336"/>
        <v>0</v>
      </c>
      <c r="S447" s="4">
        <f t="shared" si="1336"/>
        <v>3446</v>
      </c>
      <c r="T447" s="4">
        <f t="shared" si="1336"/>
        <v>0</v>
      </c>
      <c r="U447" s="4">
        <f t="shared" si="1336"/>
        <v>3446</v>
      </c>
      <c r="V447" s="4">
        <f t="shared" si="1336"/>
        <v>2140</v>
      </c>
      <c r="W447" s="4">
        <f t="shared" si="1336"/>
        <v>1100</v>
      </c>
      <c r="X447" s="4">
        <f t="shared" si="1336"/>
        <v>3240</v>
      </c>
      <c r="Y447" s="4">
        <f t="shared" si="1336"/>
        <v>0</v>
      </c>
      <c r="Z447" s="4">
        <f t="shared" si="1336"/>
        <v>3240</v>
      </c>
      <c r="AA447" s="4">
        <f t="shared" si="1336"/>
        <v>0</v>
      </c>
      <c r="AB447" s="4">
        <f t="shared" ref="AB447" si="1337">AB448</f>
        <v>3240</v>
      </c>
    </row>
    <row r="448" spans="1:28" ht="31.5" hidden="1" outlineLevel="4" x14ac:dyDescent="0.25">
      <c r="A448" s="5" t="s">
        <v>88</v>
      </c>
      <c r="B448" s="5"/>
      <c r="C448" s="28" t="s">
        <v>89</v>
      </c>
      <c r="D448" s="4">
        <f t="shared" si="1336"/>
        <v>2425</v>
      </c>
      <c r="E448" s="4">
        <f>E449+E452</f>
        <v>1306</v>
      </c>
      <c r="F448" s="4">
        <f t="shared" ref="F448" si="1338">F449+F452</f>
        <v>3731</v>
      </c>
      <c r="G448" s="4">
        <f>G449+G452+G454+G456</f>
        <v>1080.72855</v>
      </c>
      <c r="H448" s="4">
        <f t="shared" ref="H448:Z448" si="1339">H449+H452+H454+H456</f>
        <v>4811.7285499999998</v>
      </c>
      <c r="I448" s="4">
        <f>I449+I452+I454+I456</f>
        <v>621.49476000000004</v>
      </c>
      <c r="J448" s="4">
        <f t="shared" ref="J448:L448" si="1340">J449+J452+J454+J456</f>
        <v>5433.2233100000003</v>
      </c>
      <c r="K448" s="4">
        <f t="shared" si="1340"/>
        <v>0</v>
      </c>
      <c r="L448" s="4">
        <f t="shared" si="1340"/>
        <v>5433.2233100000003</v>
      </c>
      <c r="M448" s="4">
        <f t="shared" si="1339"/>
        <v>2140</v>
      </c>
      <c r="N448" s="4">
        <f t="shared" si="1339"/>
        <v>1306</v>
      </c>
      <c r="O448" s="4">
        <f t="shared" si="1339"/>
        <v>3446</v>
      </c>
      <c r="P448" s="4">
        <f t="shared" si="1339"/>
        <v>0</v>
      </c>
      <c r="Q448" s="4">
        <f t="shared" si="1339"/>
        <v>3446</v>
      </c>
      <c r="R448" s="4">
        <f>R449+R452+R454+R456</f>
        <v>0</v>
      </c>
      <c r="S448" s="4">
        <f t="shared" ref="S448:U448" si="1341">S449+S452+S454+S456</f>
        <v>3446</v>
      </c>
      <c r="T448" s="4">
        <f t="shared" si="1341"/>
        <v>0</v>
      </c>
      <c r="U448" s="4">
        <f t="shared" si="1341"/>
        <v>3446</v>
      </c>
      <c r="V448" s="4">
        <f t="shared" si="1339"/>
        <v>2140</v>
      </c>
      <c r="W448" s="4">
        <f t="shared" si="1339"/>
        <v>1100</v>
      </c>
      <c r="X448" s="4">
        <f t="shared" si="1339"/>
        <v>3240</v>
      </c>
      <c r="Y448" s="4">
        <f t="shared" si="1339"/>
        <v>0</v>
      </c>
      <c r="Z448" s="4">
        <f t="shared" si="1339"/>
        <v>3240</v>
      </c>
      <c r="AA448" s="4">
        <f t="shared" ref="AA448:AB448" si="1342">AA449+AA452+AA454+AA456</f>
        <v>0</v>
      </c>
      <c r="AB448" s="4">
        <f t="shared" si="1342"/>
        <v>3240</v>
      </c>
    </row>
    <row r="449" spans="1:28" ht="31.5" hidden="1" outlineLevel="5" x14ac:dyDescent="0.25">
      <c r="A449" s="5" t="s">
        <v>90</v>
      </c>
      <c r="B449" s="5"/>
      <c r="C449" s="28" t="s">
        <v>91</v>
      </c>
      <c r="D449" s="4">
        <f>D450+D451</f>
        <v>2425</v>
      </c>
      <c r="E449" s="4">
        <f t="shared" ref="E449:L449" si="1343">E450+E451</f>
        <v>0</v>
      </c>
      <c r="F449" s="4">
        <f t="shared" si="1343"/>
        <v>2425</v>
      </c>
      <c r="G449" s="4">
        <f t="shared" si="1343"/>
        <v>0</v>
      </c>
      <c r="H449" s="4">
        <f t="shared" si="1343"/>
        <v>2425</v>
      </c>
      <c r="I449" s="4">
        <f t="shared" si="1343"/>
        <v>0</v>
      </c>
      <c r="J449" s="4">
        <f t="shared" si="1343"/>
        <v>2425</v>
      </c>
      <c r="K449" s="4">
        <f t="shared" si="1343"/>
        <v>0</v>
      </c>
      <c r="L449" s="4">
        <f t="shared" si="1343"/>
        <v>2425</v>
      </c>
      <c r="M449" s="4">
        <f>M450+M451</f>
        <v>2140</v>
      </c>
      <c r="N449" s="4">
        <f t="shared" ref="N449:U449" si="1344">N450+N451</f>
        <v>0</v>
      </c>
      <c r="O449" s="4">
        <f t="shared" si="1344"/>
        <v>2140</v>
      </c>
      <c r="P449" s="4">
        <f t="shared" si="1344"/>
        <v>0</v>
      </c>
      <c r="Q449" s="4">
        <f t="shared" si="1344"/>
        <v>2140</v>
      </c>
      <c r="R449" s="4">
        <f t="shared" si="1344"/>
        <v>0</v>
      </c>
      <c r="S449" s="4">
        <f t="shared" si="1344"/>
        <v>2140</v>
      </c>
      <c r="T449" s="4">
        <f t="shared" si="1344"/>
        <v>0</v>
      </c>
      <c r="U449" s="4">
        <f t="shared" si="1344"/>
        <v>2140</v>
      </c>
      <c r="V449" s="4">
        <f>V450+V451</f>
        <v>2140</v>
      </c>
      <c r="W449" s="4">
        <f t="shared" ref="W449:Z449" si="1345">W450+W451</f>
        <v>0</v>
      </c>
      <c r="X449" s="4">
        <f t="shared" si="1345"/>
        <v>2140</v>
      </c>
      <c r="Y449" s="4">
        <f t="shared" si="1345"/>
        <v>0</v>
      </c>
      <c r="Z449" s="4">
        <f t="shared" si="1345"/>
        <v>2140</v>
      </c>
      <c r="AA449" s="4">
        <f t="shared" ref="AA449:AB449" si="1346">AA450+AA451</f>
        <v>0</v>
      </c>
      <c r="AB449" s="4">
        <f t="shared" si="1346"/>
        <v>2140</v>
      </c>
    </row>
    <row r="450" spans="1:28" ht="31.5" hidden="1" outlineLevel="7" x14ac:dyDescent="0.25">
      <c r="A450" s="11" t="s">
        <v>90</v>
      </c>
      <c r="B450" s="11" t="s">
        <v>11</v>
      </c>
      <c r="C450" s="27" t="s">
        <v>12</v>
      </c>
      <c r="D450" s="8">
        <v>50</v>
      </c>
      <c r="E450" s="8"/>
      <c r="F450" s="8">
        <f t="shared" ref="F450:F451" si="1347">SUM(D450:E450)</f>
        <v>50</v>
      </c>
      <c r="G450" s="8"/>
      <c r="H450" s="8">
        <f t="shared" ref="H450:H451" si="1348">SUM(F450:G450)</f>
        <v>50</v>
      </c>
      <c r="I450" s="8"/>
      <c r="J450" s="8">
        <f t="shared" ref="J450:J451" si="1349">SUM(H450:I450)</f>
        <v>50</v>
      </c>
      <c r="K450" s="8"/>
      <c r="L450" s="8">
        <f t="shared" ref="L450:L451" si="1350">SUM(J450:K450)</f>
        <v>50</v>
      </c>
      <c r="M450" s="8">
        <v>40</v>
      </c>
      <c r="N450" s="8"/>
      <c r="O450" s="8">
        <f t="shared" ref="O450:O451" si="1351">SUM(M450:N450)</f>
        <v>40</v>
      </c>
      <c r="P450" s="8"/>
      <c r="Q450" s="8">
        <f t="shared" ref="Q450:Q451" si="1352">SUM(O450:P450)</f>
        <v>40</v>
      </c>
      <c r="R450" s="8"/>
      <c r="S450" s="8">
        <f t="shared" ref="S450:S451" si="1353">SUM(Q450:R450)</f>
        <v>40</v>
      </c>
      <c r="T450" s="8"/>
      <c r="U450" s="8">
        <f t="shared" ref="U450:U451" si="1354">SUM(S450:T450)</f>
        <v>40</v>
      </c>
      <c r="V450" s="8">
        <v>40</v>
      </c>
      <c r="W450" s="8"/>
      <c r="X450" s="8">
        <f t="shared" ref="X450:X451" si="1355">SUM(V450:W450)</f>
        <v>40</v>
      </c>
      <c r="Y450" s="8"/>
      <c r="Z450" s="8">
        <f t="shared" ref="Z450:Z451" si="1356">SUM(X450:Y450)</f>
        <v>40</v>
      </c>
      <c r="AA450" s="8"/>
      <c r="AB450" s="8">
        <f t="shared" ref="AB450:AB451" si="1357">SUM(Z450:AA450)</f>
        <v>40</v>
      </c>
    </row>
    <row r="451" spans="1:28" ht="31.5" hidden="1" outlineLevel="7" x14ac:dyDescent="0.25">
      <c r="A451" s="11" t="s">
        <v>90</v>
      </c>
      <c r="B451" s="11" t="s">
        <v>92</v>
      </c>
      <c r="C451" s="27" t="s">
        <v>93</v>
      </c>
      <c r="D451" s="8">
        <v>2375</v>
      </c>
      <c r="E451" s="8"/>
      <c r="F451" s="8">
        <f t="shared" si="1347"/>
        <v>2375</v>
      </c>
      <c r="G451" s="8"/>
      <c r="H451" s="8">
        <f t="shared" si="1348"/>
        <v>2375</v>
      </c>
      <c r="I451" s="8"/>
      <c r="J451" s="8">
        <f t="shared" si="1349"/>
        <v>2375</v>
      </c>
      <c r="K451" s="8"/>
      <c r="L451" s="8">
        <f t="shared" si="1350"/>
        <v>2375</v>
      </c>
      <c r="M451" s="8">
        <v>2100</v>
      </c>
      <c r="N451" s="8"/>
      <c r="O451" s="8">
        <f t="shared" si="1351"/>
        <v>2100</v>
      </c>
      <c r="P451" s="8"/>
      <c r="Q451" s="8">
        <f t="shared" si="1352"/>
        <v>2100</v>
      </c>
      <c r="R451" s="8"/>
      <c r="S451" s="8">
        <f t="shared" si="1353"/>
        <v>2100</v>
      </c>
      <c r="T451" s="8"/>
      <c r="U451" s="8">
        <f t="shared" si="1354"/>
        <v>2100</v>
      </c>
      <c r="V451" s="8">
        <v>2100</v>
      </c>
      <c r="W451" s="8"/>
      <c r="X451" s="8">
        <f t="shared" si="1355"/>
        <v>2100</v>
      </c>
      <c r="Y451" s="8"/>
      <c r="Z451" s="8">
        <f t="shared" si="1356"/>
        <v>2100</v>
      </c>
      <c r="AA451" s="8"/>
      <c r="AB451" s="8">
        <f t="shared" si="1357"/>
        <v>2100</v>
      </c>
    </row>
    <row r="452" spans="1:28" ht="31.5" hidden="1" outlineLevel="7" x14ac:dyDescent="0.2">
      <c r="A452" s="10" t="s">
        <v>643</v>
      </c>
      <c r="B452" s="10"/>
      <c r="C452" s="54" t="s">
        <v>665</v>
      </c>
      <c r="D452" s="4">
        <f t="shared" ref="D452:AA456" si="1358">D453</f>
        <v>0</v>
      </c>
      <c r="E452" s="4">
        <f t="shared" si="1358"/>
        <v>1306</v>
      </c>
      <c r="F452" s="4">
        <f t="shared" si="1358"/>
        <v>1306</v>
      </c>
      <c r="G452" s="4">
        <f t="shared" si="1358"/>
        <v>0</v>
      </c>
      <c r="H452" s="4">
        <f t="shared" si="1358"/>
        <v>1306</v>
      </c>
      <c r="I452" s="4">
        <f t="shared" si="1358"/>
        <v>0</v>
      </c>
      <c r="J452" s="4">
        <f t="shared" si="1358"/>
        <v>1306</v>
      </c>
      <c r="K452" s="4">
        <f t="shared" si="1358"/>
        <v>0</v>
      </c>
      <c r="L452" s="4">
        <f t="shared" si="1358"/>
        <v>1306</v>
      </c>
      <c r="M452" s="4">
        <f t="shared" si="1358"/>
        <v>0</v>
      </c>
      <c r="N452" s="4">
        <f t="shared" si="1358"/>
        <v>1306</v>
      </c>
      <c r="O452" s="4">
        <f t="shared" si="1358"/>
        <v>1306</v>
      </c>
      <c r="P452" s="4">
        <f t="shared" si="1358"/>
        <v>0</v>
      </c>
      <c r="Q452" s="4">
        <f t="shared" si="1358"/>
        <v>1306</v>
      </c>
      <c r="R452" s="4">
        <f t="shared" si="1358"/>
        <v>0</v>
      </c>
      <c r="S452" s="4">
        <f t="shared" si="1358"/>
        <v>1306</v>
      </c>
      <c r="T452" s="4">
        <f t="shared" si="1358"/>
        <v>0</v>
      </c>
      <c r="U452" s="4">
        <f t="shared" si="1358"/>
        <v>1306</v>
      </c>
      <c r="V452" s="4">
        <f t="shared" si="1358"/>
        <v>0</v>
      </c>
      <c r="W452" s="4">
        <f t="shared" si="1358"/>
        <v>1100</v>
      </c>
      <c r="X452" s="4">
        <f t="shared" si="1358"/>
        <v>1100</v>
      </c>
      <c r="Y452" s="4">
        <f t="shared" si="1358"/>
        <v>0</v>
      </c>
      <c r="Z452" s="4">
        <f t="shared" si="1358"/>
        <v>1100</v>
      </c>
      <c r="AA452" s="4">
        <f t="shared" si="1358"/>
        <v>0</v>
      </c>
      <c r="AB452" s="4">
        <f t="shared" ref="AB452" si="1359">AB453</f>
        <v>1100</v>
      </c>
    </row>
    <row r="453" spans="1:28" ht="31.5" hidden="1" outlineLevel="7" x14ac:dyDescent="0.2">
      <c r="A453" s="9" t="s">
        <v>643</v>
      </c>
      <c r="B453" s="9" t="s">
        <v>92</v>
      </c>
      <c r="C453" s="30" t="s">
        <v>584</v>
      </c>
      <c r="D453" s="8"/>
      <c r="E453" s="8">
        <v>1306</v>
      </c>
      <c r="F453" s="8">
        <f>SUM(D453:E453)</f>
        <v>1306</v>
      </c>
      <c r="G453" s="8">
        <f>93+27.08095-120.08095</f>
        <v>0</v>
      </c>
      <c r="H453" s="8">
        <f>SUM(F453:G453)</f>
        <v>1306</v>
      </c>
      <c r="I453" s="8">
        <f>93+27.08095-120.08095</f>
        <v>0</v>
      </c>
      <c r="J453" s="8">
        <f>SUM(H453:I453)</f>
        <v>1306</v>
      </c>
      <c r="K453" s="8"/>
      <c r="L453" s="8">
        <f>SUM(J453:K453)</f>
        <v>1306</v>
      </c>
      <c r="M453" s="8"/>
      <c r="N453" s="8">
        <v>1306</v>
      </c>
      <c r="O453" s="8">
        <f>SUM(M453:N453)</f>
        <v>1306</v>
      </c>
      <c r="P453" s="8"/>
      <c r="Q453" s="8">
        <f>SUM(O453:P453)</f>
        <v>1306</v>
      </c>
      <c r="R453" s="8">
        <f>93+27.08095-120.08095</f>
        <v>0</v>
      </c>
      <c r="S453" s="8">
        <f>SUM(Q453:R453)</f>
        <v>1306</v>
      </c>
      <c r="T453" s="8"/>
      <c r="U453" s="8">
        <f>SUM(S453:T453)</f>
        <v>1306</v>
      </c>
      <c r="V453" s="8"/>
      <c r="W453" s="8">
        <v>1100</v>
      </c>
      <c r="X453" s="8">
        <f>SUM(V453:W453)</f>
        <v>1100</v>
      </c>
      <c r="Y453" s="8"/>
      <c r="Z453" s="8">
        <f>SUM(X453:Y453)</f>
        <v>1100</v>
      </c>
      <c r="AA453" s="8"/>
      <c r="AB453" s="8">
        <f>SUM(Z453:AA453)</f>
        <v>1100</v>
      </c>
    </row>
    <row r="454" spans="1:28" ht="31.5" hidden="1" outlineLevel="7" x14ac:dyDescent="0.2">
      <c r="A454" s="10" t="s">
        <v>643</v>
      </c>
      <c r="B454" s="10"/>
      <c r="C454" s="54" t="s">
        <v>666</v>
      </c>
      <c r="D454" s="8"/>
      <c r="E454" s="8"/>
      <c r="F454" s="8"/>
      <c r="G454" s="4">
        <f t="shared" si="1358"/>
        <v>129.38094999999998</v>
      </c>
      <c r="H454" s="4">
        <f t="shared" si="1358"/>
        <v>129.38094999999998</v>
      </c>
      <c r="I454" s="4">
        <f t="shared" si="1358"/>
        <v>621.49476000000004</v>
      </c>
      <c r="J454" s="4">
        <f t="shared" si="1358"/>
        <v>750.87571000000003</v>
      </c>
      <c r="K454" s="4">
        <f t="shared" si="1358"/>
        <v>0</v>
      </c>
      <c r="L454" s="4">
        <f t="shared" si="1358"/>
        <v>750.87571000000003</v>
      </c>
      <c r="M454" s="8"/>
      <c r="N454" s="8"/>
      <c r="O454" s="8"/>
      <c r="P454" s="8"/>
      <c r="Q454" s="8"/>
      <c r="R454" s="4">
        <f t="shared" si="1358"/>
        <v>0</v>
      </c>
      <c r="S454" s="4"/>
      <c r="T454" s="8"/>
      <c r="U454" s="8"/>
      <c r="V454" s="8"/>
      <c r="W454" s="8"/>
      <c r="X454" s="8"/>
      <c r="Y454" s="8"/>
      <c r="Z454" s="8"/>
      <c r="AA454" s="8"/>
      <c r="AB454" s="8"/>
    </row>
    <row r="455" spans="1:28" ht="31.5" hidden="1" outlineLevel="7" x14ac:dyDescent="0.2">
      <c r="A455" s="9" t="s">
        <v>643</v>
      </c>
      <c r="B455" s="9" t="s">
        <v>92</v>
      </c>
      <c r="C455" s="30" t="s">
        <v>584</v>
      </c>
      <c r="D455" s="8"/>
      <c r="E455" s="8"/>
      <c r="F455" s="8"/>
      <c r="G455" s="8">
        <f>102.3+27.08095</f>
        <v>129.38094999999998</v>
      </c>
      <c r="H455" s="8">
        <f>SUM(F455:G455)</f>
        <v>129.38094999999998</v>
      </c>
      <c r="I455" s="8">
        <f>399.972+221.52276</f>
        <v>621.49476000000004</v>
      </c>
      <c r="J455" s="8">
        <f>SUM(H455:I455)</f>
        <v>750.87571000000003</v>
      </c>
      <c r="K455" s="8"/>
      <c r="L455" s="8">
        <f>SUM(J455:K455)</f>
        <v>750.87571000000003</v>
      </c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</row>
    <row r="456" spans="1:28" ht="15.75" hidden="1" outlineLevel="7" x14ac:dyDescent="0.2">
      <c r="A456" s="10" t="s">
        <v>643</v>
      </c>
      <c r="B456" s="10"/>
      <c r="C456" s="54" t="s">
        <v>667</v>
      </c>
      <c r="D456" s="8"/>
      <c r="E456" s="8"/>
      <c r="F456" s="8"/>
      <c r="G456" s="4">
        <f t="shared" si="1358"/>
        <v>951.34760000000006</v>
      </c>
      <c r="H456" s="4">
        <f t="shared" si="1358"/>
        <v>951.34760000000006</v>
      </c>
      <c r="I456" s="4">
        <f t="shared" si="1358"/>
        <v>0</v>
      </c>
      <c r="J456" s="4">
        <f t="shared" si="1358"/>
        <v>951.34760000000006</v>
      </c>
      <c r="K456" s="8"/>
      <c r="L456" s="4">
        <f t="shared" si="1358"/>
        <v>951.34760000000006</v>
      </c>
      <c r="M456" s="8"/>
      <c r="N456" s="8"/>
      <c r="O456" s="8"/>
      <c r="P456" s="8"/>
      <c r="Q456" s="8"/>
      <c r="R456" s="4">
        <f t="shared" si="1358"/>
        <v>0</v>
      </c>
      <c r="S456" s="4">
        <f t="shared" si="1358"/>
        <v>0</v>
      </c>
      <c r="T456" s="8"/>
      <c r="U456" s="8"/>
      <c r="V456" s="8"/>
      <c r="W456" s="8"/>
      <c r="X456" s="8"/>
      <c r="Y456" s="8"/>
      <c r="Z456" s="8"/>
      <c r="AA456" s="8"/>
      <c r="AB456" s="8"/>
    </row>
    <row r="457" spans="1:28" ht="31.5" hidden="1" outlineLevel="7" x14ac:dyDescent="0.2">
      <c r="A457" s="9" t="s">
        <v>643</v>
      </c>
      <c r="B457" s="9" t="s">
        <v>92</v>
      </c>
      <c r="C457" s="30" t="s">
        <v>584</v>
      </c>
      <c r="D457" s="8"/>
      <c r="E457" s="8"/>
      <c r="F457" s="8"/>
      <c r="G457" s="8">
        <f>734.7+216.6476</f>
        <v>951.34760000000006</v>
      </c>
      <c r="H457" s="8">
        <f>SUM(F457:G457)</f>
        <v>951.34760000000006</v>
      </c>
      <c r="I457" s="8"/>
      <c r="J457" s="8">
        <f>SUM(H457:I457)</f>
        <v>951.34760000000006</v>
      </c>
      <c r="K457" s="8"/>
      <c r="L457" s="8">
        <f>SUM(J457:K457)</f>
        <v>951.34760000000006</v>
      </c>
      <c r="M457" s="8"/>
      <c r="N457" s="8"/>
      <c r="O457" s="8"/>
      <c r="P457" s="8"/>
      <c r="Q457" s="8"/>
      <c r="R457" s="8"/>
      <c r="S457" s="8">
        <f>SUM(Q457:R457)</f>
        <v>0</v>
      </c>
      <c r="T457" s="8"/>
      <c r="U457" s="8"/>
      <c r="V457" s="8"/>
      <c r="W457" s="8"/>
      <c r="X457" s="8"/>
      <c r="Y457" s="8"/>
      <c r="Z457" s="8"/>
      <c r="AA457" s="8"/>
      <c r="AB457" s="8"/>
    </row>
    <row r="458" spans="1:28" ht="31.5" hidden="1" outlineLevel="3" x14ac:dyDescent="0.25">
      <c r="A458" s="5" t="s">
        <v>320</v>
      </c>
      <c r="B458" s="5"/>
      <c r="C458" s="28" t="s">
        <v>321</v>
      </c>
      <c r="D458" s="4">
        <f>D459</f>
        <v>2326.3000000000002</v>
      </c>
      <c r="E458" s="4">
        <f t="shared" ref="E458:L458" si="1360">E459</f>
        <v>0</v>
      </c>
      <c r="F458" s="4">
        <f t="shared" si="1360"/>
        <v>2326.3000000000002</v>
      </c>
      <c r="G458" s="4">
        <f t="shared" si="1360"/>
        <v>0</v>
      </c>
      <c r="H458" s="4">
        <f t="shared" si="1360"/>
        <v>2326.3000000000002</v>
      </c>
      <c r="I458" s="4">
        <f t="shared" si="1360"/>
        <v>0</v>
      </c>
      <c r="J458" s="4">
        <f t="shared" si="1360"/>
        <v>2326.3000000000002</v>
      </c>
      <c r="K458" s="4">
        <f t="shared" si="1360"/>
        <v>0</v>
      </c>
      <c r="L458" s="4">
        <f t="shared" si="1360"/>
        <v>2326.3000000000002</v>
      </c>
      <c r="M458" s="4">
        <f>M459</f>
        <v>2095</v>
      </c>
      <c r="N458" s="4">
        <f t="shared" ref="N458:U458" si="1361">N459</f>
        <v>0</v>
      </c>
      <c r="O458" s="4">
        <f t="shared" si="1361"/>
        <v>2095</v>
      </c>
      <c r="P458" s="4">
        <f t="shared" si="1361"/>
        <v>0</v>
      </c>
      <c r="Q458" s="4">
        <f t="shared" si="1361"/>
        <v>2095</v>
      </c>
      <c r="R458" s="4">
        <f t="shared" si="1361"/>
        <v>0</v>
      </c>
      <c r="S458" s="4">
        <f t="shared" si="1361"/>
        <v>2095</v>
      </c>
      <c r="T458" s="4">
        <f t="shared" si="1361"/>
        <v>0</v>
      </c>
      <c r="U458" s="4">
        <f t="shared" si="1361"/>
        <v>2095</v>
      </c>
      <c r="V458" s="4">
        <f>V459</f>
        <v>2095</v>
      </c>
      <c r="W458" s="4">
        <f t="shared" ref="W458:AB458" si="1362">W459</f>
        <v>0</v>
      </c>
      <c r="X458" s="4">
        <f t="shared" si="1362"/>
        <v>2095</v>
      </c>
      <c r="Y458" s="4">
        <f t="shared" si="1362"/>
        <v>0</v>
      </c>
      <c r="Z458" s="4">
        <f t="shared" si="1362"/>
        <v>2095</v>
      </c>
      <c r="AA458" s="4">
        <f t="shared" si="1362"/>
        <v>0</v>
      </c>
      <c r="AB458" s="4">
        <f t="shared" si="1362"/>
        <v>2095</v>
      </c>
    </row>
    <row r="459" spans="1:28" ht="31.5" hidden="1" outlineLevel="4" x14ac:dyDescent="0.25">
      <c r="A459" s="5" t="s">
        <v>322</v>
      </c>
      <c r="B459" s="5"/>
      <c r="C459" s="28" t="s">
        <v>323</v>
      </c>
      <c r="D459" s="4">
        <f>D460+D462</f>
        <v>2326.3000000000002</v>
      </c>
      <c r="E459" s="4">
        <f t="shared" ref="E459:L459" si="1363">E460+E462</f>
        <v>0</v>
      </c>
      <c r="F459" s="4">
        <f t="shared" si="1363"/>
        <v>2326.3000000000002</v>
      </c>
      <c r="G459" s="4">
        <f t="shared" si="1363"/>
        <v>0</v>
      </c>
      <c r="H459" s="4">
        <f t="shared" si="1363"/>
        <v>2326.3000000000002</v>
      </c>
      <c r="I459" s="4">
        <f t="shared" si="1363"/>
        <v>0</v>
      </c>
      <c r="J459" s="4">
        <f t="shared" si="1363"/>
        <v>2326.3000000000002</v>
      </c>
      <c r="K459" s="4">
        <f t="shared" si="1363"/>
        <v>0</v>
      </c>
      <c r="L459" s="4">
        <f t="shared" si="1363"/>
        <v>2326.3000000000002</v>
      </c>
      <c r="M459" s="4">
        <f>M460+M462</f>
        <v>2095</v>
      </c>
      <c r="N459" s="4">
        <f t="shared" ref="N459:U459" si="1364">N460+N462</f>
        <v>0</v>
      </c>
      <c r="O459" s="4">
        <f t="shared" si="1364"/>
        <v>2095</v>
      </c>
      <c r="P459" s="4">
        <f t="shared" si="1364"/>
        <v>0</v>
      </c>
      <c r="Q459" s="4">
        <f t="shared" si="1364"/>
        <v>2095</v>
      </c>
      <c r="R459" s="4">
        <f t="shared" si="1364"/>
        <v>0</v>
      </c>
      <c r="S459" s="4">
        <f t="shared" si="1364"/>
        <v>2095</v>
      </c>
      <c r="T459" s="4">
        <f t="shared" si="1364"/>
        <v>0</v>
      </c>
      <c r="U459" s="4">
        <f t="shared" si="1364"/>
        <v>2095</v>
      </c>
      <c r="V459" s="4">
        <f>V460+V462</f>
        <v>2095</v>
      </c>
      <c r="W459" s="4">
        <f t="shared" ref="W459:Z459" si="1365">W460+W462</f>
        <v>0</v>
      </c>
      <c r="X459" s="4">
        <f t="shared" si="1365"/>
        <v>2095</v>
      </c>
      <c r="Y459" s="4">
        <f t="shared" si="1365"/>
        <v>0</v>
      </c>
      <c r="Z459" s="4">
        <f t="shared" si="1365"/>
        <v>2095</v>
      </c>
      <c r="AA459" s="4">
        <f t="shared" ref="AA459:AB459" si="1366">AA460+AA462</f>
        <v>0</v>
      </c>
      <c r="AB459" s="4">
        <f t="shared" si="1366"/>
        <v>2095</v>
      </c>
    </row>
    <row r="460" spans="1:28" ht="31.5" hidden="1" outlineLevel="5" x14ac:dyDescent="0.25">
      <c r="A460" s="5" t="s">
        <v>324</v>
      </c>
      <c r="B460" s="5"/>
      <c r="C460" s="28" t="s">
        <v>91</v>
      </c>
      <c r="D460" s="4">
        <f>D461</f>
        <v>1089.8</v>
      </c>
      <c r="E460" s="4">
        <f t="shared" ref="E460:L460" si="1367">E461</f>
        <v>0</v>
      </c>
      <c r="F460" s="4">
        <f t="shared" si="1367"/>
        <v>1089.8</v>
      </c>
      <c r="G460" s="4">
        <f t="shared" si="1367"/>
        <v>0</v>
      </c>
      <c r="H460" s="4">
        <f t="shared" si="1367"/>
        <v>1089.8</v>
      </c>
      <c r="I460" s="4">
        <f t="shared" si="1367"/>
        <v>0</v>
      </c>
      <c r="J460" s="4">
        <f t="shared" si="1367"/>
        <v>1089.8</v>
      </c>
      <c r="K460" s="4">
        <f t="shared" si="1367"/>
        <v>0</v>
      </c>
      <c r="L460" s="4">
        <f t="shared" si="1367"/>
        <v>1089.8</v>
      </c>
      <c r="M460" s="4">
        <f>M461</f>
        <v>980</v>
      </c>
      <c r="N460" s="4">
        <f t="shared" ref="N460:U460" si="1368">N461</f>
        <v>0</v>
      </c>
      <c r="O460" s="4">
        <f t="shared" si="1368"/>
        <v>980</v>
      </c>
      <c r="P460" s="4">
        <f t="shared" si="1368"/>
        <v>0</v>
      </c>
      <c r="Q460" s="4">
        <f t="shared" si="1368"/>
        <v>980</v>
      </c>
      <c r="R460" s="4">
        <f t="shared" si="1368"/>
        <v>0</v>
      </c>
      <c r="S460" s="4">
        <f t="shared" si="1368"/>
        <v>980</v>
      </c>
      <c r="T460" s="4">
        <f t="shared" si="1368"/>
        <v>0</v>
      </c>
      <c r="U460" s="4">
        <f t="shared" si="1368"/>
        <v>980</v>
      </c>
      <c r="V460" s="4">
        <f>V461</f>
        <v>980</v>
      </c>
      <c r="W460" s="4">
        <f t="shared" ref="W460:AB460" si="1369">W461</f>
        <v>0</v>
      </c>
      <c r="X460" s="4">
        <f t="shared" si="1369"/>
        <v>980</v>
      </c>
      <c r="Y460" s="4">
        <f t="shared" si="1369"/>
        <v>0</v>
      </c>
      <c r="Z460" s="4">
        <f t="shared" si="1369"/>
        <v>980</v>
      </c>
      <c r="AA460" s="4">
        <f t="shared" si="1369"/>
        <v>0</v>
      </c>
      <c r="AB460" s="4">
        <f t="shared" si="1369"/>
        <v>980</v>
      </c>
    </row>
    <row r="461" spans="1:28" ht="31.5" hidden="1" outlineLevel="7" x14ac:dyDescent="0.25">
      <c r="A461" s="11" t="s">
        <v>324</v>
      </c>
      <c r="B461" s="11" t="s">
        <v>92</v>
      </c>
      <c r="C461" s="27" t="s">
        <v>93</v>
      </c>
      <c r="D461" s="8">
        <v>1089.8</v>
      </c>
      <c r="E461" s="8"/>
      <c r="F461" s="8">
        <f t="shared" ref="F461" si="1370">SUM(D461:E461)</f>
        <v>1089.8</v>
      </c>
      <c r="G461" s="8"/>
      <c r="H461" s="8">
        <f t="shared" ref="H461" si="1371">SUM(F461:G461)</f>
        <v>1089.8</v>
      </c>
      <c r="I461" s="8"/>
      <c r="J461" s="8">
        <f t="shared" ref="J461" si="1372">SUM(H461:I461)</f>
        <v>1089.8</v>
      </c>
      <c r="K461" s="8"/>
      <c r="L461" s="8">
        <f t="shared" ref="L461" si="1373">SUM(J461:K461)</f>
        <v>1089.8</v>
      </c>
      <c r="M461" s="8">
        <v>980</v>
      </c>
      <c r="N461" s="8"/>
      <c r="O461" s="8">
        <f t="shared" ref="O461" si="1374">SUM(M461:N461)</f>
        <v>980</v>
      </c>
      <c r="P461" s="8"/>
      <c r="Q461" s="8">
        <f t="shared" ref="Q461" si="1375">SUM(O461:P461)</f>
        <v>980</v>
      </c>
      <c r="R461" s="8"/>
      <c r="S461" s="8">
        <f t="shared" ref="S461" si="1376">SUM(Q461:R461)</f>
        <v>980</v>
      </c>
      <c r="T461" s="8"/>
      <c r="U461" s="8">
        <f t="shared" ref="U461" si="1377">SUM(S461:T461)</f>
        <v>980</v>
      </c>
      <c r="V461" s="8">
        <v>980</v>
      </c>
      <c r="W461" s="8"/>
      <c r="X461" s="8">
        <f t="shared" ref="X461" si="1378">SUM(V461:W461)</f>
        <v>980</v>
      </c>
      <c r="Y461" s="8"/>
      <c r="Z461" s="8">
        <f t="shared" ref="Z461" si="1379">SUM(X461:Y461)</f>
        <v>980</v>
      </c>
      <c r="AA461" s="8"/>
      <c r="AB461" s="8">
        <f t="shared" ref="AB461" si="1380">SUM(Z461:AA461)</f>
        <v>980</v>
      </c>
    </row>
    <row r="462" spans="1:28" ht="15.75" hidden="1" outlineLevel="5" x14ac:dyDescent="0.25">
      <c r="A462" s="5" t="s">
        <v>325</v>
      </c>
      <c r="B462" s="5"/>
      <c r="C462" s="28" t="s">
        <v>326</v>
      </c>
      <c r="D462" s="4">
        <f>D463</f>
        <v>1236.5</v>
      </c>
      <c r="E462" s="4">
        <f t="shared" ref="E462:L462" si="1381">E463</f>
        <v>0</v>
      </c>
      <c r="F462" s="4">
        <f t="shared" si="1381"/>
        <v>1236.5</v>
      </c>
      <c r="G462" s="4">
        <f t="shared" si="1381"/>
        <v>0</v>
      </c>
      <c r="H462" s="4">
        <f t="shared" si="1381"/>
        <v>1236.5</v>
      </c>
      <c r="I462" s="4">
        <f t="shared" si="1381"/>
        <v>0</v>
      </c>
      <c r="J462" s="4">
        <f t="shared" si="1381"/>
        <v>1236.5</v>
      </c>
      <c r="K462" s="4">
        <f t="shared" si="1381"/>
        <v>0</v>
      </c>
      <c r="L462" s="4">
        <f t="shared" si="1381"/>
        <v>1236.5</v>
      </c>
      <c r="M462" s="4">
        <f>M463</f>
        <v>1115</v>
      </c>
      <c r="N462" s="4">
        <f t="shared" ref="N462:U462" si="1382">N463</f>
        <v>0</v>
      </c>
      <c r="O462" s="4">
        <f t="shared" si="1382"/>
        <v>1115</v>
      </c>
      <c r="P462" s="4">
        <f t="shared" si="1382"/>
        <v>0</v>
      </c>
      <c r="Q462" s="4">
        <f t="shared" si="1382"/>
        <v>1115</v>
      </c>
      <c r="R462" s="4">
        <f t="shared" si="1382"/>
        <v>0</v>
      </c>
      <c r="S462" s="4">
        <f t="shared" si="1382"/>
        <v>1115</v>
      </c>
      <c r="T462" s="4">
        <f t="shared" si="1382"/>
        <v>0</v>
      </c>
      <c r="U462" s="4">
        <f t="shared" si="1382"/>
        <v>1115</v>
      </c>
      <c r="V462" s="4">
        <f>V463</f>
        <v>1115</v>
      </c>
      <c r="W462" s="4">
        <f t="shared" ref="W462:AB462" si="1383">W463</f>
        <v>0</v>
      </c>
      <c r="X462" s="4">
        <f t="shared" si="1383"/>
        <v>1115</v>
      </c>
      <c r="Y462" s="4">
        <f t="shared" si="1383"/>
        <v>0</v>
      </c>
      <c r="Z462" s="4">
        <f t="shared" si="1383"/>
        <v>1115</v>
      </c>
      <c r="AA462" s="4">
        <f t="shared" si="1383"/>
        <v>0</v>
      </c>
      <c r="AB462" s="4">
        <f t="shared" si="1383"/>
        <v>1115</v>
      </c>
    </row>
    <row r="463" spans="1:28" ht="15.75" hidden="1" outlineLevel="7" x14ac:dyDescent="0.25">
      <c r="A463" s="11" t="s">
        <v>325</v>
      </c>
      <c r="B463" s="11" t="s">
        <v>33</v>
      </c>
      <c r="C463" s="27" t="s">
        <v>34</v>
      </c>
      <c r="D463" s="8">
        <v>1236.5</v>
      </c>
      <c r="E463" s="8"/>
      <c r="F463" s="8">
        <f t="shared" ref="F463" si="1384">SUM(D463:E463)</f>
        <v>1236.5</v>
      </c>
      <c r="G463" s="8"/>
      <c r="H463" s="8">
        <f t="shared" ref="H463" si="1385">SUM(F463:G463)</f>
        <v>1236.5</v>
      </c>
      <c r="I463" s="8"/>
      <c r="J463" s="8">
        <f t="shared" ref="J463" si="1386">SUM(H463:I463)</f>
        <v>1236.5</v>
      </c>
      <c r="K463" s="8"/>
      <c r="L463" s="8">
        <f t="shared" ref="L463" si="1387">SUM(J463:K463)</f>
        <v>1236.5</v>
      </c>
      <c r="M463" s="8">
        <v>1115</v>
      </c>
      <c r="N463" s="8"/>
      <c r="O463" s="8">
        <f t="shared" ref="O463" si="1388">SUM(M463:N463)</f>
        <v>1115</v>
      </c>
      <c r="P463" s="8"/>
      <c r="Q463" s="8">
        <f t="shared" ref="Q463" si="1389">SUM(O463:P463)</f>
        <v>1115</v>
      </c>
      <c r="R463" s="8"/>
      <c r="S463" s="8">
        <f t="shared" ref="S463" si="1390">SUM(Q463:R463)</f>
        <v>1115</v>
      </c>
      <c r="T463" s="8"/>
      <c r="U463" s="8">
        <f t="shared" ref="U463" si="1391">SUM(S463:T463)</f>
        <v>1115</v>
      </c>
      <c r="V463" s="8">
        <v>1115</v>
      </c>
      <c r="W463" s="8"/>
      <c r="X463" s="8">
        <f t="shared" ref="X463" si="1392">SUM(V463:W463)</f>
        <v>1115</v>
      </c>
      <c r="Y463" s="8"/>
      <c r="Z463" s="8">
        <f t="shared" ref="Z463" si="1393">SUM(X463:Y463)</f>
        <v>1115</v>
      </c>
      <c r="AA463" s="8"/>
      <c r="AB463" s="8">
        <f t="shared" ref="AB463" si="1394">SUM(Z463:AA463)</f>
        <v>1115</v>
      </c>
    </row>
    <row r="464" spans="1:28" ht="31.5" hidden="1" outlineLevel="3" x14ac:dyDescent="0.25">
      <c r="A464" s="5" t="s">
        <v>327</v>
      </c>
      <c r="B464" s="5"/>
      <c r="C464" s="28" t="s">
        <v>328</v>
      </c>
      <c r="D464" s="4">
        <f t="shared" ref="D464:AA466" si="1395">D465</f>
        <v>1241.5999999999999</v>
      </c>
      <c r="E464" s="4">
        <f t="shared" si="1395"/>
        <v>0</v>
      </c>
      <c r="F464" s="4">
        <f t="shared" si="1395"/>
        <v>1241.5999999999999</v>
      </c>
      <c r="G464" s="4">
        <f t="shared" si="1395"/>
        <v>0</v>
      </c>
      <c r="H464" s="4">
        <f t="shared" si="1395"/>
        <v>1241.5999999999999</v>
      </c>
      <c r="I464" s="4">
        <f t="shared" si="1395"/>
        <v>0</v>
      </c>
      <c r="J464" s="4">
        <f t="shared" si="1395"/>
        <v>1241.5999999999999</v>
      </c>
      <c r="K464" s="4">
        <f t="shared" si="1395"/>
        <v>0</v>
      </c>
      <c r="L464" s="4">
        <f t="shared" si="1395"/>
        <v>1241.5999999999999</v>
      </c>
      <c r="M464" s="4">
        <f t="shared" si="1395"/>
        <v>1120</v>
      </c>
      <c r="N464" s="4">
        <f t="shared" si="1395"/>
        <v>0</v>
      </c>
      <c r="O464" s="4">
        <f t="shared" si="1395"/>
        <v>1120</v>
      </c>
      <c r="P464" s="4">
        <f t="shared" si="1395"/>
        <v>0</v>
      </c>
      <c r="Q464" s="4">
        <f t="shared" si="1395"/>
        <v>1120</v>
      </c>
      <c r="R464" s="4">
        <f t="shared" si="1395"/>
        <v>0</v>
      </c>
      <c r="S464" s="4">
        <f t="shared" si="1395"/>
        <v>1120</v>
      </c>
      <c r="T464" s="4">
        <f t="shared" si="1395"/>
        <v>0</v>
      </c>
      <c r="U464" s="4">
        <f t="shared" si="1395"/>
        <v>1120</v>
      </c>
      <c r="V464" s="4">
        <f t="shared" si="1395"/>
        <v>1120</v>
      </c>
      <c r="W464" s="4">
        <f t="shared" si="1395"/>
        <v>0</v>
      </c>
      <c r="X464" s="4">
        <f t="shared" si="1395"/>
        <v>1120</v>
      </c>
      <c r="Y464" s="4">
        <f t="shared" si="1395"/>
        <v>0</v>
      </c>
      <c r="Z464" s="4">
        <f t="shared" si="1395"/>
        <v>1120</v>
      </c>
      <c r="AA464" s="4">
        <f t="shared" si="1395"/>
        <v>0</v>
      </c>
      <c r="AB464" s="4">
        <f t="shared" ref="AA464:AB466" si="1396">AB465</f>
        <v>1120</v>
      </c>
    </row>
    <row r="465" spans="1:28" ht="31.5" hidden="1" outlineLevel="4" x14ac:dyDescent="0.25">
      <c r="A465" s="5" t="s">
        <v>329</v>
      </c>
      <c r="B465" s="5"/>
      <c r="C465" s="28" t="s">
        <v>330</v>
      </c>
      <c r="D465" s="4">
        <f t="shared" si="1395"/>
        <v>1241.5999999999999</v>
      </c>
      <c r="E465" s="4">
        <f t="shared" si="1395"/>
        <v>0</v>
      </c>
      <c r="F465" s="4">
        <f t="shared" si="1395"/>
        <v>1241.5999999999999</v>
      </c>
      <c r="G465" s="4">
        <f t="shared" si="1395"/>
        <v>0</v>
      </c>
      <c r="H465" s="4">
        <f t="shared" si="1395"/>
        <v>1241.5999999999999</v>
      </c>
      <c r="I465" s="4">
        <f t="shared" si="1395"/>
        <v>0</v>
      </c>
      <c r="J465" s="4">
        <f t="shared" si="1395"/>
        <v>1241.5999999999999</v>
      </c>
      <c r="K465" s="4">
        <f t="shared" si="1395"/>
        <v>0</v>
      </c>
      <c r="L465" s="4">
        <f t="shared" si="1395"/>
        <v>1241.5999999999999</v>
      </c>
      <c r="M465" s="4">
        <f t="shared" si="1395"/>
        <v>1120</v>
      </c>
      <c r="N465" s="4">
        <f t="shared" si="1395"/>
        <v>0</v>
      </c>
      <c r="O465" s="4">
        <f t="shared" si="1395"/>
        <v>1120</v>
      </c>
      <c r="P465" s="4">
        <f t="shared" si="1395"/>
        <v>0</v>
      </c>
      <c r="Q465" s="4">
        <f t="shared" si="1395"/>
        <v>1120</v>
      </c>
      <c r="R465" s="4">
        <f t="shared" si="1395"/>
        <v>0</v>
      </c>
      <c r="S465" s="4">
        <f t="shared" si="1395"/>
        <v>1120</v>
      </c>
      <c r="T465" s="4">
        <f t="shared" si="1395"/>
        <v>0</v>
      </c>
      <c r="U465" s="4">
        <f t="shared" si="1395"/>
        <v>1120</v>
      </c>
      <c r="V465" s="4">
        <f t="shared" si="1395"/>
        <v>1120</v>
      </c>
      <c r="W465" s="4">
        <f t="shared" si="1395"/>
        <v>0</v>
      </c>
      <c r="X465" s="4">
        <f t="shared" si="1395"/>
        <v>1120</v>
      </c>
      <c r="Y465" s="4">
        <f t="shared" si="1395"/>
        <v>0</v>
      </c>
      <c r="Z465" s="4">
        <f t="shared" si="1395"/>
        <v>1120</v>
      </c>
      <c r="AA465" s="4">
        <f t="shared" si="1396"/>
        <v>0</v>
      </c>
      <c r="AB465" s="4">
        <f t="shared" si="1396"/>
        <v>1120</v>
      </c>
    </row>
    <row r="466" spans="1:28" ht="31.5" hidden="1" outlineLevel="5" x14ac:dyDescent="0.25">
      <c r="A466" s="5" t="s">
        <v>331</v>
      </c>
      <c r="B466" s="5"/>
      <c r="C466" s="28" t="s">
        <v>91</v>
      </c>
      <c r="D466" s="4">
        <f t="shared" si="1395"/>
        <v>1241.5999999999999</v>
      </c>
      <c r="E466" s="4">
        <f t="shared" si="1395"/>
        <v>0</v>
      </c>
      <c r="F466" s="4">
        <f t="shared" si="1395"/>
        <v>1241.5999999999999</v>
      </c>
      <c r="G466" s="4">
        <f t="shared" si="1395"/>
        <v>0</v>
      </c>
      <c r="H466" s="4">
        <f t="shared" si="1395"/>
        <v>1241.5999999999999</v>
      </c>
      <c r="I466" s="4">
        <f t="shared" si="1395"/>
        <v>0</v>
      </c>
      <c r="J466" s="4">
        <f t="shared" si="1395"/>
        <v>1241.5999999999999</v>
      </c>
      <c r="K466" s="4">
        <f t="shared" si="1395"/>
        <v>0</v>
      </c>
      <c r="L466" s="4">
        <f t="shared" si="1395"/>
        <v>1241.5999999999999</v>
      </c>
      <c r="M466" s="4">
        <f t="shared" si="1395"/>
        <v>1120</v>
      </c>
      <c r="N466" s="4">
        <f t="shared" si="1395"/>
        <v>0</v>
      </c>
      <c r="O466" s="4">
        <f t="shared" si="1395"/>
        <v>1120</v>
      </c>
      <c r="P466" s="4">
        <f t="shared" si="1395"/>
        <v>0</v>
      </c>
      <c r="Q466" s="4">
        <f t="shared" si="1395"/>
        <v>1120</v>
      </c>
      <c r="R466" s="4">
        <f t="shared" si="1395"/>
        <v>0</v>
      </c>
      <c r="S466" s="4">
        <f t="shared" si="1395"/>
        <v>1120</v>
      </c>
      <c r="T466" s="4">
        <f t="shared" si="1395"/>
        <v>0</v>
      </c>
      <c r="U466" s="4">
        <f t="shared" si="1395"/>
        <v>1120</v>
      </c>
      <c r="V466" s="4">
        <f t="shared" si="1395"/>
        <v>1120</v>
      </c>
      <c r="W466" s="4">
        <f t="shared" si="1395"/>
        <v>0</v>
      </c>
      <c r="X466" s="4">
        <f t="shared" si="1395"/>
        <v>1120</v>
      </c>
      <c r="Y466" s="4">
        <f t="shared" si="1395"/>
        <v>0</v>
      </c>
      <c r="Z466" s="4">
        <f t="shared" si="1395"/>
        <v>1120</v>
      </c>
      <c r="AA466" s="4">
        <f t="shared" si="1396"/>
        <v>0</v>
      </c>
      <c r="AB466" s="4">
        <f t="shared" si="1396"/>
        <v>1120</v>
      </c>
    </row>
    <row r="467" spans="1:28" ht="31.5" hidden="1" outlineLevel="7" x14ac:dyDescent="0.25">
      <c r="A467" s="11" t="s">
        <v>331</v>
      </c>
      <c r="B467" s="11" t="s">
        <v>92</v>
      </c>
      <c r="C467" s="27" t="s">
        <v>93</v>
      </c>
      <c r="D467" s="8">
        <v>1241.5999999999999</v>
      </c>
      <c r="E467" s="8"/>
      <c r="F467" s="8">
        <f t="shared" ref="F467" si="1397">SUM(D467:E467)</f>
        <v>1241.5999999999999</v>
      </c>
      <c r="G467" s="8"/>
      <c r="H467" s="8">
        <f t="shared" ref="H467" si="1398">SUM(F467:G467)</f>
        <v>1241.5999999999999</v>
      </c>
      <c r="I467" s="8"/>
      <c r="J467" s="8">
        <f t="shared" ref="J467" si="1399">SUM(H467:I467)</f>
        <v>1241.5999999999999</v>
      </c>
      <c r="K467" s="8"/>
      <c r="L467" s="8">
        <f t="shared" ref="L467" si="1400">SUM(J467:K467)</f>
        <v>1241.5999999999999</v>
      </c>
      <c r="M467" s="8">
        <v>1120</v>
      </c>
      <c r="N467" s="8"/>
      <c r="O467" s="8">
        <f t="shared" ref="O467" si="1401">SUM(M467:N467)</f>
        <v>1120</v>
      </c>
      <c r="P467" s="8"/>
      <c r="Q467" s="8">
        <f t="shared" ref="Q467" si="1402">SUM(O467:P467)</f>
        <v>1120</v>
      </c>
      <c r="R467" s="8"/>
      <c r="S467" s="8">
        <f t="shared" ref="S467" si="1403">SUM(Q467:R467)</f>
        <v>1120</v>
      </c>
      <c r="T467" s="8"/>
      <c r="U467" s="8">
        <f t="shared" ref="U467" si="1404">SUM(S467:T467)</f>
        <v>1120</v>
      </c>
      <c r="V467" s="8">
        <v>1120</v>
      </c>
      <c r="W467" s="8"/>
      <c r="X467" s="8">
        <f t="shared" ref="X467" si="1405">SUM(V467:W467)</f>
        <v>1120</v>
      </c>
      <c r="Y467" s="8"/>
      <c r="Z467" s="8">
        <f t="shared" ref="Z467" si="1406">SUM(X467:Y467)</f>
        <v>1120</v>
      </c>
      <c r="AA467" s="8"/>
      <c r="AB467" s="8">
        <f t="shared" ref="AB467" si="1407">SUM(Z467:AA467)</f>
        <v>1120</v>
      </c>
    </row>
    <row r="468" spans="1:28" ht="31.5" hidden="1" outlineLevel="3" x14ac:dyDescent="0.25">
      <c r="A468" s="5" t="s">
        <v>94</v>
      </c>
      <c r="B468" s="5"/>
      <c r="C468" s="28" t="s">
        <v>95</v>
      </c>
      <c r="D468" s="4">
        <f t="shared" ref="D468:AA470" si="1408">D469</f>
        <v>274.80099999999999</v>
      </c>
      <c r="E468" s="4">
        <f t="shared" si="1408"/>
        <v>0</v>
      </c>
      <c r="F468" s="4">
        <f t="shared" si="1408"/>
        <v>274.80099999999999</v>
      </c>
      <c r="G468" s="4">
        <f t="shared" si="1408"/>
        <v>0</v>
      </c>
      <c r="H468" s="4">
        <f t="shared" si="1408"/>
        <v>274.80099999999999</v>
      </c>
      <c r="I468" s="4">
        <f t="shared" si="1408"/>
        <v>0</v>
      </c>
      <c r="J468" s="4">
        <f t="shared" si="1408"/>
        <v>274.80099999999999</v>
      </c>
      <c r="K468" s="4">
        <f t="shared" si="1408"/>
        <v>0</v>
      </c>
      <c r="L468" s="4">
        <f t="shared" si="1408"/>
        <v>274.80099999999999</v>
      </c>
      <c r="M468" s="4">
        <f t="shared" si="1408"/>
        <v>155.69999999999999</v>
      </c>
      <c r="N468" s="4">
        <f t="shared" si="1408"/>
        <v>0</v>
      </c>
      <c r="O468" s="4">
        <f t="shared" si="1408"/>
        <v>155.69999999999999</v>
      </c>
      <c r="P468" s="4">
        <f t="shared" si="1408"/>
        <v>0</v>
      </c>
      <c r="Q468" s="4">
        <f t="shared" si="1408"/>
        <v>155.69999999999999</v>
      </c>
      <c r="R468" s="4">
        <f t="shared" si="1408"/>
        <v>0</v>
      </c>
      <c r="S468" s="4">
        <f t="shared" si="1408"/>
        <v>155.69999999999999</v>
      </c>
      <c r="T468" s="4">
        <f t="shared" si="1408"/>
        <v>0</v>
      </c>
      <c r="U468" s="4">
        <f t="shared" si="1408"/>
        <v>155.69999999999999</v>
      </c>
      <c r="V468" s="4">
        <f t="shared" si="1408"/>
        <v>155.69999999999999</v>
      </c>
      <c r="W468" s="4">
        <f t="shared" si="1408"/>
        <v>0</v>
      </c>
      <c r="X468" s="4">
        <f t="shared" si="1408"/>
        <v>155.69999999999999</v>
      </c>
      <c r="Y468" s="4">
        <f t="shared" si="1408"/>
        <v>0</v>
      </c>
      <c r="Z468" s="4">
        <f t="shared" si="1408"/>
        <v>155.69999999999999</v>
      </c>
      <c r="AA468" s="4">
        <f t="shared" si="1408"/>
        <v>0</v>
      </c>
      <c r="AB468" s="4">
        <f t="shared" ref="AA468:AB470" si="1409">AB469</f>
        <v>155.69999999999999</v>
      </c>
    </row>
    <row r="469" spans="1:28" ht="47.25" hidden="1" outlineLevel="4" x14ac:dyDescent="0.25">
      <c r="A469" s="5" t="s">
        <v>96</v>
      </c>
      <c r="B469" s="5"/>
      <c r="C469" s="28" t="s">
        <v>97</v>
      </c>
      <c r="D469" s="4">
        <f t="shared" si="1408"/>
        <v>274.80099999999999</v>
      </c>
      <c r="E469" s="4">
        <f t="shared" si="1408"/>
        <v>0</v>
      </c>
      <c r="F469" s="4">
        <f t="shared" si="1408"/>
        <v>274.80099999999999</v>
      </c>
      <c r="G469" s="4">
        <f t="shared" si="1408"/>
        <v>0</v>
      </c>
      <c r="H469" s="4">
        <f t="shared" si="1408"/>
        <v>274.80099999999999</v>
      </c>
      <c r="I469" s="4">
        <f t="shared" si="1408"/>
        <v>0</v>
      </c>
      <c r="J469" s="4">
        <f t="shared" si="1408"/>
        <v>274.80099999999999</v>
      </c>
      <c r="K469" s="4">
        <f t="shared" si="1408"/>
        <v>0</v>
      </c>
      <c r="L469" s="4">
        <f t="shared" si="1408"/>
        <v>274.80099999999999</v>
      </c>
      <c r="M469" s="4">
        <f t="shared" si="1408"/>
        <v>155.69999999999999</v>
      </c>
      <c r="N469" s="4">
        <f t="shared" si="1408"/>
        <v>0</v>
      </c>
      <c r="O469" s="4">
        <f t="shared" si="1408"/>
        <v>155.69999999999999</v>
      </c>
      <c r="P469" s="4">
        <f t="shared" si="1408"/>
        <v>0</v>
      </c>
      <c r="Q469" s="4">
        <f t="shared" si="1408"/>
        <v>155.69999999999999</v>
      </c>
      <c r="R469" s="4">
        <f t="shared" si="1408"/>
        <v>0</v>
      </c>
      <c r="S469" s="4">
        <f t="shared" si="1408"/>
        <v>155.69999999999999</v>
      </c>
      <c r="T469" s="4">
        <f t="shared" si="1408"/>
        <v>0</v>
      </c>
      <c r="U469" s="4">
        <f t="shared" si="1408"/>
        <v>155.69999999999999</v>
      </c>
      <c r="V469" s="4">
        <f t="shared" si="1408"/>
        <v>155.69999999999999</v>
      </c>
      <c r="W469" s="4">
        <f t="shared" si="1408"/>
        <v>0</v>
      </c>
      <c r="X469" s="4">
        <f t="shared" si="1408"/>
        <v>155.69999999999999</v>
      </c>
      <c r="Y469" s="4">
        <f t="shared" si="1408"/>
        <v>0</v>
      </c>
      <c r="Z469" s="4">
        <f t="shared" si="1408"/>
        <v>155.69999999999999</v>
      </c>
      <c r="AA469" s="4">
        <f t="shared" si="1409"/>
        <v>0</v>
      </c>
      <c r="AB469" s="4">
        <f t="shared" si="1409"/>
        <v>155.69999999999999</v>
      </c>
    </row>
    <row r="470" spans="1:28" ht="31.5" hidden="1" outlineLevel="5" x14ac:dyDescent="0.25">
      <c r="A470" s="5" t="s">
        <v>610</v>
      </c>
      <c r="B470" s="5"/>
      <c r="C470" s="28" t="s">
        <v>611</v>
      </c>
      <c r="D470" s="4">
        <f t="shared" si="1408"/>
        <v>274.80099999999999</v>
      </c>
      <c r="E470" s="4">
        <f t="shared" si="1408"/>
        <v>0</v>
      </c>
      <c r="F470" s="4">
        <f t="shared" si="1408"/>
        <v>274.80099999999999</v>
      </c>
      <c r="G470" s="4">
        <f t="shared" si="1408"/>
        <v>0</v>
      </c>
      <c r="H470" s="4">
        <f t="shared" si="1408"/>
        <v>274.80099999999999</v>
      </c>
      <c r="I470" s="4">
        <f t="shared" si="1408"/>
        <v>0</v>
      </c>
      <c r="J470" s="4">
        <f t="shared" si="1408"/>
        <v>274.80099999999999</v>
      </c>
      <c r="K470" s="4">
        <f t="shared" si="1408"/>
        <v>0</v>
      </c>
      <c r="L470" s="4">
        <f t="shared" si="1408"/>
        <v>274.80099999999999</v>
      </c>
      <c r="M470" s="4">
        <f t="shared" si="1408"/>
        <v>155.69999999999999</v>
      </c>
      <c r="N470" s="4">
        <f t="shared" si="1408"/>
        <v>0</v>
      </c>
      <c r="O470" s="4">
        <f t="shared" si="1408"/>
        <v>155.69999999999999</v>
      </c>
      <c r="P470" s="4">
        <f t="shared" si="1408"/>
        <v>0</v>
      </c>
      <c r="Q470" s="4">
        <f t="shared" si="1408"/>
        <v>155.69999999999999</v>
      </c>
      <c r="R470" s="4">
        <f t="shared" si="1408"/>
        <v>0</v>
      </c>
      <c r="S470" s="4">
        <f t="shared" si="1408"/>
        <v>155.69999999999999</v>
      </c>
      <c r="T470" s="4">
        <f t="shared" si="1408"/>
        <v>0</v>
      </c>
      <c r="U470" s="4">
        <f t="shared" si="1408"/>
        <v>155.69999999999999</v>
      </c>
      <c r="V470" s="4">
        <f t="shared" si="1408"/>
        <v>155.69999999999999</v>
      </c>
      <c r="W470" s="4">
        <f t="shared" si="1408"/>
        <v>0</v>
      </c>
      <c r="X470" s="4">
        <f t="shared" si="1408"/>
        <v>155.69999999999999</v>
      </c>
      <c r="Y470" s="4">
        <f t="shared" si="1408"/>
        <v>0</v>
      </c>
      <c r="Z470" s="4">
        <f t="shared" si="1408"/>
        <v>155.69999999999999</v>
      </c>
      <c r="AA470" s="4">
        <f t="shared" si="1409"/>
        <v>0</v>
      </c>
      <c r="AB470" s="4">
        <f t="shared" si="1409"/>
        <v>155.69999999999999</v>
      </c>
    </row>
    <row r="471" spans="1:28" ht="31.5" hidden="1" outlineLevel="7" x14ac:dyDescent="0.25">
      <c r="A471" s="11" t="s">
        <v>610</v>
      </c>
      <c r="B471" s="11" t="s">
        <v>92</v>
      </c>
      <c r="C471" s="27" t="s">
        <v>93</v>
      </c>
      <c r="D471" s="23">
        <v>274.80099999999999</v>
      </c>
      <c r="E471" s="8"/>
      <c r="F471" s="8">
        <f t="shared" ref="F471" si="1410">SUM(D471:E471)</f>
        <v>274.80099999999999</v>
      </c>
      <c r="G471" s="8"/>
      <c r="H471" s="8">
        <f t="shared" ref="H471" si="1411">SUM(F471:G471)</f>
        <v>274.80099999999999</v>
      </c>
      <c r="I471" s="8"/>
      <c r="J471" s="8">
        <f t="shared" ref="J471" si="1412">SUM(H471:I471)</f>
        <v>274.80099999999999</v>
      </c>
      <c r="K471" s="8"/>
      <c r="L471" s="8">
        <f t="shared" ref="L471" si="1413">SUM(J471:K471)</f>
        <v>274.80099999999999</v>
      </c>
      <c r="M471" s="8">
        <v>155.69999999999999</v>
      </c>
      <c r="N471" s="8"/>
      <c r="O471" s="8">
        <f t="shared" ref="O471" si="1414">SUM(M471:N471)</f>
        <v>155.69999999999999</v>
      </c>
      <c r="P471" s="8"/>
      <c r="Q471" s="8">
        <f t="shared" ref="Q471" si="1415">SUM(O471:P471)</f>
        <v>155.69999999999999</v>
      </c>
      <c r="R471" s="8"/>
      <c r="S471" s="8">
        <f t="shared" ref="S471" si="1416">SUM(Q471:R471)</f>
        <v>155.69999999999999</v>
      </c>
      <c r="T471" s="8"/>
      <c r="U471" s="8">
        <f t="shared" ref="U471" si="1417">SUM(S471:T471)</f>
        <v>155.69999999999999</v>
      </c>
      <c r="V471" s="8">
        <v>155.69999999999999</v>
      </c>
      <c r="W471" s="8"/>
      <c r="X471" s="8">
        <f t="shared" ref="X471" si="1418">SUM(V471:W471)</f>
        <v>155.69999999999999</v>
      </c>
      <c r="Y471" s="8"/>
      <c r="Z471" s="8">
        <f t="shared" ref="Z471" si="1419">SUM(X471:Y471)</f>
        <v>155.69999999999999</v>
      </c>
      <c r="AA471" s="8"/>
      <c r="AB471" s="8">
        <f t="shared" ref="AB471" si="1420">SUM(Z471:AA471)</f>
        <v>155.69999999999999</v>
      </c>
    </row>
    <row r="472" spans="1:28" ht="31.5" outlineLevel="2" collapsed="1" x14ac:dyDescent="0.25">
      <c r="A472" s="5" t="s">
        <v>42</v>
      </c>
      <c r="B472" s="5"/>
      <c r="C472" s="28" t="s">
        <v>43</v>
      </c>
      <c r="D472" s="4">
        <f>D473+D483+D514</f>
        <v>45002.53918</v>
      </c>
      <c r="E472" s="4">
        <f t="shared" ref="E472:Z472" si="1421">E473+E483+E514</f>
        <v>-2.6</v>
      </c>
      <c r="F472" s="4">
        <f t="shared" si="1421"/>
        <v>44999.939180000001</v>
      </c>
      <c r="G472" s="4">
        <f t="shared" si="1421"/>
        <v>5653.8780000000006</v>
      </c>
      <c r="H472" s="4">
        <f t="shared" si="1421"/>
        <v>50653.817179999998</v>
      </c>
      <c r="I472" s="4">
        <f t="shared" si="1421"/>
        <v>553.37</v>
      </c>
      <c r="J472" s="4">
        <f t="shared" si="1421"/>
        <v>51207.187180000001</v>
      </c>
      <c r="K472" s="4">
        <f t="shared" ref="K472:L472" si="1422">K473+K483+K514</f>
        <v>7669</v>
      </c>
      <c r="L472" s="4">
        <f t="shared" si="1422"/>
        <v>58876.187180000001</v>
      </c>
      <c r="M472" s="4">
        <f t="shared" si="1421"/>
        <v>36850.32</v>
      </c>
      <c r="N472" s="4">
        <f t="shared" si="1421"/>
        <v>-2.6</v>
      </c>
      <c r="O472" s="4">
        <f t="shared" si="1421"/>
        <v>36847.72</v>
      </c>
      <c r="P472" s="4">
        <f t="shared" si="1421"/>
        <v>6557.84</v>
      </c>
      <c r="Q472" s="4">
        <f t="shared" si="1421"/>
        <v>43405.56</v>
      </c>
      <c r="R472" s="4">
        <f t="shared" si="1421"/>
        <v>0</v>
      </c>
      <c r="S472" s="4">
        <f t="shared" si="1421"/>
        <v>43405.56</v>
      </c>
      <c r="T472" s="4">
        <f t="shared" si="1421"/>
        <v>0.1</v>
      </c>
      <c r="U472" s="4">
        <f t="shared" si="1421"/>
        <v>43405.659999999996</v>
      </c>
      <c r="V472" s="4">
        <f t="shared" si="1421"/>
        <v>21942.02</v>
      </c>
      <c r="W472" s="4">
        <f t="shared" si="1421"/>
        <v>0</v>
      </c>
      <c r="X472" s="4">
        <f t="shared" si="1421"/>
        <v>21942.02</v>
      </c>
      <c r="Y472" s="4">
        <f t="shared" si="1421"/>
        <v>20074.625</v>
      </c>
      <c r="Z472" s="4">
        <f t="shared" si="1421"/>
        <v>42016.645000000004</v>
      </c>
      <c r="AA472" s="4">
        <f t="shared" ref="AA472:AB472" si="1423">AA473+AA483+AA514</f>
        <v>4871.6000000000004</v>
      </c>
      <c r="AB472" s="4">
        <f t="shared" si="1423"/>
        <v>46888.244999999995</v>
      </c>
    </row>
    <row r="473" spans="1:28" ht="31.5" outlineLevel="3" x14ac:dyDescent="0.25">
      <c r="A473" s="5" t="s">
        <v>484</v>
      </c>
      <c r="B473" s="5"/>
      <c r="C473" s="28" t="s">
        <v>485</v>
      </c>
      <c r="D473" s="4">
        <f t="shared" ref="D473:AB473" si="1424">D474</f>
        <v>15963.000000000002</v>
      </c>
      <c r="E473" s="4">
        <f t="shared" si="1424"/>
        <v>0</v>
      </c>
      <c r="F473" s="4">
        <f t="shared" si="1424"/>
        <v>15963.000000000002</v>
      </c>
      <c r="G473" s="4">
        <f t="shared" si="1424"/>
        <v>4653.8780000000006</v>
      </c>
      <c r="H473" s="4">
        <f t="shared" si="1424"/>
        <v>20616.878000000001</v>
      </c>
      <c r="I473" s="4">
        <f t="shared" si="1424"/>
        <v>0</v>
      </c>
      <c r="J473" s="4">
        <f t="shared" si="1424"/>
        <v>20616.878000000001</v>
      </c>
      <c r="K473" s="4">
        <f t="shared" si="1424"/>
        <v>1687.9</v>
      </c>
      <c r="L473" s="4">
        <f t="shared" si="1424"/>
        <v>22304.777999999998</v>
      </c>
      <c r="M473" s="4">
        <f t="shared" si="1424"/>
        <v>15626.4</v>
      </c>
      <c r="N473" s="4">
        <f t="shared" si="1424"/>
        <v>0</v>
      </c>
      <c r="O473" s="4">
        <f t="shared" si="1424"/>
        <v>15626.4</v>
      </c>
      <c r="P473" s="4">
        <f t="shared" si="1424"/>
        <v>6557.84</v>
      </c>
      <c r="Q473" s="4">
        <f t="shared" si="1424"/>
        <v>22184.239999999998</v>
      </c>
      <c r="R473" s="4">
        <f t="shared" si="1424"/>
        <v>0</v>
      </c>
      <c r="S473" s="4">
        <f t="shared" si="1424"/>
        <v>22184.239999999998</v>
      </c>
      <c r="T473" s="4">
        <f t="shared" si="1424"/>
        <v>0</v>
      </c>
      <c r="U473" s="4">
        <f t="shared" si="1424"/>
        <v>22184.239999999998</v>
      </c>
      <c r="V473" s="4">
        <f t="shared" si="1424"/>
        <v>3000</v>
      </c>
      <c r="W473" s="4">
        <f t="shared" si="1424"/>
        <v>0</v>
      </c>
      <c r="X473" s="4">
        <f t="shared" si="1424"/>
        <v>3000</v>
      </c>
      <c r="Y473" s="4">
        <f t="shared" si="1424"/>
        <v>20074.625</v>
      </c>
      <c r="Z473" s="4">
        <f t="shared" si="1424"/>
        <v>23074.625</v>
      </c>
      <c r="AA473" s="4">
        <f t="shared" si="1424"/>
        <v>0</v>
      </c>
      <c r="AB473" s="4">
        <f t="shared" si="1424"/>
        <v>23074.625</v>
      </c>
    </row>
    <row r="474" spans="1:28" ht="31.5" outlineLevel="4" x14ac:dyDescent="0.25">
      <c r="A474" s="5" t="s">
        <v>486</v>
      </c>
      <c r="B474" s="5"/>
      <c r="C474" s="28" t="s">
        <v>487</v>
      </c>
      <c r="D474" s="4">
        <f>D479+D477+D475+D481</f>
        <v>15963.000000000002</v>
      </c>
      <c r="E474" s="4">
        <f t="shared" ref="E474:L474" si="1425">E479+E477+E475+E481</f>
        <v>0</v>
      </c>
      <c r="F474" s="4">
        <f t="shared" si="1425"/>
        <v>15963.000000000002</v>
      </c>
      <c r="G474" s="4">
        <f t="shared" si="1425"/>
        <v>4653.8780000000006</v>
      </c>
      <c r="H474" s="4">
        <f t="shared" si="1425"/>
        <v>20616.878000000001</v>
      </c>
      <c r="I474" s="4">
        <f t="shared" si="1425"/>
        <v>0</v>
      </c>
      <c r="J474" s="4">
        <f t="shared" si="1425"/>
        <v>20616.878000000001</v>
      </c>
      <c r="K474" s="4">
        <f t="shared" si="1425"/>
        <v>1687.9</v>
      </c>
      <c r="L474" s="4">
        <f t="shared" si="1425"/>
        <v>22304.777999999998</v>
      </c>
      <c r="M474" s="4">
        <f>M479+M477+M475+M481</f>
        <v>15626.4</v>
      </c>
      <c r="N474" s="4">
        <f t="shared" ref="N474:U474" si="1426">N479+N477+N475+N481</f>
        <v>0</v>
      </c>
      <c r="O474" s="4">
        <f t="shared" si="1426"/>
        <v>15626.4</v>
      </c>
      <c r="P474" s="4">
        <f t="shared" si="1426"/>
        <v>6557.84</v>
      </c>
      <c r="Q474" s="4">
        <f t="shared" si="1426"/>
        <v>22184.239999999998</v>
      </c>
      <c r="R474" s="4">
        <f t="shared" si="1426"/>
        <v>0</v>
      </c>
      <c r="S474" s="4">
        <f t="shared" si="1426"/>
        <v>22184.239999999998</v>
      </c>
      <c r="T474" s="4">
        <f t="shared" si="1426"/>
        <v>0</v>
      </c>
      <c r="U474" s="4">
        <f t="shared" si="1426"/>
        <v>22184.239999999998</v>
      </c>
      <c r="V474" s="4">
        <f>V479+V477+V475+V481</f>
        <v>3000</v>
      </c>
      <c r="W474" s="4">
        <f t="shared" ref="W474:Z474" si="1427">W479+W477+W475+W481</f>
        <v>0</v>
      </c>
      <c r="X474" s="4">
        <f t="shared" si="1427"/>
        <v>3000</v>
      </c>
      <c r="Y474" s="4">
        <f t="shared" si="1427"/>
        <v>20074.625</v>
      </c>
      <c r="Z474" s="4">
        <f t="shared" si="1427"/>
        <v>23074.625</v>
      </c>
      <c r="AA474" s="4">
        <f t="shared" ref="AA474:AB474" si="1428">AA479+AA477+AA475+AA481</f>
        <v>0</v>
      </c>
      <c r="AB474" s="4">
        <f t="shared" si="1428"/>
        <v>23074.625</v>
      </c>
    </row>
    <row r="475" spans="1:28" s="43" customFormat="1" ht="15.75" outlineLevel="5" x14ac:dyDescent="0.25">
      <c r="A475" s="224" t="s">
        <v>488</v>
      </c>
      <c r="B475" s="5"/>
      <c r="C475" s="28" t="s">
        <v>588</v>
      </c>
      <c r="D475" s="4">
        <f>D476</f>
        <v>5760.7</v>
      </c>
      <c r="E475" s="4">
        <f t="shared" ref="E475:L475" si="1429">E476</f>
        <v>0</v>
      </c>
      <c r="F475" s="4">
        <f t="shared" si="1429"/>
        <v>5760.7</v>
      </c>
      <c r="G475" s="4">
        <f t="shared" si="1429"/>
        <v>7615.1310000000003</v>
      </c>
      <c r="H475" s="4">
        <f t="shared" si="1429"/>
        <v>13375.831</v>
      </c>
      <c r="I475" s="4">
        <f t="shared" si="1429"/>
        <v>0</v>
      </c>
      <c r="J475" s="4">
        <f t="shared" si="1429"/>
        <v>13375.831</v>
      </c>
      <c r="K475" s="4">
        <f t="shared" si="1429"/>
        <v>1687.9</v>
      </c>
      <c r="L475" s="4">
        <f t="shared" si="1429"/>
        <v>15063.731</v>
      </c>
      <c r="M475" s="4">
        <f>M476</f>
        <v>5760.7</v>
      </c>
      <c r="N475" s="4">
        <f t="shared" ref="N475:U475" si="1430">N476</f>
        <v>0</v>
      </c>
      <c r="O475" s="4">
        <f t="shared" si="1430"/>
        <v>5760.7</v>
      </c>
      <c r="P475" s="4">
        <f t="shared" si="1430"/>
        <v>12209.2</v>
      </c>
      <c r="Q475" s="4">
        <f t="shared" si="1430"/>
        <v>17969.900000000001</v>
      </c>
      <c r="R475" s="4">
        <f t="shared" si="1430"/>
        <v>0</v>
      </c>
      <c r="S475" s="4">
        <f t="shared" si="1430"/>
        <v>17969.900000000001</v>
      </c>
      <c r="T475" s="4">
        <f t="shared" si="1430"/>
        <v>0</v>
      </c>
      <c r="U475" s="4">
        <f t="shared" si="1430"/>
        <v>17969.900000000001</v>
      </c>
      <c r="V475" s="4">
        <f>V476</f>
        <v>0</v>
      </c>
      <c r="W475" s="4">
        <f t="shared" ref="W475" si="1431">W476</f>
        <v>0</v>
      </c>
      <c r="X475" s="4"/>
      <c r="Y475" s="4">
        <f t="shared" ref="Y475:AB475" si="1432">Y476</f>
        <v>17750.947</v>
      </c>
      <c r="Z475" s="4">
        <f t="shared" si="1432"/>
        <v>17750.947</v>
      </c>
      <c r="AA475" s="4">
        <f t="shared" si="1432"/>
        <v>0</v>
      </c>
      <c r="AB475" s="4">
        <f t="shared" si="1432"/>
        <v>17750.947</v>
      </c>
    </row>
    <row r="476" spans="1:28" s="43" customFormat="1" ht="15.75" outlineLevel="5" x14ac:dyDescent="0.25">
      <c r="A476" s="225" t="s">
        <v>488</v>
      </c>
      <c r="B476" s="11" t="s">
        <v>33</v>
      </c>
      <c r="C476" s="27" t="s">
        <v>34</v>
      </c>
      <c r="D476" s="8">
        <v>5760.7</v>
      </c>
      <c r="E476" s="8"/>
      <c r="F476" s="8">
        <f t="shared" ref="F476" si="1433">SUM(D476:E476)</f>
        <v>5760.7</v>
      </c>
      <c r="G476" s="8">
        <v>7615.1310000000003</v>
      </c>
      <c r="H476" s="8">
        <f t="shared" ref="H476" si="1434">SUM(F476:G476)</f>
        <v>13375.831</v>
      </c>
      <c r="I476" s="8"/>
      <c r="J476" s="8">
        <f t="shared" ref="J476" si="1435">SUM(H476:I476)</f>
        <v>13375.831</v>
      </c>
      <c r="K476" s="8">
        <v>1687.9</v>
      </c>
      <c r="L476" s="8">
        <f t="shared" ref="L476" si="1436">SUM(J476:K476)</f>
        <v>15063.731</v>
      </c>
      <c r="M476" s="8">
        <v>5760.7</v>
      </c>
      <c r="N476" s="8"/>
      <c r="O476" s="8">
        <f t="shared" ref="O476" si="1437">SUM(M476:N476)</f>
        <v>5760.7</v>
      </c>
      <c r="P476" s="8">
        <v>12209.2</v>
      </c>
      <c r="Q476" s="8">
        <f t="shared" ref="Q476" si="1438">SUM(O476:P476)</f>
        <v>17969.900000000001</v>
      </c>
      <c r="R476" s="8"/>
      <c r="S476" s="8">
        <f t="shared" ref="S476" si="1439">SUM(Q476:R476)</f>
        <v>17969.900000000001</v>
      </c>
      <c r="T476" s="8"/>
      <c r="U476" s="8">
        <f t="shared" ref="U476" si="1440">SUM(S476:T476)</f>
        <v>17969.900000000001</v>
      </c>
      <c r="V476" s="8"/>
      <c r="W476" s="8"/>
      <c r="X476" s="8"/>
      <c r="Y476" s="8">
        <v>17750.947</v>
      </c>
      <c r="Z476" s="8">
        <f t="shared" ref="Z476" si="1441">SUM(X476:Y476)</f>
        <v>17750.947</v>
      </c>
      <c r="AA476" s="8"/>
      <c r="AB476" s="8">
        <f t="shared" ref="AB476" si="1442">SUM(Z476:AA476)</f>
        <v>17750.947</v>
      </c>
    </row>
    <row r="477" spans="1:28" s="43" customFormat="1" ht="31.5" hidden="1" outlineLevel="5" x14ac:dyDescent="0.25">
      <c r="A477" s="5" t="s">
        <v>489</v>
      </c>
      <c r="B477" s="5"/>
      <c r="C477" s="28" t="s">
        <v>617</v>
      </c>
      <c r="D477" s="4">
        <f>D478</f>
        <v>2200</v>
      </c>
      <c r="E477" s="4">
        <f t="shared" ref="E477:L477" si="1443">E478</f>
        <v>0</v>
      </c>
      <c r="F477" s="4">
        <f t="shared" si="1443"/>
        <v>2200</v>
      </c>
      <c r="G477" s="4">
        <f t="shared" si="1443"/>
        <v>0</v>
      </c>
      <c r="H477" s="4">
        <f t="shared" si="1443"/>
        <v>2200</v>
      </c>
      <c r="I477" s="4">
        <f t="shared" si="1443"/>
        <v>0</v>
      </c>
      <c r="J477" s="4">
        <f t="shared" si="1443"/>
        <v>2200</v>
      </c>
      <c r="K477" s="4">
        <f t="shared" si="1443"/>
        <v>0</v>
      </c>
      <c r="L477" s="4">
        <f t="shared" si="1443"/>
        <v>2200</v>
      </c>
      <c r="M477" s="4">
        <f>M478</f>
        <v>2200</v>
      </c>
      <c r="N477" s="4">
        <f t="shared" ref="N477:U477" si="1444">N478</f>
        <v>0</v>
      </c>
      <c r="O477" s="4">
        <f t="shared" si="1444"/>
        <v>2200</v>
      </c>
      <c r="P477" s="4">
        <f t="shared" si="1444"/>
        <v>0</v>
      </c>
      <c r="Q477" s="4">
        <f t="shared" si="1444"/>
        <v>2200</v>
      </c>
      <c r="R477" s="4">
        <f t="shared" si="1444"/>
        <v>0</v>
      </c>
      <c r="S477" s="4">
        <f t="shared" si="1444"/>
        <v>2200</v>
      </c>
      <c r="T477" s="4">
        <f t="shared" si="1444"/>
        <v>0</v>
      </c>
      <c r="U477" s="4">
        <f t="shared" si="1444"/>
        <v>2200</v>
      </c>
      <c r="V477" s="4">
        <f>V478</f>
        <v>3000</v>
      </c>
      <c r="W477" s="4">
        <f t="shared" ref="W477:AB477" si="1445">W478</f>
        <v>0</v>
      </c>
      <c r="X477" s="4">
        <f t="shared" si="1445"/>
        <v>3000</v>
      </c>
      <c r="Y477" s="4">
        <f t="shared" si="1445"/>
        <v>0</v>
      </c>
      <c r="Z477" s="4">
        <f t="shared" si="1445"/>
        <v>3000</v>
      </c>
      <c r="AA477" s="4">
        <f t="shared" si="1445"/>
        <v>0</v>
      </c>
      <c r="AB477" s="4">
        <f t="shared" si="1445"/>
        <v>3000</v>
      </c>
    </row>
    <row r="478" spans="1:28" s="43" customFormat="1" ht="15.75" hidden="1" outlineLevel="7" x14ac:dyDescent="0.25">
      <c r="A478" s="11" t="s">
        <v>489</v>
      </c>
      <c r="B478" s="11" t="s">
        <v>33</v>
      </c>
      <c r="C478" s="27" t="s">
        <v>34</v>
      </c>
      <c r="D478" s="8">
        <v>2200</v>
      </c>
      <c r="E478" s="8"/>
      <c r="F478" s="8">
        <f t="shared" ref="F478" si="1446">SUM(D478:E478)</f>
        <v>2200</v>
      </c>
      <c r="G478" s="8"/>
      <c r="H478" s="8">
        <f t="shared" ref="H478" si="1447">SUM(F478:G478)</f>
        <v>2200</v>
      </c>
      <c r="I478" s="8"/>
      <c r="J478" s="8">
        <f t="shared" ref="J478" si="1448">SUM(H478:I478)</f>
        <v>2200</v>
      </c>
      <c r="K478" s="8"/>
      <c r="L478" s="8">
        <f t="shared" ref="L478" si="1449">SUM(J478:K478)</f>
        <v>2200</v>
      </c>
      <c r="M478" s="8">
        <v>2200</v>
      </c>
      <c r="N478" s="8"/>
      <c r="O478" s="8">
        <f t="shared" ref="O478" si="1450">SUM(M478:N478)</f>
        <v>2200</v>
      </c>
      <c r="P478" s="8"/>
      <c r="Q478" s="8">
        <f t="shared" ref="Q478" si="1451">SUM(O478:P478)</f>
        <v>2200</v>
      </c>
      <c r="R478" s="8"/>
      <c r="S478" s="8">
        <f t="shared" ref="S478" si="1452">SUM(Q478:R478)</f>
        <v>2200</v>
      </c>
      <c r="T478" s="8"/>
      <c r="U478" s="8">
        <f t="shared" ref="U478" si="1453">SUM(S478:T478)</f>
        <v>2200</v>
      </c>
      <c r="V478" s="8">
        <v>3000</v>
      </c>
      <c r="W478" s="8"/>
      <c r="X478" s="8">
        <f t="shared" ref="X478" si="1454">SUM(V478:W478)</f>
        <v>3000</v>
      </c>
      <c r="Y478" s="8"/>
      <c r="Z478" s="8">
        <f t="shared" ref="Z478" si="1455">SUM(X478:Y478)</f>
        <v>3000</v>
      </c>
      <c r="AA478" s="8"/>
      <c r="AB478" s="8">
        <f t="shared" ref="AB478" si="1456">SUM(Z478:AA478)</f>
        <v>3000</v>
      </c>
    </row>
    <row r="479" spans="1:28" s="42" customFormat="1" ht="31.5" hidden="1" outlineLevel="5" x14ac:dyDescent="0.25">
      <c r="A479" s="5" t="s">
        <v>489</v>
      </c>
      <c r="B479" s="5"/>
      <c r="C479" s="28" t="s">
        <v>618</v>
      </c>
      <c r="D479" s="4">
        <f>D480</f>
        <v>6001.7</v>
      </c>
      <c r="E479" s="4">
        <f t="shared" ref="E479:L479" si="1457">E480</f>
        <v>0</v>
      </c>
      <c r="F479" s="4">
        <f t="shared" si="1457"/>
        <v>6001.7</v>
      </c>
      <c r="G479" s="4">
        <f t="shared" si="1457"/>
        <v>-2220.915</v>
      </c>
      <c r="H479" s="4">
        <f t="shared" si="1457"/>
        <v>3780.7849999999999</v>
      </c>
      <c r="I479" s="4">
        <f t="shared" si="1457"/>
        <v>0</v>
      </c>
      <c r="J479" s="4">
        <f t="shared" si="1457"/>
        <v>3780.7849999999999</v>
      </c>
      <c r="K479" s="4">
        <f t="shared" si="1457"/>
        <v>0</v>
      </c>
      <c r="L479" s="4">
        <f t="shared" si="1457"/>
        <v>3780.7849999999999</v>
      </c>
      <c r="M479" s="4">
        <f>M480</f>
        <v>5749.3</v>
      </c>
      <c r="N479" s="4">
        <f t="shared" ref="N479:U479" si="1458">N480</f>
        <v>0</v>
      </c>
      <c r="O479" s="4">
        <f t="shared" si="1458"/>
        <v>5749.3</v>
      </c>
      <c r="P479" s="4">
        <f t="shared" si="1458"/>
        <v>-4238.5600000000004</v>
      </c>
      <c r="Q479" s="4">
        <f t="shared" si="1458"/>
        <v>1510.7399999999998</v>
      </c>
      <c r="R479" s="4">
        <f t="shared" si="1458"/>
        <v>0</v>
      </c>
      <c r="S479" s="4">
        <f t="shared" si="1458"/>
        <v>1510.7399999999998</v>
      </c>
      <c r="T479" s="4">
        <f t="shared" si="1458"/>
        <v>0</v>
      </c>
      <c r="U479" s="4">
        <f t="shared" si="1458"/>
        <v>1510.7399999999998</v>
      </c>
      <c r="V479" s="4">
        <f>V480</f>
        <v>0</v>
      </c>
      <c r="W479" s="4">
        <f t="shared" ref="W479" si="1459">W480</f>
        <v>0</v>
      </c>
      <c r="X479" s="4"/>
      <c r="Y479" s="4">
        <f t="shared" ref="Y479:AB479" si="1460">Y480</f>
        <v>1742.7584999999999</v>
      </c>
      <c r="Z479" s="4">
        <f t="shared" si="1460"/>
        <v>1742.7584999999999</v>
      </c>
      <c r="AA479" s="4">
        <f t="shared" si="1460"/>
        <v>0</v>
      </c>
      <c r="AB479" s="4">
        <f t="shared" si="1460"/>
        <v>1742.7584999999999</v>
      </c>
    </row>
    <row r="480" spans="1:28" s="42" customFormat="1" ht="15.75" hidden="1" outlineLevel="7" x14ac:dyDescent="0.25">
      <c r="A480" s="11" t="s">
        <v>489</v>
      </c>
      <c r="B480" s="11" t="s">
        <v>33</v>
      </c>
      <c r="C480" s="27" t="s">
        <v>34</v>
      </c>
      <c r="D480" s="8">
        <v>6001.7</v>
      </c>
      <c r="E480" s="8"/>
      <c r="F480" s="8">
        <f t="shared" ref="F480" si="1461">SUM(D480:E480)</f>
        <v>6001.7</v>
      </c>
      <c r="G480" s="8">
        <v>-2220.915</v>
      </c>
      <c r="H480" s="8">
        <f t="shared" ref="H480" si="1462">SUM(F480:G480)</f>
        <v>3780.7849999999999</v>
      </c>
      <c r="I480" s="8"/>
      <c r="J480" s="8">
        <f t="shared" ref="J480" si="1463">SUM(H480:I480)</f>
        <v>3780.7849999999999</v>
      </c>
      <c r="K480" s="8"/>
      <c r="L480" s="8">
        <f t="shared" ref="L480" si="1464">SUM(J480:K480)</f>
        <v>3780.7849999999999</v>
      </c>
      <c r="M480" s="8">
        <v>5749.3</v>
      </c>
      <c r="N480" s="8"/>
      <c r="O480" s="8">
        <f t="shared" ref="O480" si="1465">SUM(M480:N480)</f>
        <v>5749.3</v>
      </c>
      <c r="P480" s="8">
        <v>-4238.5600000000004</v>
      </c>
      <c r="Q480" s="8">
        <f t="shared" ref="Q480" si="1466">SUM(O480:P480)</f>
        <v>1510.7399999999998</v>
      </c>
      <c r="R480" s="8"/>
      <c r="S480" s="8">
        <f t="shared" ref="S480" si="1467">SUM(Q480:R480)</f>
        <v>1510.7399999999998</v>
      </c>
      <c r="T480" s="8"/>
      <c r="U480" s="8">
        <f t="shared" ref="U480" si="1468">SUM(S480:T480)</f>
        <v>1510.7399999999998</v>
      </c>
      <c r="V480" s="8"/>
      <c r="W480" s="8"/>
      <c r="X480" s="8"/>
      <c r="Y480" s="8">
        <v>1742.7584999999999</v>
      </c>
      <c r="Z480" s="8">
        <f t="shared" ref="Z480" si="1469">SUM(X480:Y480)</f>
        <v>1742.7584999999999</v>
      </c>
      <c r="AA480" s="8"/>
      <c r="AB480" s="8">
        <f t="shared" ref="AB480" si="1470">SUM(Z480:AA480)</f>
        <v>1742.7584999999999</v>
      </c>
    </row>
    <row r="481" spans="1:28" s="42" customFormat="1" ht="31.5" hidden="1" outlineLevel="5" x14ac:dyDescent="0.25">
      <c r="A481" s="5" t="s">
        <v>489</v>
      </c>
      <c r="B481" s="5"/>
      <c r="C481" s="28" t="s">
        <v>619</v>
      </c>
      <c r="D481" s="4">
        <f>D482</f>
        <v>2000.6</v>
      </c>
      <c r="E481" s="4">
        <f t="shared" ref="E481:L481" si="1471">E482</f>
        <v>0</v>
      </c>
      <c r="F481" s="4">
        <f t="shared" si="1471"/>
        <v>2000.6</v>
      </c>
      <c r="G481" s="4">
        <f t="shared" si="1471"/>
        <v>-740.33799999999997</v>
      </c>
      <c r="H481" s="4">
        <f t="shared" si="1471"/>
        <v>1260.2619999999999</v>
      </c>
      <c r="I481" s="4">
        <f t="shared" si="1471"/>
        <v>0</v>
      </c>
      <c r="J481" s="4">
        <f t="shared" si="1471"/>
        <v>1260.2619999999999</v>
      </c>
      <c r="K481" s="4">
        <f t="shared" si="1471"/>
        <v>0</v>
      </c>
      <c r="L481" s="4">
        <f t="shared" si="1471"/>
        <v>1260.2619999999999</v>
      </c>
      <c r="M481" s="4">
        <f>M482</f>
        <v>1916.4</v>
      </c>
      <c r="N481" s="4">
        <f t="shared" ref="N481:U481" si="1472">N482</f>
        <v>0</v>
      </c>
      <c r="O481" s="4">
        <f t="shared" si="1472"/>
        <v>1916.4</v>
      </c>
      <c r="P481" s="4">
        <f t="shared" si="1472"/>
        <v>-1412.8</v>
      </c>
      <c r="Q481" s="4">
        <f t="shared" si="1472"/>
        <v>503.60000000000014</v>
      </c>
      <c r="R481" s="4">
        <f t="shared" si="1472"/>
        <v>0</v>
      </c>
      <c r="S481" s="4">
        <f t="shared" si="1472"/>
        <v>503.60000000000014</v>
      </c>
      <c r="T481" s="4">
        <f t="shared" si="1472"/>
        <v>0</v>
      </c>
      <c r="U481" s="4">
        <f t="shared" si="1472"/>
        <v>503.60000000000014</v>
      </c>
      <c r="V481" s="4">
        <f>V482</f>
        <v>0</v>
      </c>
      <c r="W481" s="4">
        <f t="shared" ref="W481" si="1473">W482</f>
        <v>0</v>
      </c>
      <c r="X481" s="4"/>
      <c r="Y481" s="4">
        <f t="shared" ref="Y481:AB481" si="1474">Y482</f>
        <v>580.91949999999997</v>
      </c>
      <c r="Z481" s="4">
        <f t="shared" si="1474"/>
        <v>580.91949999999997</v>
      </c>
      <c r="AA481" s="4">
        <f t="shared" si="1474"/>
        <v>0</v>
      </c>
      <c r="AB481" s="4">
        <f t="shared" si="1474"/>
        <v>580.91949999999997</v>
      </c>
    </row>
    <row r="482" spans="1:28" s="42" customFormat="1" ht="15.75" hidden="1" outlineLevel="7" x14ac:dyDescent="0.25">
      <c r="A482" s="11" t="s">
        <v>489</v>
      </c>
      <c r="B482" s="11" t="s">
        <v>33</v>
      </c>
      <c r="C482" s="27" t="s">
        <v>34</v>
      </c>
      <c r="D482" s="8">
        <v>2000.6</v>
      </c>
      <c r="E482" s="8"/>
      <c r="F482" s="8">
        <f t="shared" ref="F482" si="1475">SUM(D482:E482)</f>
        <v>2000.6</v>
      </c>
      <c r="G482" s="8">
        <v>-740.33799999999997</v>
      </c>
      <c r="H482" s="8">
        <f t="shared" ref="H482" si="1476">SUM(F482:G482)</f>
        <v>1260.2619999999999</v>
      </c>
      <c r="I482" s="8"/>
      <c r="J482" s="8">
        <f t="shared" ref="J482" si="1477">SUM(H482:I482)</f>
        <v>1260.2619999999999</v>
      </c>
      <c r="K482" s="8"/>
      <c r="L482" s="8">
        <f t="shared" ref="L482" si="1478">SUM(J482:K482)</f>
        <v>1260.2619999999999</v>
      </c>
      <c r="M482" s="8">
        <v>1916.4</v>
      </c>
      <c r="N482" s="8"/>
      <c r="O482" s="8">
        <f t="shared" ref="O482" si="1479">SUM(M482:N482)</f>
        <v>1916.4</v>
      </c>
      <c r="P482" s="8">
        <v>-1412.8</v>
      </c>
      <c r="Q482" s="8">
        <f t="shared" ref="Q482" si="1480">SUM(O482:P482)</f>
        <v>503.60000000000014</v>
      </c>
      <c r="R482" s="8"/>
      <c r="S482" s="8">
        <f t="shared" ref="S482" si="1481">SUM(Q482:R482)</f>
        <v>503.60000000000014</v>
      </c>
      <c r="T482" s="8"/>
      <c r="U482" s="8">
        <f t="shared" ref="U482" si="1482">SUM(S482:T482)</f>
        <v>503.60000000000014</v>
      </c>
      <c r="V482" s="8"/>
      <c r="W482" s="8"/>
      <c r="X482" s="8"/>
      <c r="Y482" s="8">
        <v>580.91949999999997</v>
      </c>
      <c r="Z482" s="8">
        <f t="shared" ref="Z482" si="1483">SUM(X482:Y482)</f>
        <v>580.91949999999997</v>
      </c>
      <c r="AA482" s="8"/>
      <c r="AB482" s="8">
        <f t="shared" ref="AB482" si="1484">SUM(Z482:AA482)</f>
        <v>580.91949999999997</v>
      </c>
    </row>
    <row r="483" spans="1:28" ht="47.25" outlineLevel="3" x14ac:dyDescent="0.25">
      <c r="A483" s="5" t="s">
        <v>44</v>
      </c>
      <c r="B483" s="5"/>
      <c r="C483" s="28" t="s">
        <v>45</v>
      </c>
      <c r="D483" s="4">
        <f>D484+D495+D509</f>
        <v>28439.53918</v>
      </c>
      <c r="E483" s="4">
        <f t="shared" ref="E483:Z483" si="1485">E484+E495+E509</f>
        <v>-2.6</v>
      </c>
      <c r="F483" s="4">
        <f t="shared" si="1485"/>
        <v>28436.939179999998</v>
      </c>
      <c r="G483" s="4">
        <f t="shared" si="1485"/>
        <v>0</v>
      </c>
      <c r="H483" s="4">
        <f t="shared" si="1485"/>
        <v>28436.939179999998</v>
      </c>
      <c r="I483" s="4">
        <f t="shared" si="1485"/>
        <v>553.37</v>
      </c>
      <c r="J483" s="4">
        <f t="shared" si="1485"/>
        <v>28990.30918</v>
      </c>
      <c r="K483" s="4">
        <f t="shared" ref="K483:L483" si="1486">K484+K495+K509</f>
        <v>5981.1</v>
      </c>
      <c r="L483" s="4">
        <f t="shared" si="1486"/>
        <v>34971.409180000002</v>
      </c>
      <c r="M483" s="4">
        <f t="shared" si="1485"/>
        <v>20623.920000000002</v>
      </c>
      <c r="N483" s="4">
        <f t="shared" si="1485"/>
        <v>-2.6</v>
      </c>
      <c r="O483" s="4">
        <f t="shared" si="1485"/>
        <v>20621.32</v>
      </c>
      <c r="P483" s="4">
        <f t="shared" si="1485"/>
        <v>0</v>
      </c>
      <c r="Q483" s="4">
        <f t="shared" si="1485"/>
        <v>20621.32</v>
      </c>
      <c r="R483" s="4">
        <f t="shared" si="1485"/>
        <v>0</v>
      </c>
      <c r="S483" s="4">
        <f t="shared" si="1485"/>
        <v>20621.32</v>
      </c>
      <c r="T483" s="4">
        <f t="shared" si="1485"/>
        <v>0.1</v>
      </c>
      <c r="U483" s="4">
        <f t="shared" si="1485"/>
        <v>20621.419999999998</v>
      </c>
      <c r="V483" s="4">
        <f t="shared" si="1485"/>
        <v>18342.02</v>
      </c>
      <c r="W483" s="4">
        <f t="shared" si="1485"/>
        <v>0</v>
      </c>
      <c r="X483" s="4">
        <f t="shared" si="1485"/>
        <v>18342.02</v>
      </c>
      <c r="Y483" s="4">
        <f t="shared" si="1485"/>
        <v>0</v>
      </c>
      <c r="Z483" s="4">
        <f t="shared" si="1485"/>
        <v>18342.02</v>
      </c>
      <c r="AA483" s="4">
        <f t="shared" ref="AA483:AB483" si="1487">AA484+AA495+AA509</f>
        <v>4871.6000000000004</v>
      </c>
      <c r="AB483" s="4">
        <f t="shared" si="1487"/>
        <v>23213.62</v>
      </c>
    </row>
    <row r="484" spans="1:28" ht="31.5" hidden="1" outlineLevel="4" x14ac:dyDescent="0.25">
      <c r="A484" s="5" t="s">
        <v>332</v>
      </c>
      <c r="B484" s="5"/>
      <c r="C484" s="28" t="s">
        <v>333</v>
      </c>
      <c r="D484" s="4">
        <f>D485+D487+D489+D491+D493</f>
        <v>2913.2</v>
      </c>
      <c r="E484" s="4">
        <f t="shared" ref="E484:Z484" si="1488">E485+E487+E489+E491+E493</f>
        <v>-2.6</v>
      </c>
      <c r="F484" s="4">
        <f t="shared" si="1488"/>
        <v>2910.6</v>
      </c>
      <c r="G484" s="4">
        <f t="shared" si="1488"/>
        <v>0</v>
      </c>
      <c r="H484" s="4">
        <f t="shared" si="1488"/>
        <v>2910.6</v>
      </c>
      <c r="I484" s="4">
        <f t="shared" si="1488"/>
        <v>553.37</v>
      </c>
      <c r="J484" s="4">
        <f t="shared" si="1488"/>
        <v>3463.97</v>
      </c>
      <c r="K484" s="4">
        <f t="shared" ref="K484:L484" si="1489">K485+K487+K489+K491+K493</f>
        <v>0</v>
      </c>
      <c r="L484" s="4">
        <f t="shared" si="1489"/>
        <v>3463.97</v>
      </c>
      <c r="M484" s="4">
        <f t="shared" si="1488"/>
        <v>2713.2</v>
      </c>
      <c r="N484" s="4">
        <f t="shared" si="1488"/>
        <v>-2.6</v>
      </c>
      <c r="O484" s="4">
        <f t="shared" si="1488"/>
        <v>2710.6</v>
      </c>
      <c r="P484" s="4">
        <f t="shared" si="1488"/>
        <v>0</v>
      </c>
      <c r="Q484" s="4">
        <f t="shared" si="1488"/>
        <v>2710.6</v>
      </c>
      <c r="R484" s="4">
        <f t="shared" si="1488"/>
        <v>0</v>
      </c>
      <c r="S484" s="4">
        <f t="shared" si="1488"/>
        <v>2710.6</v>
      </c>
      <c r="T484" s="4">
        <f t="shared" si="1488"/>
        <v>0</v>
      </c>
      <c r="U484" s="4">
        <f t="shared" si="1488"/>
        <v>2710.6</v>
      </c>
      <c r="V484" s="4">
        <f t="shared" si="1488"/>
        <v>1810.6</v>
      </c>
      <c r="W484" s="4">
        <f t="shared" si="1488"/>
        <v>0</v>
      </c>
      <c r="X484" s="4">
        <f t="shared" si="1488"/>
        <v>1810.6</v>
      </c>
      <c r="Y484" s="4">
        <f t="shared" si="1488"/>
        <v>0</v>
      </c>
      <c r="Z484" s="4">
        <f t="shared" si="1488"/>
        <v>1810.6</v>
      </c>
      <c r="AA484" s="4">
        <f t="shared" ref="AA484:AB484" si="1490">AA485+AA487+AA489+AA491+AA493</f>
        <v>0</v>
      </c>
      <c r="AB484" s="4">
        <f t="shared" si="1490"/>
        <v>1810.6</v>
      </c>
    </row>
    <row r="485" spans="1:28" ht="15.75" hidden="1" outlineLevel="5" x14ac:dyDescent="0.25">
      <c r="A485" s="5" t="s">
        <v>334</v>
      </c>
      <c r="B485" s="5"/>
      <c r="C485" s="28" t="s">
        <v>335</v>
      </c>
      <c r="D485" s="4">
        <f>D486</f>
        <v>11.4</v>
      </c>
      <c r="E485" s="4">
        <f t="shared" ref="E485:L485" si="1491">E486</f>
        <v>0</v>
      </c>
      <c r="F485" s="4">
        <f t="shared" si="1491"/>
        <v>11.4</v>
      </c>
      <c r="G485" s="4">
        <f t="shared" si="1491"/>
        <v>0</v>
      </c>
      <c r="H485" s="4">
        <f t="shared" si="1491"/>
        <v>11.4</v>
      </c>
      <c r="I485" s="4">
        <f t="shared" si="1491"/>
        <v>0</v>
      </c>
      <c r="J485" s="4">
        <f t="shared" si="1491"/>
        <v>11.4</v>
      </c>
      <c r="K485" s="4">
        <f t="shared" si="1491"/>
        <v>0</v>
      </c>
      <c r="L485" s="4">
        <f t="shared" si="1491"/>
        <v>11.4</v>
      </c>
      <c r="M485" s="4">
        <f>M486</f>
        <v>11.4</v>
      </c>
      <c r="N485" s="4">
        <f t="shared" ref="N485:U485" si="1492">N486</f>
        <v>0</v>
      </c>
      <c r="O485" s="4">
        <f t="shared" si="1492"/>
        <v>11.4</v>
      </c>
      <c r="P485" s="4">
        <f t="shared" si="1492"/>
        <v>0</v>
      </c>
      <c r="Q485" s="4">
        <f t="shared" si="1492"/>
        <v>11.4</v>
      </c>
      <c r="R485" s="4">
        <f t="shared" si="1492"/>
        <v>0</v>
      </c>
      <c r="S485" s="4">
        <f t="shared" si="1492"/>
        <v>11.4</v>
      </c>
      <c r="T485" s="4">
        <f t="shared" si="1492"/>
        <v>0</v>
      </c>
      <c r="U485" s="4">
        <f t="shared" si="1492"/>
        <v>11.4</v>
      </c>
      <c r="V485" s="4">
        <f>V486</f>
        <v>10.6</v>
      </c>
      <c r="W485" s="4">
        <f t="shared" ref="W485:AB485" si="1493">W486</f>
        <v>0</v>
      </c>
      <c r="X485" s="4">
        <f t="shared" si="1493"/>
        <v>10.6</v>
      </c>
      <c r="Y485" s="4">
        <f t="shared" si="1493"/>
        <v>0</v>
      </c>
      <c r="Z485" s="4">
        <f t="shared" si="1493"/>
        <v>10.6</v>
      </c>
      <c r="AA485" s="4">
        <f t="shared" si="1493"/>
        <v>0</v>
      </c>
      <c r="AB485" s="4">
        <f t="shared" si="1493"/>
        <v>10.6</v>
      </c>
    </row>
    <row r="486" spans="1:28" ht="31.5" hidden="1" outlineLevel="7" x14ac:dyDescent="0.25">
      <c r="A486" s="11" t="s">
        <v>334</v>
      </c>
      <c r="B486" s="11" t="s">
        <v>11</v>
      </c>
      <c r="C486" s="27" t="s">
        <v>12</v>
      </c>
      <c r="D486" s="8">
        <v>11.4</v>
      </c>
      <c r="E486" s="8"/>
      <c r="F486" s="8">
        <f t="shared" ref="F486" si="1494">SUM(D486:E486)</f>
        <v>11.4</v>
      </c>
      <c r="G486" s="8"/>
      <c r="H486" s="8">
        <f t="shared" ref="H486" si="1495">SUM(F486:G486)</f>
        <v>11.4</v>
      </c>
      <c r="I486" s="8"/>
      <c r="J486" s="8">
        <f t="shared" ref="J486" si="1496">SUM(H486:I486)</f>
        <v>11.4</v>
      </c>
      <c r="K486" s="8"/>
      <c r="L486" s="8">
        <f t="shared" ref="L486" si="1497">SUM(J486:K486)</f>
        <v>11.4</v>
      </c>
      <c r="M486" s="8">
        <v>11.4</v>
      </c>
      <c r="N486" s="8"/>
      <c r="O486" s="8">
        <f t="shared" ref="O486" si="1498">SUM(M486:N486)</f>
        <v>11.4</v>
      </c>
      <c r="P486" s="8"/>
      <c r="Q486" s="8">
        <f t="shared" ref="Q486" si="1499">SUM(O486:P486)</f>
        <v>11.4</v>
      </c>
      <c r="R486" s="8"/>
      <c r="S486" s="8">
        <f t="shared" ref="S486" si="1500">SUM(Q486:R486)</f>
        <v>11.4</v>
      </c>
      <c r="T486" s="8"/>
      <c r="U486" s="8">
        <f t="shared" ref="U486" si="1501">SUM(S486:T486)</f>
        <v>11.4</v>
      </c>
      <c r="V486" s="8">
        <v>10.6</v>
      </c>
      <c r="W486" s="8"/>
      <c r="X486" s="8">
        <f t="shared" ref="X486" si="1502">SUM(V486:W486)</f>
        <v>10.6</v>
      </c>
      <c r="Y486" s="8"/>
      <c r="Z486" s="8">
        <f t="shared" ref="Z486" si="1503">SUM(X486:Y486)</f>
        <v>10.6</v>
      </c>
      <c r="AA486" s="8"/>
      <c r="AB486" s="8">
        <f t="shared" ref="AB486" si="1504">SUM(Z486:AA486)</f>
        <v>10.6</v>
      </c>
    </row>
    <row r="487" spans="1:28" ht="47.25" hidden="1" outlineLevel="5" x14ac:dyDescent="0.25">
      <c r="A487" s="5" t="s">
        <v>336</v>
      </c>
      <c r="B487" s="5"/>
      <c r="C487" s="28" t="s">
        <v>337</v>
      </c>
      <c r="D487" s="4">
        <f>D488</f>
        <v>1000</v>
      </c>
      <c r="E487" s="4">
        <f t="shared" ref="E487:L487" si="1505">E488</f>
        <v>0</v>
      </c>
      <c r="F487" s="4">
        <f t="shared" si="1505"/>
        <v>1000</v>
      </c>
      <c r="G487" s="4">
        <f t="shared" si="1505"/>
        <v>0</v>
      </c>
      <c r="H487" s="4">
        <f t="shared" si="1505"/>
        <v>1000</v>
      </c>
      <c r="I487" s="4">
        <f t="shared" si="1505"/>
        <v>553.37</v>
      </c>
      <c r="J487" s="4">
        <f t="shared" si="1505"/>
        <v>1553.37</v>
      </c>
      <c r="K487" s="4">
        <f t="shared" si="1505"/>
        <v>0</v>
      </c>
      <c r="L487" s="4">
        <f t="shared" si="1505"/>
        <v>1553.37</v>
      </c>
      <c r="M487" s="4">
        <f>M488</f>
        <v>800</v>
      </c>
      <c r="N487" s="4">
        <f t="shared" ref="N487:U487" si="1506">N488</f>
        <v>0</v>
      </c>
      <c r="O487" s="4">
        <f t="shared" si="1506"/>
        <v>800</v>
      </c>
      <c r="P487" s="4">
        <f t="shared" si="1506"/>
        <v>0</v>
      </c>
      <c r="Q487" s="4">
        <f t="shared" si="1506"/>
        <v>800</v>
      </c>
      <c r="R487" s="4">
        <f t="shared" si="1506"/>
        <v>0</v>
      </c>
      <c r="S487" s="4">
        <f t="shared" si="1506"/>
        <v>800</v>
      </c>
      <c r="T487" s="4">
        <f t="shared" si="1506"/>
        <v>0</v>
      </c>
      <c r="U487" s="4">
        <f t="shared" si="1506"/>
        <v>800</v>
      </c>
      <c r="V487" s="4">
        <f>V488</f>
        <v>800</v>
      </c>
      <c r="W487" s="4">
        <f t="shared" ref="W487:AB487" si="1507">W488</f>
        <v>0</v>
      </c>
      <c r="X487" s="4">
        <f t="shared" si="1507"/>
        <v>800</v>
      </c>
      <c r="Y487" s="4">
        <f t="shared" si="1507"/>
        <v>0</v>
      </c>
      <c r="Z487" s="4">
        <f t="shared" si="1507"/>
        <v>800</v>
      </c>
      <c r="AA487" s="4">
        <f t="shared" si="1507"/>
        <v>0</v>
      </c>
      <c r="AB487" s="4">
        <f t="shared" si="1507"/>
        <v>800</v>
      </c>
    </row>
    <row r="488" spans="1:28" ht="15.75" hidden="1" outlineLevel="7" x14ac:dyDescent="0.25">
      <c r="A488" s="11" t="s">
        <v>336</v>
      </c>
      <c r="B488" s="11" t="s">
        <v>33</v>
      </c>
      <c r="C488" s="27" t="s">
        <v>34</v>
      </c>
      <c r="D488" s="8">
        <v>1000</v>
      </c>
      <c r="E488" s="8"/>
      <c r="F488" s="8">
        <f t="shared" ref="F488" si="1508">SUM(D488:E488)</f>
        <v>1000</v>
      </c>
      <c r="G488" s="8"/>
      <c r="H488" s="8">
        <f t="shared" ref="H488" si="1509">SUM(F488:G488)</f>
        <v>1000</v>
      </c>
      <c r="I488" s="8">
        <v>553.37</v>
      </c>
      <c r="J488" s="8">
        <f t="shared" ref="J488" si="1510">SUM(H488:I488)</f>
        <v>1553.37</v>
      </c>
      <c r="K488" s="8"/>
      <c r="L488" s="8">
        <f t="shared" ref="L488" si="1511">SUM(J488:K488)</f>
        <v>1553.37</v>
      </c>
      <c r="M488" s="8">
        <v>800</v>
      </c>
      <c r="N488" s="8"/>
      <c r="O488" s="8">
        <f t="shared" ref="O488" si="1512">SUM(M488:N488)</f>
        <v>800</v>
      </c>
      <c r="P488" s="8"/>
      <c r="Q488" s="8">
        <f t="shared" ref="Q488" si="1513">SUM(O488:P488)</f>
        <v>800</v>
      </c>
      <c r="R488" s="8"/>
      <c r="S488" s="8">
        <f t="shared" ref="S488" si="1514">SUM(Q488:R488)</f>
        <v>800</v>
      </c>
      <c r="T488" s="8"/>
      <c r="U488" s="8">
        <f t="shared" ref="U488" si="1515">SUM(S488:T488)</f>
        <v>800</v>
      </c>
      <c r="V488" s="8">
        <v>800</v>
      </c>
      <c r="W488" s="8"/>
      <c r="X488" s="8">
        <f t="shared" ref="X488" si="1516">SUM(V488:W488)</f>
        <v>800</v>
      </c>
      <c r="Y488" s="8"/>
      <c r="Z488" s="8">
        <f t="shared" ref="Z488" si="1517">SUM(X488:Y488)</f>
        <v>800</v>
      </c>
      <c r="AA488" s="8"/>
      <c r="AB488" s="8">
        <f t="shared" ref="AB488" si="1518">SUM(Z488:AA488)</f>
        <v>800</v>
      </c>
    </row>
    <row r="489" spans="1:28" ht="48" hidden="1" customHeight="1" outlineLevel="5" x14ac:dyDescent="0.25">
      <c r="A489" s="5" t="s">
        <v>622</v>
      </c>
      <c r="B489" s="5"/>
      <c r="C489" s="28" t="s">
        <v>623</v>
      </c>
      <c r="D489" s="4">
        <f>D490</f>
        <v>1000</v>
      </c>
      <c r="E489" s="4">
        <f t="shared" ref="E489:L489" si="1519">E490</f>
        <v>0</v>
      </c>
      <c r="F489" s="4">
        <f t="shared" si="1519"/>
        <v>1000</v>
      </c>
      <c r="G489" s="4">
        <f t="shared" si="1519"/>
        <v>0</v>
      </c>
      <c r="H489" s="4">
        <f t="shared" si="1519"/>
        <v>1000</v>
      </c>
      <c r="I489" s="4">
        <f t="shared" si="1519"/>
        <v>0</v>
      </c>
      <c r="J489" s="4">
        <f t="shared" si="1519"/>
        <v>1000</v>
      </c>
      <c r="K489" s="4">
        <f t="shared" si="1519"/>
        <v>0</v>
      </c>
      <c r="L489" s="4">
        <f t="shared" si="1519"/>
        <v>1000</v>
      </c>
      <c r="M489" s="4">
        <f>M490</f>
        <v>1000</v>
      </c>
      <c r="N489" s="4">
        <f t="shared" ref="N489:U489" si="1520">N490</f>
        <v>0</v>
      </c>
      <c r="O489" s="4">
        <f t="shared" si="1520"/>
        <v>1000</v>
      </c>
      <c r="P489" s="4">
        <f t="shared" si="1520"/>
        <v>0</v>
      </c>
      <c r="Q489" s="4">
        <f t="shared" si="1520"/>
        <v>1000</v>
      </c>
      <c r="R489" s="4">
        <f t="shared" si="1520"/>
        <v>0</v>
      </c>
      <c r="S489" s="4">
        <f t="shared" si="1520"/>
        <v>1000</v>
      </c>
      <c r="T489" s="4">
        <f t="shared" si="1520"/>
        <v>0</v>
      </c>
      <c r="U489" s="4">
        <f t="shared" si="1520"/>
        <v>1000</v>
      </c>
      <c r="V489" s="4">
        <f>V490</f>
        <v>1000</v>
      </c>
      <c r="W489" s="4">
        <f t="shared" ref="W489:AB489" si="1521">W490</f>
        <v>0</v>
      </c>
      <c r="X489" s="4">
        <f t="shared" si="1521"/>
        <v>1000</v>
      </c>
      <c r="Y489" s="4">
        <f t="shared" si="1521"/>
        <v>0</v>
      </c>
      <c r="Z489" s="4">
        <f t="shared" si="1521"/>
        <v>1000</v>
      </c>
      <c r="AA489" s="4">
        <f t="shared" si="1521"/>
        <v>0</v>
      </c>
      <c r="AB489" s="4">
        <f t="shared" si="1521"/>
        <v>1000</v>
      </c>
    </row>
    <row r="490" spans="1:28" ht="15.75" hidden="1" outlineLevel="7" x14ac:dyDescent="0.25">
      <c r="A490" s="11" t="s">
        <v>622</v>
      </c>
      <c r="B490" s="11" t="s">
        <v>33</v>
      </c>
      <c r="C490" s="27" t="s">
        <v>34</v>
      </c>
      <c r="D490" s="8">
        <v>1000</v>
      </c>
      <c r="E490" s="8"/>
      <c r="F490" s="8">
        <f t="shared" ref="F490" si="1522">SUM(D490:E490)</f>
        <v>1000</v>
      </c>
      <c r="G490" s="8"/>
      <c r="H490" s="8">
        <f t="shared" ref="H490" si="1523">SUM(F490:G490)</f>
        <v>1000</v>
      </c>
      <c r="I490" s="8"/>
      <c r="J490" s="8">
        <f t="shared" ref="J490" si="1524">SUM(H490:I490)</f>
        <v>1000</v>
      </c>
      <c r="K490" s="8"/>
      <c r="L490" s="8">
        <f t="shared" ref="L490" si="1525">SUM(J490:K490)</f>
        <v>1000</v>
      </c>
      <c r="M490" s="8">
        <v>1000</v>
      </c>
      <c r="N490" s="8"/>
      <c r="O490" s="8">
        <f t="shared" ref="O490" si="1526">SUM(M490:N490)</f>
        <v>1000</v>
      </c>
      <c r="P490" s="8"/>
      <c r="Q490" s="8">
        <f t="shared" ref="Q490" si="1527">SUM(O490:P490)</f>
        <v>1000</v>
      </c>
      <c r="R490" s="8"/>
      <c r="S490" s="8">
        <f t="shared" ref="S490" si="1528">SUM(Q490:R490)</f>
        <v>1000</v>
      </c>
      <c r="T490" s="8"/>
      <c r="U490" s="8">
        <f t="shared" ref="U490" si="1529">SUM(S490:T490)</f>
        <v>1000</v>
      </c>
      <c r="V490" s="8">
        <v>1000</v>
      </c>
      <c r="W490" s="8"/>
      <c r="X490" s="8">
        <f t="shared" ref="X490" si="1530">SUM(V490:W490)</f>
        <v>1000</v>
      </c>
      <c r="Y490" s="8"/>
      <c r="Z490" s="8">
        <f t="shared" ref="Z490" si="1531">SUM(X490:Y490)</f>
        <v>1000</v>
      </c>
      <c r="AA490" s="8"/>
      <c r="AB490" s="8">
        <f t="shared" ref="AB490" si="1532">SUM(Z490:AA490)</f>
        <v>1000</v>
      </c>
    </row>
    <row r="491" spans="1:28" ht="47.25" hidden="1" outlineLevel="5" x14ac:dyDescent="0.25">
      <c r="A491" s="5" t="s">
        <v>440</v>
      </c>
      <c r="B491" s="5"/>
      <c r="C491" s="28" t="s">
        <v>566</v>
      </c>
      <c r="D491" s="4">
        <f>D492</f>
        <v>300.60000000000002</v>
      </c>
      <c r="E491" s="4">
        <f t="shared" ref="E491:L491" si="1533">E492</f>
        <v>0</v>
      </c>
      <c r="F491" s="4">
        <f t="shared" si="1533"/>
        <v>300.60000000000002</v>
      </c>
      <c r="G491" s="4">
        <f t="shared" si="1533"/>
        <v>0</v>
      </c>
      <c r="H491" s="4">
        <f t="shared" si="1533"/>
        <v>300.60000000000002</v>
      </c>
      <c r="I491" s="4">
        <f t="shared" si="1533"/>
        <v>0</v>
      </c>
      <c r="J491" s="4">
        <f t="shared" si="1533"/>
        <v>300.60000000000002</v>
      </c>
      <c r="K491" s="4">
        <f t="shared" si="1533"/>
        <v>0</v>
      </c>
      <c r="L491" s="4">
        <f t="shared" si="1533"/>
        <v>300.60000000000002</v>
      </c>
      <c r="M491" s="4">
        <f>M492</f>
        <v>300.60000000000002</v>
      </c>
      <c r="N491" s="4">
        <f t="shared" ref="N491:U491" si="1534">N492</f>
        <v>0</v>
      </c>
      <c r="O491" s="4">
        <f t="shared" si="1534"/>
        <v>300.60000000000002</v>
      </c>
      <c r="P491" s="4">
        <f t="shared" si="1534"/>
        <v>0</v>
      </c>
      <c r="Q491" s="4">
        <f t="shared" si="1534"/>
        <v>300.60000000000002</v>
      </c>
      <c r="R491" s="4">
        <f t="shared" si="1534"/>
        <v>0</v>
      </c>
      <c r="S491" s="4">
        <f t="shared" si="1534"/>
        <v>300.60000000000002</v>
      </c>
      <c r="T491" s="4">
        <f t="shared" si="1534"/>
        <v>0</v>
      </c>
      <c r="U491" s="4">
        <f t="shared" si="1534"/>
        <v>300.60000000000002</v>
      </c>
      <c r="V491" s="4">
        <f>V492</f>
        <v>0</v>
      </c>
      <c r="W491" s="4">
        <f t="shared" ref="W491" si="1535">W492</f>
        <v>0</v>
      </c>
      <c r="X491" s="4"/>
      <c r="Y491" s="4">
        <f t="shared" ref="Y491:AB491" si="1536">Y492</f>
        <v>0</v>
      </c>
      <c r="Z491" s="4">
        <f t="shared" si="1536"/>
        <v>0</v>
      </c>
      <c r="AA491" s="4">
        <f t="shared" si="1536"/>
        <v>0</v>
      </c>
      <c r="AB491" s="4">
        <f t="shared" si="1536"/>
        <v>0</v>
      </c>
    </row>
    <row r="492" spans="1:28" ht="31.5" hidden="1" outlineLevel="7" x14ac:dyDescent="0.25">
      <c r="A492" s="11" t="s">
        <v>440</v>
      </c>
      <c r="B492" s="11" t="s">
        <v>92</v>
      </c>
      <c r="C492" s="27" t="s">
        <v>93</v>
      </c>
      <c r="D492" s="8">
        <v>300.60000000000002</v>
      </c>
      <c r="E492" s="8"/>
      <c r="F492" s="8">
        <f t="shared" ref="F492" si="1537">SUM(D492:E492)</f>
        <v>300.60000000000002</v>
      </c>
      <c r="G492" s="8"/>
      <c r="H492" s="8">
        <f t="shared" ref="H492" si="1538">SUM(F492:G492)</f>
        <v>300.60000000000002</v>
      </c>
      <c r="I492" s="8"/>
      <c r="J492" s="8">
        <f t="shared" ref="J492" si="1539">SUM(H492:I492)</f>
        <v>300.60000000000002</v>
      </c>
      <c r="K492" s="8"/>
      <c r="L492" s="8">
        <f t="shared" ref="L492" si="1540">SUM(J492:K492)</f>
        <v>300.60000000000002</v>
      </c>
      <c r="M492" s="8">
        <v>300.60000000000002</v>
      </c>
      <c r="N492" s="8"/>
      <c r="O492" s="8">
        <f t="shared" ref="O492" si="1541">SUM(M492:N492)</f>
        <v>300.60000000000002</v>
      </c>
      <c r="P492" s="8"/>
      <c r="Q492" s="8">
        <f t="shared" ref="Q492" si="1542">SUM(O492:P492)</f>
        <v>300.60000000000002</v>
      </c>
      <c r="R492" s="8"/>
      <c r="S492" s="8">
        <f t="shared" ref="S492" si="1543">SUM(Q492:R492)</f>
        <v>300.60000000000002</v>
      </c>
      <c r="T492" s="8"/>
      <c r="U492" s="8">
        <f t="shared" ref="U492" si="1544">SUM(S492:T492)</f>
        <v>300.60000000000002</v>
      </c>
      <c r="V492" s="8"/>
      <c r="W492" s="8"/>
      <c r="X492" s="8"/>
      <c r="Y492" s="8"/>
      <c r="Z492" s="8">
        <f t="shared" ref="Z492" si="1545">SUM(X492:Y492)</f>
        <v>0</v>
      </c>
      <c r="AA492" s="8"/>
      <c r="AB492" s="8">
        <f t="shared" ref="AB492" si="1546">SUM(Z492:AA492)</f>
        <v>0</v>
      </c>
    </row>
    <row r="493" spans="1:28" s="42" customFormat="1" ht="47.25" hidden="1" outlineLevel="5" x14ac:dyDescent="0.25">
      <c r="A493" s="5" t="s">
        <v>440</v>
      </c>
      <c r="B493" s="5"/>
      <c r="C493" s="28" t="s">
        <v>569</v>
      </c>
      <c r="D493" s="4">
        <f>D494</f>
        <v>601.20000000000005</v>
      </c>
      <c r="E493" s="4">
        <f t="shared" ref="E493:L493" si="1547">E494</f>
        <v>-2.6</v>
      </c>
      <c r="F493" s="4">
        <f t="shared" si="1547"/>
        <v>598.6</v>
      </c>
      <c r="G493" s="4">
        <f t="shared" si="1547"/>
        <v>0</v>
      </c>
      <c r="H493" s="4">
        <f t="shared" si="1547"/>
        <v>598.6</v>
      </c>
      <c r="I493" s="4">
        <f t="shared" si="1547"/>
        <v>0</v>
      </c>
      <c r="J493" s="4">
        <f t="shared" si="1547"/>
        <v>598.6</v>
      </c>
      <c r="K493" s="4">
        <f t="shared" si="1547"/>
        <v>0</v>
      </c>
      <c r="L493" s="4">
        <f t="shared" si="1547"/>
        <v>598.6</v>
      </c>
      <c r="M493" s="4">
        <f>M494</f>
        <v>601.20000000000005</v>
      </c>
      <c r="N493" s="4">
        <f t="shared" ref="N493:U493" si="1548">N494</f>
        <v>-2.6</v>
      </c>
      <c r="O493" s="4">
        <f t="shared" si="1548"/>
        <v>598.6</v>
      </c>
      <c r="P493" s="4">
        <f t="shared" si="1548"/>
        <v>0</v>
      </c>
      <c r="Q493" s="4">
        <f t="shared" si="1548"/>
        <v>598.6</v>
      </c>
      <c r="R493" s="4">
        <f t="shared" si="1548"/>
        <v>0</v>
      </c>
      <c r="S493" s="4">
        <f t="shared" si="1548"/>
        <v>598.6</v>
      </c>
      <c r="T493" s="4">
        <f t="shared" si="1548"/>
        <v>0</v>
      </c>
      <c r="U493" s="4">
        <f t="shared" si="1548"/>
        <v>598.6</v>
      </c>
      <c r="V493" s="4">
        <f>V494</f>
        <v>0</v>
      </c>
      <c r="W493" s="4">
        <f t="shared" ref="W493" si="1549">W494</f>
        <v>0</v>
      </c>
      <c r="X493" s="4"/>
      <c r="Y493" s="4">
        <f t="shared" ref="Y493:AB493" si="1550">Y494</f>
        <v>0</v>
      </c>
      <c r="Z493" s="4">
        <f t="shared" si="1550"/>
        <v>0</v>
      </c>
      <c r="AA493" s="4">
        <f t="shared" si="1550"/>
        <v>0</v>
      </c>
      <c r="AB493" s="4">
        <f t="shared" si="1550"/>
        <v>0</v>
      </c>
    </row>
    <row r="494" spans="1:28" s="42" customFormat="1" ht="31.5" hidden="1" outlineLevel="7" x14ac:dyDescent="0.25">
      <c r="A494" s="11" t="s">
        <v>440</v>
      </c>
      <c r="B494" s="11" t="s">
        <v>92</v>
      </c>
      <c r="C494" s="27" t="s">
        <v>93</v>
      </c>
      <c r="D494" s="8">
        <v>601.20000000000005</v>
      </c>
      <c r="E494" s="8">
        <v>-2.6</v>
      </c>
      <c r="F494" s="8">
        <f t="shared" ref="F494" si="1551">SUM(D494:E494)</f>
        <v>598.6</v>
      </c>
      <c r="G494" s="8"/>
      <c r="H494" s="8">
        <f t="shared" ref="H494" si="1552">SUM(F494:G494)</f>
        <v>598.6</v>
      </c>
      <c r="I494" s="8"/>
      <c r="J494" s="8">
        <f t="shared" ref="J494" si="1553">SUM(H494:I494)</f>
        <v>598.6</v>
      </c>
      <c r="K494" s="8"/>
      <c r="L494" s="8">
        <f t="shared" ref="L494" si="1554">SUM(J494:K494)</f>
        <v>598.6</v>
      </c>
      <c r="M494" s="8">
        <v>601.20000000000005</v>
      </c>
      <c r="N494" s="8">
        <v>-2.6</v>
      </c>
      <c r="O494" s="8">
        <f t="shared" ref="O494" si="1555">SUM(M494:N494)</f>
        <v>598.6</v>
      </c>
      <c r="P494" s="8"/>
      <c r="Q494" s="8">
        <f t="shared" ref="Q494" si="1556">SUM(O494:P494)</f>
        <v>598.6</v>
      </c>
      <c r="R494" s="8"/>
      <c r="S494" s="8">
        <f t="shared" ref="S494" si="1557">SUM(Q494:R494)</f>
        <v>598.6</v>
      </c>
      <c r="T494" s="8"/>
      <c r="U494" s="8">
        <f t="shared" ref="U494" si="1558">SUM(S494:T494)</f>
        <v>598.6</v>
      </c>
      <c r="V494" s="8"/>
      <c r="W494" s="8"/>
      <c r="X494" s="8"/>
      <c r="Y494" s="8"/>
      <c r="Z494" s="8">
        <f t="shared" ref="Z494" si="1559">SUM(X494:Y494)</f>
        <v>0</v>
      </c>
      <c r="AA494" s="8"/>
      <c r="AB494" s="8">
        <f t="shared" ref="AB494" si="1560">SUM(Z494:AA494)</f>
        <v>0</v>
      </c>
    </row>
    <row r="495" spans="1:28" ht="31.5" outlineLevel="4" collapsed="1" x14ac:dyDescent="0.25">
      <c r="A495" s="5" t="s">
        <v>46</v>
      </c>
      <c r="B495" s="5"/>
      <c r="C495" s="28" t="s">
        <v>47</v>
      </c>
      <c r="D495" s="4">
        <f>D502+D504+D498+D500+D507</f>
        <v>23671.599999999999</v>
      </c>
      <c r="E495" s="4">
        <f t="shared" ref="E495:J495" si="1561">E502+E504+E498+E500+E507</f>
        <v>0</v>
      </c>
      <c r="F495" s="4">
        <f t="shared" si="1561"/>
        <v>23671.599999999999</v>
      </c>
      <c r="G495" s="4">
        <f t="shared" si="1561"/>
        <v>0</v>
      </c>
      <c r="H495" s="4">
        <f t="shared" si="1561"/>
        <v>23671.599999999999</v>
      </c>
      <c r="I495" s="4">
        <f t="shared" si="1561"/>
        <v>0</v>
      </c>
      <c r="J495" s="4">
        <f t="shared" si="1561"/>
        <v>23671.599999999999</v>
      </c>
      <c r="K495" s="4">
        <f>K502+K504+K498+K500+K507+K496</f>
        <v>7701</v>
      </c>
      <c r="L495" s="4">
        <f t="shared" ref="L495:AB495" si="1562">L502+L504+L498+L500+L507+L496</f>
        <v>31372.6</v>
      </c>
      <c r="M495" s="4">
        <f t="shared" si="1562"/>
        <v>17552.400000000001</v>
      </c>
      <c r="N495" s="4">
        <f t="shared" si="1562"/>
        <v>0</v>
      </c>
      <c r="O495" s="4">
        <f t="shared" si="1562"/>
        <v>17552.400000000001</v>
      </c>
      <c r="P495" s="4">
        <f t="shared" si="1562"/>
        <v>0</v>
      </c>
      <c r="Q495" s="4">
        <f t="shared" si="1562"/>
        <v>17552.400000000001</v>
      </c>
      <c r="R495" s="4">
        <f t="shared" si="1562"/>
        <v>0</v>
      </c>
      <c r="S495" s="4">
        <f t="shared" si="1562"/>
        <v>17552.400000000001</v>
      </c>
      <c r="T495" s="4">
        <f t="shared" si="1562"/>
        <v>0.1</v>
      </c>
      <c r="U495" s="4">
        <f t="shared" si="1562"/>
        <v>17552.5</v>
      </c>
      <c r="V495" s="4">
        <f t="shared" si="1562"/>
        <v>16173.1</v>
      </c>
      <c r="W495" s="4">
        <f t="shared" si="1562"/>
        <v>0</v>
      </c>
      <c r="X495" s="4">
        <f t="shared" si="1562"/>
        <v>16173.1</v>
      </c>
      <c r="Y495" s="4">
        <f t="shared" si="1562"/>
        <v>0</v>
      </c>
      <c r="Z495" s="4">
        <f t="shared" si="1562"/>
        <v>16173.1</v>
      </c>
      <c r="AA495" s="4">
        <f t="shared" si="1562"/>
        <v>4871.6000000000004</v>
      </c>
      <c r="AB495" s="4">
        <f t="shared" si="1562"/>
        <v>21044.7</v>
      </c>
    </row>
    <row r="496" spans="1:28" ht="47.25" outlineLevel="4" x14ac:dyDescent="0.2">
      <c r="A496" s="60" t="s">
        <v>750</v>
      </c>
      <c r="B496" s="10"/>
      <c r="C496" s="54" t="s">
        <v>749</v>
      </c>
      <c r="D496" s="4"/>
      <c r="E496" s="4"/>
      <c r="F496" s="4"/>
      <c r="G496" s="4"/>
      <c r="H496" s="4"/>
      <c r="I496" s="4"/>
      <c r="J496" s="4"/>
      <c r="K496" s="4">
        <f t="shared" ref="E496:L498" si="1563">K497</f>
        <v>0</v>
      </c>
      <c r="L496" s="4"/>
      <c r="M496" s="4"/>
      <c r="N496" s="4"/>
      <c r="O496" s="4"/>
      <c r="P496" s="4"/>
      <c r="Q496" s="4"/>
      <c r="R496" s="4"/>
      <c r="S496" s="4"/>
      <c r="T496" s="4">
        <f t="shared" ref="N496:U498" si="1564">T497</f>
        <v>0</v>
      </c>
      <c r="U496" s="4"/>
      <c r="V496" s="4"/>
      <c r="W496" s="4"/>
      <c r="X496" s="4"/>
      <c r="Y496" s="4"/>
      <c r="Z496" s="4"/>
      <c r="AA496" s="4">
        <f t="shared" ref="W496:AB498" si="1565">AA497</f>
        <v>4871.6000000000004</v>
      </c>
      <c r="AB496" s="4">
        <f t="shared" si="1565"/>
        <v>4871.6000000000004</v>
      </c>
    </row>
    <row r="497" spans="1:28" ht="15.75" outlineLevel="4" x14ac:dyDescent="0.2">
      <c r="A497" s="62" t="s">
        <v>750</v>
      </c>
      <c r="B497" s="9" t="s">
        <v>33</v>
      </c>
      <c r="C497" s="30" t="s">
        <v>34</v>
      </c>
      <c r="D497" s="4"/>
      <c r="E497" s="4"/>
      <c r="F497" s="4"/>
      <c r="G497" s="4"/>
      <c r="H497" s="4"/>
      <c r="I497" s="4"/>
      <c r="J497" s="4"/>
      <c r="K497" s="8"/>
      <c r="L497" s="8"/>
      <c r="M497" s="4"/>
      <c r="N497" s="4"/>
      <c r="O497" s="4"/>
      <c r="P497" s="4"/>
      <c r="Q497" s="4"/>
      <c r="R497" s="4"/>
      <c r="S497" s="4"/>
      <c r="T497" s="8"/>
      <c r="U497" s="8"/>
      <c r="V497" s="4"/>
      <c r="W497" s="4"/>
      <c r="X497" s="4"/>
      <c r="Y497" s="4"/>
      <c r="Z497" s="4"/>
      <c r="AA497" s="8">
        <v>4871.6000000000004</v>
      </c>
      <c r="AB497" s="8">
        <f t="shared" ref="AB497" si="1566">SUM(Z497:AA497)</f>
        <v>4871.6000000000004</v>
      </c>
    </row>
    <row r="498" spans="1:28" s="42" customFormat="1" ht="47.25" hidden="1" outlineLevel="5" x14ac:dyDescent="0.25">
      <c r="A498" s="5" t="s">
        <v>240</v>
      </c>
      <c r="B498" s="5"/>
      <c r="C498" s="28" t="s">
        <v>241</v>
      </c>
      <c r="D498" s="4">
        <f>D499</f>
        <v>485</v>
      </c>
      <c r="E498" s="4">
        <f t="shared" si="1563"/>
        <v>0</v>
      </c>
      <c r="F498" s="4">
        <f t="shared" si="1563"/>
        <v>485</v>
      </c>
      <c r="G498" s="4">
        <f t="shared" si="1563"/>
        <v>0</v>
      </c>
      <c r="H498" s="4">
        <f t="shared" si="1563"/>
        <v>485</v>
      </c>
      <c r="I498" s="4">
        <f t="shared" si="1563"/>
        <v>0</v>
      </c>
      <c r="J498" s="4">
        <f t="shared" si="1563"/>
        <v>485</v>
      </c>
      <c r="K498" s="4">
        <f t="shared" si="1563"/>
        <v>0</v>
      </c>
      <c r="L498" s="4">
        <f t="shared" si="1563"/>
        <v>485</v>
      </c>
      <c r="M498" s="4">
        <f>M499</f>
        <v>551</v>
      </c>
      <c r="N498" s="4">
        <f t="shared" si="1564"/>
        <v>0</v>
      </c>
      <c r="O498" s="4">
        <f t="shared" si="1564"/>
        <v>551</v>
      </c>
      <c r="P498" s="4">
        <f t="shared" si="1564"/>
        <v>0</v>
      </c>
      <c r="Q498" s="4">
        <f t="shared" si="1564"/>
        <v>551</v>
      </c>
      <c r="R498" s="4">
        <f t="shared" si="1564"/>
        <v>0</v>
      </c>
      <c r="S498" s="4">
        <f t="shared" si="1564"/>
        <v>551</v>
      </c>
      <c r="T498" s="4">
        <f t="shared" si="1564"/>
        <v>0</v>
      </c>
      <c r="U498" s="4">
        <f t="shared" si="1564"/>
        <v>551</v>
      </c>
      <c r="V498" s="4">
        <f>V499</f>
        <v>591</v>
      </c>
      <c r="W498" s="4">
        <f t="shared" si="1565"/>
        <v>0</v>
      </c>
      <c r="X498" s="4">
        <f t="shared" si="1565"/>
        <v>591</v>
      </c>
      <c r="Y498" s="4">
        <f t="shared" si="1565"/>
        <v>0</v>
      </c>
      <c r="Z498" s="4">
        <f t="shared" si="1565"/>
        <v>591</v>
      </c>
      <c r="AA498" s="4">
        <f t="shared" si="1565"/>
        <v>0</v>
      </c>
      <c r="AB498" s="4">
        <f t="shared" si="1565"/>
        <v>591</v>
      </c>
    </row>
    <row r="499" spans="1:28" s="42" customFormat="1" ht="31.5" hidden="1" outlineLevel="7" x14ac:dyDescent="0.25">
      <c r="A499" s="11" t="s">
        <v>240</v>
      </c>
      <c r="B499" s="11" t="s">
        <v>11</v>
      </c>
      <c r="C499" s="27" t="s">
        <v>12</v>
      </c>
      <c r="D499" s="8">
        <v>485</v>
      </c>
      <c r="E499" s="8"/>
      <c r="F499" s="8">
        <f t="shared" ref="F499" si="1567">SUM(D499:E499)</f>
        <v>485</v>
      </c>
      <c r="G499" s="8"/>
      <c r="H499" s="8">
        <f t="shared" ref="H499" si="1568">SUM(F499:G499)</f>
        <v>485</v>
      </c>
      <c r="I499" s="8"/>
      <c r="J499" s="8">
        <f t="shared" ref="J499" si="1569">SUM(H499:I499)</f>
        <v>485</v>
      </c>
      <c r="K499" s="8"/>
      <c r="L499" s="8">
        <f t="shared" ref="L499" si="1570">SUM(J499:K499)</f>
        <v>485</v>
      </c>
      <c r="M499" s="8">
        <v>551</v>
      </c>
      <c r="N499" s="8"/>
      <c r="O499" s="8">
        <f t="shared" ref="O499" si="1571">SUM(M499:N499)</f>
        <v>551</v>
      </c>
      <c r="P499" s="8"/>
      <c r="Q499" s="8">
        <f t="shared" ref="Q499" si="1572">SUM(O499:P499)</f>
        <v>551</v>
      </c>
      <c r="R499" s="8"/>
      <c r="S499" s="8">
        <f t="shared" ref="S499" si="1573">SUM(Q499:R499)</f>
        <v>551</v>
      </c>
      <c r="T499" s="8"/>
      <c r="U499" s="8">
        <f t="shared" ref="U499" si="1574">SUM(S499:T499)</f>
        <v>551</v>
      </c>
      <c r="V499" s="8">
        <v>591</v>
      </c>
      <c r="W499" s="8"/>
      <c r="X499" s="8">
        <f t="shared" ref="X499" si="1575">SUM(V499:W499)</f>
        <v>591</v>
      </c>
      <c r="Y499" s="8"/>
      <c r="Z499" s="8">
        <f t="shared" ref="Z499" si="1576">SUM(X499:Y499)</f>
        <v>591</v>
      </c>
      <c r="AA499" s="8"/>
      <c r="AB499" s="8">
        <f t="shared" ref="AB499" si="1577">SUM(Z499:AA499)</f>
        <v>591</v>
      </c>
    </row>
    <row r="500" spans="1:28" s="42" customFormat="1" ht="82.5" customHeight="1" outlineLevel="5" collapsed="1" x14ac:dyDescent="0.25">
      <c r="A500" s="5" t="s">
        <v>316</v>
      </c>
      <c r="B500" s="5"/>
      <c r="C500" s="94" t="s">
        <v>317</v>
      </c>
      <c r="D500" s="4">
        <f>D501</f>
        <v>6124.3</v>
      </c>
      <c r="E500" s="4">
        <f t="shared" ref="E500:L500" si="1578">E501</f>
        <v>0</v>
      </c>
      <c r="F500" s="4">
        <f t="shared" si="1578"/>
        <v>6124.3</v>
      </c>
      <c r="G500" s="4">
        <f t="shared" si="1578"/>
        <v>0</v>
      </c>
      <c r="H500" s="4">
        <f t="shared" si="1578"/>
        <v>6124.3</v>
      </c>
      <c r="I500" s="4">
        <f t="shared" si="1578"/>
        <v>0</v>
      </c>
      <c r="J500" s="4">
        <f t="shared" si="1578"/>
        <v>6124.3</v>
      </c>
      <c r="K500" s="4">
        <f t="shared" si="1578"/>
        <v>7695.9</v>
      </c>
      <c r="L500" s="4">
        <f t="shared" si="1578"/>
        <v>13820.2</v>
      </c>
      <c r="M500" s="4">
        <f>M501</f>
        <v>3062.1</v>
      </c>
      <c r="N500" s="4">
        <f t="shared" ref="N500:U500" si="1579">N501</f>
        <v>0</v>
      </c>
      <c r="O500" s="4">
        <f t="shared" si="1579"/>
        <v>3062.1</v>
      </c>
      <c r="P500" s="4">
        <f t="shared" si="1579"/>
        <v>0</v>
      </c>
      <c r="Q500" s="4">
        <f t="shared" si="1579"/>
        <v>3062.1</v>
      </c>
      <c r="R500" s="4">
        <f t="shared" si="1579"/>
        <v>0</v>
      </c>
      <c r="S500" s="4">
        <f t="shared" si="1579"/>
        <v>3062.1</v>
      </c>
      <c r="T500" s="4">
        <f t="shared" si="1579"/>
        <v>0</v>
      </c>
      <c r="U500" s="4">
        <f t="shared" si="1579"/>
        <v>3062.1</v>
      </c>
      <c r="V500" s="4">
        <f>V501</f>
        <v>3062.1</v>
      </c>
      <c r="W500" s="4">
        <f t="shared" ref="W500:AB500" si="1580">W501</f>
        <v>0</v>
      </c>
      <c r="X500" s="4">
        <f t="shared" si="1580"/>
        <v>3062.1</v>
      </c>
      <c r="Y500" s="4">
        <f t="shared" si="1580"/>
        <v>0</v>
      </c>
      <c r="Z500" s="4">
        <f t="shared" si="1580"/>
        <v>3062.1</v>
      </c>
      <c r="AA500" s="4">
        <f t="shared" si="1580"/>
        <v>0</v>
      </c>
      <c r="AB500" s="4">
        <f t="shared" si="1580"/>
        <v>3062.1</v>
      </c>
    </row>
    <row r="501" spans="1:28" s="42" customFormat="1" ht="31.5" outlineLevel="7" x14ac:dyDescent="0.25">
      <c r="A501" s="11" t="s">
        <v>316</v>
      </c>
      <c r="B501" s="11" t="s">
        <v>143</v>
      </c>
      <c r="C501" s="27" t="s">
        <v>144</v>
      </c>
      <c r="D501" s="8">
        <v>6124.3</v>
      </c>
      <c r="E501" s="8"/>
      <c r="F501" s="8">
        <f t="shared" ref="F501" si="1581">SUM(D501:E501)</f>
        <v>6124.3</v>
      </c>
      <c r="G501" s="8"/>
      <c r="H501" s="8">
        <f t="shared" ref="H501" si="1582">SUM(F501:G501)</f>
        <v>6124.3</v>
      </c>
      <c r="I501" s="8"/>
      <c r="J501" s="8">
        <f t="shared" ref="J501" si="1583">SUM(H501:I501)</f>
        <v>6124.3</v>
      </c>
      <c r="K501" s="8">
        <v>7695.9</v>
      </c>
      <c r="L501" s="8">
        <f t="shared" ref="L501" si="1584">SUM(J501:K501)</f>
        <v>13820.2</v>
      </c>
      <c r="M501" s="8">
        <v>3062.1</v>
      </c>
      <c r="N501" s="8"/>
      <c r="O501" s="8">
        <f t="shared" ref="O501" si="1585">SUM(M501:N501)</f>
        <v>3062.1</v>
      </c>
      <c r="P501" s="8"/>
      <c r="Q501" s="8">
        <f t="shared" ref="Q501" si="1586">SUM(O501:P501)</f>
        <v>3062.1</v>
      </c>
      <c r="R501" s="8"/>
      <c r="S501" s="8">
        <f t="shared" ref="S501" si="1587">SUM(Q501:R501)</f>
        <v>3062.1</v>
      </c>
      <c r="T501" s="8"/>
      <c r="U501" s="8">
        <f t="shared" ref="U501" si="1588">SUM(S501:T501)</f>
        <v>3062.1</v>
      </c>
      <c r="V501" s="8">
        <v>3062.1</v>
      </c>
      <c r="W501" s="8"/>
      <c r="X501" s="8">
        <f t="shared" ref="X501" si="1589">SUM(V501:W501)</f>
        <v>3062.1</v>
      </c>
      <c r="Y501" s="8"/>
      <c r="Z501" s="8">
        <f t="shared" ref="Z501" si="1590">SUM(X501:Y501)</f>
        <v>3062.1</v>
      </c>
      <c r="AA501" s="8"/>
      <c r="AB501" s="8">
        <f t="shared" ref="AB501" si="1591">SUM(Z501:AA501)</f>
        <v>3062.1</v>
      </c>
    </row>
    <row r="502" spans="1:28" s="42" customFormat="1" ht="63" outlineLevel="5" x14ac:dyDescent="0.25">
      <c r="A502" s="5" t="s">
        <v>48</v>
      </c>
      <c r="B502" s="5"/>
      <c r="C502" s="28" t="s">
        <v>49</v>
      </c>
      <c r="D502" s="4">
        <f>D503</f>
        <v>264</v>
      </c>
      <c r="E502" s="4">
        <f t="shared" ref="E502:L502" si="1592">E503</f>
        <v>0</v>
      </c>
      <c r="F502" s="4">
        <f t="shared" si="1592"/>
        <v>264</v>
      </c>
      <c r="G502" s="4">
        <f t="shared" si="1592"/>
        <v>0</v>
      </c>
      <c r="H502" s="4">
        <f t="shared" si="1592"/>
        <v>264</v>
      </c>
      <c r="I502" s="4">
        <f t="shared" si="1592"/>
        <v>0</v>
      </c>
      <c r="J502" s="4">
        <f t="shared" si="1592"/>
        <v>264</v>
      </c>
      <c r="K502" s="4">
        <f t="shared" si="1592"/>
        <v>5</v>
      </c>
      <c r="L502" s="4">
        <f t="shared" si="1592"/>
        <v>269</v>
      </c>
      <c r="M502" s="4">
        <f>M503</f>
        <v>271.5</v>
      </c>
      <c r="N502" s="4">
        <f t="shared" ref="N502:U502" si="1593">N503</f>
        <v>0</v>
      </c>
      <c r="O502" s="4">
        <f t="shared" si="1593"/>
        <v>271.5</v>
      </c>
      <c r="P502" s="4">
        <f t="shared" si="1593"/>
        <v>0</v>
      </c>
      <c r="Q502" s="4">
        <f t="shared" si="1593"/>
        <v>271.5</v>
      </c>
      <c r="R502" s="4">
        <f t="shared" si="1593"/>
        <v>0</v>
      </c>
      <c r="S502" s="4">
        <f t="shared" si="1593"/>
        <v>271.5</v>
      </c>
      <c r="T502" s="4">
        <f t="shared" si="1593"/>
        <v>0</v>
      </c>
      <c r="U502" s="4">
        <f t="shared" si="1593"/>
        <v>271.5</v>
      </c>
      <c r="V502" s="4">
        <f>V503</f>
        <v>271.5</v>
      </c>
      <c r="W502" s="4">
        <f t="shared" ref="W502:AB502" si="1594">W503</f>
        <v>0</v>
      </c>
      <c r="X502" s="4">
        <f t="shared" si="1594"/>
        <v>271.5</v>
      </c>
      <c r="Y502" s="4">
        <f t="shared" si="1594"/>
        <v>0</v>
      </c>
      <c r="Z502" s="4">
        <f t="shared" si="1594"/>
        <v>271.5</v>
      </c>
      <c r="AA502" s="4">
        <f t="shared" si="1594"/>
        <v>0</v>
      </c>
      <c r="AB502" s="4">
        <f t="shared" si="1594"/>
        <v>271.5</v>
      </c>
    </row>
    <row r="503" spans="1:28" s="42" customFormat="1" ht="47.25" outlineLevel="7" x14ac:dyDescent="0.25">
      <c r="A503" s="11" t="s">
        <v>48</v>
      </c>
      <c r="B503" s="11" t="s">
        <v>8</v>
      </c>
      <c r="C503" s="27" t="s">
        <v>9</v>
      </c>
      <c r="D503" s="8">
        <v>264</v>
      </c>
      <c r="E503" s="8"/>
      <c r="F503" s="8">
        <f t="shared" ref="F503" si="1595">SUM(D503:E503)</f>
        <v>264</v>
      </c>
      <c r="G503" s="8"/>
      <c r="H503" s="8">
        <f t="shared" ref="H503" si="1596">SUM(F503:G503)</f>
        <v>264</v>
      </c>
      <c r="I503" s="8"/>
      <c r="J503" s="8">
        <f t="shared" ref="J503" si="1597">SUM(H503:I503)</f>
        <v>264</v>
      </c>
      <c r="K503" s="8">
        <v>5</v>
      </c>
      <c r="L503" s="8">
        <f t="shared" ref="L503" si="1598">SUM(J503:K503)</f>
        <v>269</v>
      </c>
      <c r="M503" s="8">
        <v>271.5</v>
      </c>
      <c r="N503" s="8"/>
      <c r="O503" s="8">
        <f t="shared" ref="O503" si="1599">SUM(M503:N503)</f>
        <v>271.5</v>
      </c>
      <c r="P503" s="8"/>
      <c r="Q503" s="8">
        <f t="shared" ref="Q503" si="1600">SUM(O503:P503)</f>
        <v>271.5</v>
      </c>
      <c r="R503" s="8"/>
      <c r="S503" s="8">
        <f t="shared" ref="S503" si="1601">SUM(Q503:R503)</f>
        <v>271.5</v>
      </c>
      <c r="T503" s="8"/>
      <c r="U503" s="8">
        <f t="shared" ref="U503" si="1602">SUM(S503:T503)</f>
        <v>271.5</v>
      </c>
      <c r="V503" s="8">
        <v>271.5</v>
      </c>
      <c r="W503" s="8"/>
      <c r="X503" s="8">
        <f t="shared" ref="X503" si="1603">SUM(V503:W503)</f>
        <v>271.5</v>
      </c>
      <c r="Y503" s="8"/>
      <c r="Z503" s="8">
        <f t="shared" ref="Z503" si="1604">SUM(X503:Y503)</f>
        <v>271.5</v>
      </c>
      <c r="AA503" s="8"/>
      <c r="AB503" s="8">
        <f t="shared" ref="AB503" si="1605">SUM(Z503:AA503)</f>
        <v>271.5</v>
      </c>
    </row>
    <row r="504" spans="1:28" s="42" customFormat="1" ht="47.25" outlineLevel="5" x14ac:dyDescent="0.25">
      <c r="A504" s="5" t="s">
        <v>50</v>
      </c>
      <c r="B504" s="5"/>
      <c r="C504" s="28" t="s">
        <v>51</v>
      </c>
      <c r="D504" s="4">
        <f>D505+D506</f>
        <v>7611.9000000000005</v>
      </c>
      <c r="E504" s="4">
        <f t="shared" ref="E504:W504" si="1606">E505+E506</f>
        <v>0</v>
      </c>
      <c r="F504" s="4">
        <f t="shared" si="1606"/>
        <v>7611.9000000000005</v>
      </c>
      <c r="G504" s="4">
        <f t="shared" si="1606"/>
        <v>0</v>
      </c>
      <c r="H504" s="4">
        <f t="shared" si="1606"/>
        <v>7611.9000000000005</v>
      </c>
      <c r="I504" s="4">
        <f t="shared" si="1606"/>
        <v>0</v>
      </c>
      <c r="J504" s="4">
        <f t="shared" si="1606"/>
        <v>7611.9000000000005</v>
      </c>
      <c r="K504" s="4">
        <f t="shared" ref="K504:L504" si="1607">K505+K506</f>
        <v>0.1</v>
      </c>
      <c r="L504" s="4">
        <f t="shared" si="1607"/>
        <v>7612</v>
      </c>
      <c r="M504" s="4">
        <f t="shared" si="1606"/>
        <v>1419.2</v>
      </c>
      <c r="N504" s="4">
        <f t="shared" si="1606"/>
        <v>0</v>
      </c>
      <c r="O504" s="4">
        <f t="shared" si="1606"/>
        <v>1419.2</v>
      </c>
      <c r="P504" s="4">
        <f t="shared" si="1606"/>
        <v>0</v>
      </c>
      <c r="Q504" s="4">
        <f t="shared" si="1606"/>
        <v>1419.2</v>
      </c>
      <c r="R504" s="4">
        <f t="shared" si="1606"/>
        <v>0</v>
      </c>
      <c r="S504" s="4">
        <f t="shared" si="1606"/>
        <v>1419.2</v>
      </c>
      <c r="T504" s="4">
        <f t="shared" si="1606"/>
        <v>0.1</v>
      </c>
      <c r="U504" s="4">
        <f t="shared" si="1606"/>
        <v>1419.3</v>
      </c>
      <c r="V504" s="4">
        <f t="shared" si="1606"/>
        <v>0</v>
      </c>
      <c r="W504" s="4">
        <f t="shared" si="1606"/>
        <v>0</v>
      </c>
      <c r="X504" s="4"/>
      <c r="Y504" s="4">
        <f t="shared" ref="Y504:Z504" si="1608">Y505+Y506</f>
        <v>0</v>
      </c>
      <c r="Z504" s="4">
        <f t="shared" si="1608"/>
        <v>0</v>
      </c>
      <c r="AA504" s="4">
        <f t="shared" ref="AA504" si="1609">AA505+AA506</f>
        <v>0</v>
      </c>
      <c r="AB504" s="4"/>
    </row>
    <row r="505" spans="1:28" s="42" customFormat="1" ht="47.25" outlineLevel="7" x14ac:dyDescent="0.25">
      <c r="A505" s="11" t="s">
        <v>50</v>
      </c>
      <c r="B505" s="11" t="s">
        <v>8</v>
      </c>
      <c r="C505" s="27" t="s">
        <v>9</v>
      </c>
      <c r="D505" s="8">
        <v>75.3</v>
      </c>
      <c r="E505" s="8"/>
      <c r="F505" s="8">
        <f t="shared" ref="F505:F506" si="1610">SUM(D505:E505)</f>
        <v>75.3</v>
      </c>
      <c r="G505" s="8"/>
      <c r="H505" s="8">
        <f t="shared" ref="H505:H506" si="1611">SUM(F505:G505)</f>
        <v>75.3</v>
      </c>
      <c r="I505" s="8"/>
      <c r="J505" s="8">
        <f t="shared" ref="J505:J506" si="1612">SUM(H505:I505)</f>
        <v>75.3</v>
      </c>
      <c r="K505" s="8">
        <v>0.1</v>
      </c>
      <c r="L505" s="8">
        <f t="shared" ref="L505:L506" si="1613">SUM(J505:K505)</f>
        <v>75.399999999999991</v>
      </c>
      <c r="M505" s="8">
        <v>14</v>
      </c>
      <c r="N505" s="8"/>
      <c r="O505" s="8">
        <f t="shared" ref="O505:O506" si="1614">SUM(M505:N505)</f>
        <v>14</v>
      </c>
      <c r="P505" s="8"/>
      <c r="Q505" s="8">
        <f t="shared" ref="Q505:Q506" si="1615">SUM(O505:P505)</f>
        <v>14</v>
      </c>
      <c r="R505" s="8"/>
      <c r="S505" s="8">
        <f t="shared" ref="S505:S506" si="1616">SUM(Q505:R505)</f>
        <v>14</v>
      </c>
      <c r="T505" s="8">
        <v>0.1</v>
      </c>
      <c r="U505" s="8">
        <f t="shared" ref="U505:U506" si="1617">SUM(S505:T505)</f>
        <v>14.1</v>
      </c>
      <c r="V505" s="8"/>
      <c r="W505" s="8"/>
      <c r="X505" s="8"/>
      <c r="Y505" s="8"/>
      <c r="Z505" s="8">
        <f t="shared" ref="Z505:Z506" si="1618">SUM(X505:Y505)</f>
        <v>0</v>
      </c>
      <c r="AA505" s="8"/>
      <c r="AB505" s="8"/>
    </row>
    <row r="506" spans="1:28" s="42" customFormat="1" ht="15.75" hidden="1" outlineLevel="7" x14ac:dyDescent="0.25">
      <c r="A506" s="11" t="s">
        <v>50</v>
      </c>
      <c r="B506" s="11" t="s">
        <v>33</v>
      </c>
      <c r="C506" s="27" t="s">
        <v>34</v>
      </c>
      <c r="D506" s="8">
        <v>7536.6</v>
      </c>
      <c r="E506" s="8"/>
      <c r="F506" s="8">
        <f t="shared" si="1610"/>
        <v>7536.6</v>
      </c>
      <c r="G506" s="8"/>
      <c r="H506" s="8">
        <f t="shared" si="1611"/>
        <v>7536.6</v>
      </c>
      <c r="I506" s="8"/>
      <c r="J506" s="8">
        <f t="shared" si="1612"/>
        <v>7536.6</v>
      </c>
      <c r="K506" s="8"/>
      <c r="L506" s="8">
        <f t="shared" si="1613"/>
        <v>7536.6</v>
      </c>
      <c r="M506" s="8">
        <v>1405.2</v>
      </c>
      <c r="N506" s="8"/>
      <c r="O506" s="8">
        <f t="shared" si="1614"/>
        <v>1405.2</v>
      </c>
      <c r="P506" s="8"/>
      <c r="Q506" s="8">
        <f t="shared" si="1615"/>
        <v>1405.2</v>
      </c>
      <c r="R506" s="8"/>
      <c r="S506" s="8">
        <f t="shared" si="1616"/>
        <v>1405.2</v>
      </c>
      <c r="T506" s="8"/>
      <c r="U506" s="8">
        <f t="shared" si="1617"/>
        <v>1405.2</v>
      </c>
      <c r="V506" s="8"/>
      <c r="W506" s="8"/>
      <c r="X506" s="8"/>
      <c r="Y506" s="8"/>
      <c r="Z506" s="8">
        <f t="shared" si="1618"/>
        <v>0</v>
      </c>
      <c r="AA506" s="8"/>
      <c r="AB506" s="8">
        <f t="shared" ref="AB506" si="1619">SUM(Z506:AA506)</f>
        <v>0</v>
      </c>
    </row>
    <row r="507" spans="1:28" s="42" customFormat="1" ht="47.25" hidden="1" outlineLevel="5" x14ac:dyDescent="0.25">
      <c r="A507" s="5" t="s">
        <v>774</v>
      </c>
      <c r="B507" s="5"/>
      <c r="C507" s="94" t="s">
        <v>568</v>
      </c>
      <c r="D507" s="4">
        <f>D508</f>
        <v>9186.4</v>
      </c>
      <c r="E507" s="4">
        <f t="shared" ref="E507:L507" si="1620">E508</f>
        <v>0</v>
      </c>
      <c r="F507" s="4">
        <f t="shared" si="1620"/>
        <v>9186.4</v>
      </c>
      <c r="G507" s="4">
        <f t="shared" si="1620"/>
        <v>0</v>
      </c>
      <c r="H507" s="4">
        <f t="shared" si="1620"/>
        <v>9186.4</v>
      </c>
      <c r="I507" s="4">
        <f t="shared" si="1620"/>
        <v>0</v>
      </c>
      <c r="J507" s="4">
        <f t="shared" si="1620"/>
        <v>9186.4</v>
      </c>
      <c r="K507" s="4">
        <f t="shared" si="1620"/>
        <v>0</v>
      </c>
      <c r="L507" s="4">
        <f t="shared" si="1620"/>
        <v>9186.4</v>
      </c>
      <c r="M507" s="4">
        <f>M508</f>
        <v>12248.6</v>
      </c>
      <c r="N507" s="4">
        <f t="shared" ref="N507:U507" si="1621">N508</f>
        <v>0</v>
      </c>
      <c r="O507" s="4">
        <f t="shared" si="1621"/>
        <v>12248.6</v>
      </c>
      <c r="P507" s="4">
        <f t="shared" si="1621"/>
        <v>0</v>
      </c>
      <c r="Q507" s="4">
        <f t="shared" si="1621"/>
        <v>12248.6</v>
      </c>
      <c r="R507" s="4">
        <f t="shared" si="1621"/>
        <v>0</v>
      </c>
      <c r="S507" s="4">
        <f t="shared" si="1621"/>
        <v>12248.6</v>
      </c>
      <c r="T507" s="4">
        <f t="shared" si="1621"/>
        <v>0</v>
      </c>
      <c r="U507" s="4">
        <f t="shared" si="1621"/>
        <v>12248.6</v>
      </c>
      <c r="V507" s="4">
        <f>V508</f>
        <v>12248.5</v>
      </c>
      <c r="W507" s="4">
        <f t="shared" ref="W507:AB507" si="1622">W508</f>
        <v>0</v>
      </c>
      <c r="X507" s="4">
        <f t="shared" si="1622"/>
        <v>12248.5</v>
      </c>
      <c r="Y507" s="4">
        <f t="shared" si="1622"/>
        <v>0</v>
      </c>
      <c r="Z507" s="4">
        <f t="shared" si="1622"/>
        <v>12248.5</v>
      </c>
      <c r="AA507" s="4">
        <f t="shared" si="1622"/>
        <v>0</v>
      </c>
      <c r="AB507" s="4">
        <f t="shared" si="1622"/>
        <v>12248.5</v>
      </c>
    </row>
    <row r="508" spans="1:28" s="42" customFormat="1" ht="31.5" hidden="1" outlineLevel="7" x14ac:dyDescent="0.25">
      <c r="A508" s="11" t="s">
        <v>774</v>
      </c>
      <c r="B508" s="11" t="s">
        <v>143</v>
      </c>
      <c r="C508" s="27" t="s">
        <v>144</v>
      </c>
      <c r="D508" s="8">
        <v>9186.4</v>
      </c>
      <c r="E508" s="8"/>
      <c r="F508" s="8">
        <f t="shared" ref="F508" si="1623">SUM(D508:E508)</f>
        <v>9186.4</v>
      </c>
      <c r="G508" s="8"/>
      <c r="H508" s="8">
        <f t="shared" ref="H508" si="1624">SUM(F508:G508)</f>
        <v>9186.4</v>
      </c>
      <c r="I508" s="8"/>
      <c r="J508" s="8">
        <f t="shared" ref="J508" si="1625">SUM(H508:I508)</f>
        <v>9186.4</v>
      </c>
      <c r="K508" s="8"/>
      <c r="L508" s="8">
        <f t="shared" ref="L508" si="1626">SUM(J508:K508)</f>
        <v>9186.4</v>
      </c>
      <c r="M508" s="8">
        <v>12248.6</v>
      </c>
      <c r="N508" s="8"/>
      <c r="O508" s="8">
        <f t="shared" ref="O508" si="1627">SUM(M508:N508)</f>
        <v>12248.6</v>
      </c>
      <c r="P508" s="8"/>
      <c r="Q508" s="8">
        <f t="shared" ref="Q508" si="1628">SUM(O508:P508)</f>
        <v>12248.6</v>
      </c>
      <c r="R508" s="8"/>
      <c r="S508" s="8">
        <f t="shared" ref="S508" si="1629">SUM(Q508:R508)</f>
        <v>12248.6</v>
      </c>
      <c r="T508" s="8"/>
      <c r="U508" s="8">
        <f t="shared" ref="U508" si="1630">SUM(S508:T508)</f>
        <v>12248.6</v>
      </c>
      <c r="V508" s="8">
        <v>12248.5</v>
      </c>
      <c r="W508" s="8"/>
      <c r="X508" s="8">
        <f t="shared" ref="X508" si="1631">SUM(V508:W508)</f>
        <v>12248.5</v>
      </c>
      <c r="Y508" s="8"/>
      <c r="Z508" s="8">
        <f t="shared" ref="Z508" si="1632">SUM(X508:Y508)</f>
        <v>12248.5</v>
      </c>
      <c r="AA508" s="8"/>
      <c r="AB508" s="8">
        <f t="shared" ref="AB508" si="1633">SUM(Z508:AA508)</f>
        <v>12248.5</v>
      </c>
    </row>
    <row r="509" spans="1:28" ht="18" customHeight="1" outlineLevel="4" x14ac:dyDescent="0.25">
      <c r="A509" s="5" t="s">
        <v>312</v>
      </c>
      <c r="B509" s="5"/>
      <c r="C509" s="28" t="s">
        <v>252</v>
      </c>
      <c r="D509" s="4">
        <f>D510+D512</f>
        <v>1854.73918</v>
      </c>
      <c r="E509" s="4">
        <f t="shared" ref="E509:L509" si="1634">E510+E512</f>
        <v>0</v>
      </c>
      <c r="F509" s="4">
        <f t="shared" si="1634"/>
        <v>1854.73918</v>
      </c>
      <c r="G509" s="4">
        <f t="shared" si="1634"/>
        <v>0</v>
      </c>
      <c r="H509" s="4">
        <f t="shared" si="1634"/>
        <v>1854.73918</v>
      </c>
      <c r="I509" s="4">
        <f t="shared" si="1634"/>
        <v>0</v>
      </c>
      <c r="J509" s="4">
        <f t="shared" si="1634"/>
        <v>1854.73918</v>
      </c>
      <c r="K509" s="4">
        <f t="shared" si="1634"/>
        <v>-1719.9</v>
      </c>
      <c r="L509" s="4">
        <f t="shared" si="1634"/>
        <v>134.83918</v>
      </c>
      <c r="M509" s="4">
        <f>M510+M512</f>
        <v>358.32</v>
      </c>
      <c r="N509" s="4">
        <f t="shared" ref="N509:U509" si="1635">N510+N512</f>
        <v>0</v>
      </c>
      <c r="O509" s="4">
        <f t="shared" si="1635"/>
        <v>358.32</v>
      </c>
      <c r="P509" s="4">
        <f t="shared" si="1635"/>
        <v>0</v>
      </c>
      <c r="Q509" s="4">
        <f t="shared" si="1635"/>
        <v>358.32</v>
      </c>
      <c r="R509" s="4">
        <f t="shared" si="1635"/>
        <v>0</v>
      </c>
      <c r="S509" s="4">
        <f t="shared" si="1635"/>
        <v>358.32</v>
      </c>
      <c r="T509" s="4">
        <f t="shared" si="1635"/>
        <v>0</v>
      </c>
      <c r="U509" s="4">
        <f t="shared" si="1635"/>
        <v>358.32</v>
      </c>
      <c r="V509" s="4">
        <f>V510+V512</f>
        <v>358.32</v>
      </c>
      <c r="W509" s="4">
        <f t="shared" ref="W509:Z509" si="1636">W510+W512</f>
        <v>0</v>
      </c>
      <c r="X509" s="4">
        <f t="shared" si="1636"/>
        <v>358.32</v>
      </c>
      <c r="Y509" s="4">
        <f t="shared" si="1636"/>
        <v>0</v>
      </c>
      <c r="Z509" s="4">
        <f t="shared" si="1636"/>
        <v>358.32</v>
      </c>
      <c r="AA509" s="4">
        <f t="shared" ref="AA509:AB509" si="1637">AA510+AA512</f>
        <v>0</v>
      </c>
      <c r="AB509" s="4">
        <f t="shared" si="1637"/>
        <v>358.32</v>
      </c>
    </row>
    <row r="510" spans="1:28" ht="63" hidden="1" outlineLevel="5" x14ac:dyDescent="0.25">
      <c r="A510" s="5" t="s">
        <v>313</v>
      </c>
      <c r="B510" s="5"/>
      <c r="C510" s="28" t="s">
        <v>564</v>
      </c>
      <c r="D510" s="4">
        <f>D511</f>
        <v>134.83918</v>
      </c>
      <c r="E510" s="4">
        <f t="shared" ref="E510:L510" si="1638">E511</f>
        <v>0</v>
      </c>
      <c r="F510" s="4">
        <f t="shared" si="1638"/>
        <v>134.83918</v>
      </c>
      <c r="G510" s="4">
        <f t="shared" si="1638"/>
        <v>0</v>
      </c>
      <c r="H510" s="4">
        <f t="shared" si="1638"/>
        <v>134.83918</v>
      </c>
      <c r="I510" s="4">
        <f t="shared" si="1638"/>
        <v>0</v>
      </c>
      <c r="J510" s="4">
        <f t="shared" si="1638"/>
        <v>134.83918</v>
      </c>
      <c r="K510" s="4">
        <f t="shared" si="1638"/>
        <v>0</v>
      </c>
      <c r="L510" s="4">
        <f t="shared" si="1638"/>
        <v>134.83918</v>
      </c>
      <c r="M510" s="4">
        <f>M511</f>
        <v>358.32</v>
      </c>
      <c r="N510" s="4">
        <f t="shared" ref="N510:U510" si="1639">N511</f>
        <v>0</v>
      </c>
      <c r="O510" s="4">
        <f t="shared" si="1639"/>
        <v>358.32</v>
      </c>
      <c r="P510" s="4">
        <f t="shared" si="1639"/>
        <v>0</v>
      </c>
      <c r="Q510" s="4">
        <f t="shared" si="1639"/>
        <v>358.32</v>
      </c>
      <c r="R510" s="4">
        <f t="shared" si="1639"/>
        <v>0</v>
      </c>
      <c r="S510" s="4">
        <f t="shared" si="1639"/>
        <v>358.32</v>
      </c>
      <c r="T510" s="4">
        <f t="shared" si="1639"/>
        <v>0</v>
      </c>
      <c r="U510" s="4">
        <f t="shared" si="1639"/>
        <v>358.32</v>
      </c>
      <c r="V510" s="4">
        <f>V511</f>
        <v>358.32</v>
      </c>
      <c r="W510" s="4">
        <f t="shared" ref="W510:AB510" si="1640">W511</f>
        <v>0</v>
      </c>
      <c r="X510" s="4">
        <f t="shared" si="1640"/>
        <v>358.32</v>
      </c>
      <c r="Y510" s="4">
        <f t="shared" si="1640"/>
        <v>0</v>
      </c>
      <c r="Z510" s="4">
        <f t="shared" si="1640"/>
        <v>358.32</v>
      </c>
      <c r="AA510" s="4">
        <f t="shared" si="1640"/>
        <v>0</v>
      </c>
      <c r="AB510" s="4">
        <f t="shared" si="1640"/>
        <v>358.32</v>
      </c>
    </row>
    <row r="511" spans="1:28" ht="15.75" hidden="1" outlineLevel="7" x14ac:dyDescent="0.25">
      <c r="A511" s="11" t="s">
        <v>313</v>
      </c>
      <c r="B511" s="11" t="s">
        <v>33</v>
      </c>
      <c r="C511" s="27" t="s">
        <v>34</v>
      </c>
      <c r="D511" s="24">
        <v>134.83918</v>
      </c>
      <c r="E511" s="8"/>
      <c r="F511" s="8">
        <f t="shared" ref="F511" si="1641">SUM(D511:E511)</f>
        <v>134.83918</v>
      </c>
      <c r="G511" s="8"/>
      <c r="H511" s="8">
        <f t="shared" ref="H511" si="1642">SUM(F511:G511)</f>
        <v>134.83918</v>
      </c>
      <c r="I511" s="8"/>
      <c r="J511" s="8">
        <f t="shared" ref="J511" si="1643">SUM(H511:I511)</f>
        <v>134.83918</v>
      </c>
      <c r="K511" s="8"/>
      <c r="L511" s="8">
        <f t="shared" ref="L511" si="1644">SUM(J511:K511)</f>
        <v>134.83918</v>
      </c>
      <c r="M511" s="24">
        <v>358.32</v>
      </c>
      <c r="N511" s="8"/>
      <c r="O511" s="8">
        <f t="shared" ref="O511" si="1645">SUM(M511:N511)</f>
        <v>358.32</v>
      </c>
      <c r="P511" s="8"/>
      <c r="Q511" s="8">
        <f t="shared" ref="Q511" si="1646">SUM(O511:P511)</f>
        <v>358.32</v>
      </c>
      <c r="R511" s="8"/>
      <c r="S511" s="8">
        <f t="shared" ref="S511" si="1647">SUM(Q511:R511)</f>
        <v>358.32</v>
      </c>
      <c r="T511" s="8"/>
      <c r="U511" s="8">
        <f t="shared" ref="U511" si="1648">SUM(S511:T511)</f>
        <v>358.32</v>
      </c>
      <c r="V511" s="24">
        <v>358.32</v>
      </c>
      <c r="W511" s="8"/>
      <c r="X511" s="8">
        <f t="shared" ref="X511" si="1649">SUM(V511:W511)</f>
        <v>358.32</v>
      </c>
      <c r="Y511" s="8"/>
      <c r="Z511" s="8">
        <f t="shared" ref="Z511" si="1650">SUM(X511:Y511)</f>
        <v>358.32</v>
      </c>
      <c r="AA511" s="8"/>
      <c r="AB511" s="8">
        <f t="shared" ref="AB511" si="1651">SUM(Z511:AA511)</f>
        <v>358.32</v>
      </c>
    </row>
    <row r="512" spans="1:28" s="42" customFormat="1" ht="63" hidden="1" outlineLevel="5" collapsed="1" x14ac:dyDescent="0.25">
      <c r="A512" s="5" t="s">
        <v>313</v>
      </c>
      <c r="B512" s="5"/>
      <c r="C512" s="28" t="s">
        <v>577</v>
      </c>
      <c r="D512" s="4">
        <f>D513</f>
        <v>1719.9</v>
      </c>
      <c r="E512" s="4">
        <f t="shared" ref="E512:L512" si="1652">E513</f>
        <v>0</v>
      </c>
      <c r="F512" s="4">
        <f t="shared" si="1652"/>
        <v>1719.9</v>
      </c>
      <c r="G512" s="4">
        <f t="shared" si="1652"/>
        <v>0</v>
      </c>
      <c r="H512" s="4">
        <f t="shared" si="1652"/>
        <v>1719.9</v>
      </c>
      <c r="I512" s="4">
        <f t="shared" si="1652"/>
        <v>0</v>
      </c>
      <c r="J512" s="4">
        <f t="shared" si="1652"/>
        <v>1719.9</v>
      </c>
      <c r="K512" s="4">
        <f t="shared" si="1652"/>
        <v>-1719.9</v>
      </c>
      <c r="L512" s="4">
        <f t="shared" si="1652"/>
        <v>0</v>
      </c>
      <c r="M512" s="4">
        <f>M513</f>
        <v>0</v>
      </c>
      <c r="N512" s="4">
        <f t="shared" ref="N512" si="1653">N513</f>
        <v>0</v>
      </c>
      <c r="O512" s="4"/>
      <c r="P512" s="4">
        <f t="shared" ref="P512:U512" si="1654">P513</f>
        <v>0</v>
      </c>
      <c r="Q512" s="4">
        <f t="shared" si="1654"/>
        <v>0</v>
      </c>
      <c r="R512" s="4">
        <f t="shared" si="1654"/>
        <v>0</v>
      </c>
      <c r="S512" s="4">
        <f t="shared" si="1654"/>
        <v>0</v>
      </c>
      <c r="T512" s="4">
        <f t="shared" si="1654"/>
        <v>0</v>
      </c>
      <c r="U512" s="4">
        <f t="shared" si="1654"/>
        <v>0</v>
      </c>
      <c r="V512" s="4">
        <f>V513</f>
        <v>0</v>
      </c>
      <c r="W512" s="4">
        <f t="shared" ref="W512" si="1655">W513</f>
        <v>0</v>
      </c>
      <c r="X512" s="4"/>
      <c r="Y512" s="4">
        <f t="shared" ref="Y512:AB512" si="1656">Y513</f>
        <v>0</v>
      </c>
      <c r="Z512" s="4">
        <f t="shared" si="1656"/>
        <v>0</v>
      </c>
      <c r="AA512" s="4">
        <f t="shared" si="1656"/>
        <v>0</v>
      </c>
      <c r="AB512" s="4">
        <f t="shared" si="1656"/>
        <v>0</v>
      </c>
    </row>
    <row r="513" spans="1:28" s="42" customFormat="1" ht="15.75" hidden="1" outlineLevel="7" x14ac:dyDescent="0.25">
      <c r="A513" s="11" t="s">
        <v>313</v>
      </c>
      <c r="B513" s="11" t="s">
        <v>33</v>
      </c>
      <c r="C513" s="27" t="s">
        <v>34</v>
      </c>
      <c r="D513" s="8">
        <v>1719.9</v>
      </c>
      <c r="E513" s="8"/>
      <c r="F513" s="8">
        <f t="shared" ref="F513" si="1657">SUM(D513:E513)</f>
        <v>1719.9</v>
      </c>
      <c r="G513" s="8"/>
      <c r="H513" s="8">
        <f t="shared" ref="H513" si="1658">SUM(F513:G513)</f>
        <v>1719.9</v>
      </c>
      <c r="I513" s="8"/>
      <c r="J513" s="8">
        <f t="shared" ref="J513" si="1659">SUM(H513:I513)</f>
        <v>1719.9</v>
      </c>
      <c r="K513" s="8">
        <v>-1719.9</v>
      </c>
      <c r="L513" s="8">
        <f t="shared" ref="L513" si="1660">SUM(J513:K513)</f>
        <v>0</v>
      </c>
      <c r="M513" s="8"/>
      <c r="N513" s="8"/>
      <c r="O513" s="8"/>
      <c r="P513" s="8"/>
      <c r="Q513" s="8">
        <f t="shared" ref="Q513" si="1661">SUM(O513:P513)</f>
        <v>0</v>
      </c>
      <c r="R513" s="8"/>
      <c r="S513" s="8">
        <f t="shared" ref="S513" si="1662">SUM(Q513:R513)</f>
        <v>0</v>
      </c>
      <c r="T513" s="8"/>
      <c r="U513" s="8">
        <f t="shared" ref="U513" si="1663">SUM(S513:T513)</f>
        <v>0</v>
      </c>
      <c r="V513" s="8"/>
      <c r="W513" s="8"/>
      <c r="X513" s="8"/>
      <c r="Y513" s="8"/>
      <c r="Z513" s="8">
        <f t="shared" ref="Z513" si="1664">SUM(X513:Y513)</f>
        <v>0</v>
      </c>
      <c r="AA513" s="8"/>
      <c r="AB513" s="8">
        <f t="shared" ref="AB513" si="1665">SUM(Z513:AA513)</f>
        <v>0</v>
      </c>
    </row>
    <row r="514" spans="1:28" ht="15.75" hidden="1" outlineLevel="3" x14ac:dyDescent="0.25">
      <c r="A514" s="5" t="s">
        <v>338</v>
      </c>
      <c r="B514" s="5"/>
      <c r="C514" s="28" t="s">
        <v>339</v>
      </c>
      <c r="D514" s="4">
        <f t="shared" ref="D514:AA516" si="1666">D515</f>
        <v>600</v>
      </c>
      <c r="E514" s="4">
        <f t="shared" si="1666"/>
        <v>0</v>
      </c>
      <c r="F514" s="4">
        <f t="shared" si="1666"/>
        <v>600</v>
      </c>
      <c r="G514" s="4">
        <f t="shared" si="1666"/>
        <v>1000</v>
      </c>
      <c r="H514" s="4">
        <f t="shared" si="1666"/>
        <v>1600</v>
      </c>
      <c r="I514" s="4">
        <f t="shared" si="1666"/>
        <v>0</v>
      </c>
      <c r="J514" s="4">
        <f t="shared" si="1666"/>
        <v>1600</v>
      </c>
      <c r="K514" s="4">
        <f t="shared" si="1666"/>
        <v>0</v>
      </c>
      <c r="L514" s="4">
        <f t="shared" si="1666"/>
        <v>1600</v>
      </c>
      <c r="M514" s="4">
        <f t="shared" si="1666"/>
        <v>600</v>
      </c>
      <c r="N514" s="4">
        <f t="shared" si="1666"/>
        <v>0</v>
      </c>
      <c r="O514" s="4">
        <f t="shared" si="1666"/>
        <v>600</v>
      </c>
      <c r="P514" s="4">
        <f t="shared" si="1666"/>
        <v>0</v>
      </c>
      <c r="Q514" s="4">
        <f t="shared" si="1666"/>
        <v>600</v>
      </c>
      <c r="R514" s="4">
        <f t="shared" si="1666"/>
        <v>0</v>
      </c>
      <c r="S514" s="4">
        <f t="shared" si="1666"/>
        <v>600</v>
      </c>
      <c r="T514" s="4">
        <f t="shared" si="1666"/>
        <v>0</v>
      </c>
      <c r="U514" s="4">
        <f t="shared" si="1666"/>
        <v>600</v>
      </c>
      <c r="V514" s="4">
        <f t="shared" si="1666"/>
        <v>600</v>
      </c>
      <c r="W514" s="4">
        <f t="shared" si="1666"/>
        <v>0</v>
      </c>
      <c r="X514" s="4">
        <f t="shared" si="1666"/>
        <v>600</v>
      </c>
      <c r="Y514" s="4">
        <f t="shared" si="1666"/>
        <v>0</v>
      </c>
      <c r="Z514" s="4">
        <f t="shared" si="1666"/>
        <v>600</v>
      </c>
      <c r="AA514" s="4">
        <f t="shared" si="1666"/>
        <v>0</v>
      </c>
      <c r="AB514" s="4">
        <f t="shared" ref="AA514:AB516" si="1667">AB515</f>
        <v>600</v>
      </c>
    </row>
    <row r="515" spans="1:28" ht="31.5" hidden="1" outlineLevel="4" x14ac:dyDescent="0.25">
      <c r="A515" s="5" t="s">
        <v>340</v>
      </c>
      <c r="B515" s="5"/>
      <c r="C515" s="28" t="s">
        <v>341</v>
      </c>
      <c r="D515" s="4">
        <f t="shared" si="1666"/>
        <v>600</v>
      </c>
      <c r="E515" s="4">
        <f t="shared" si="1666"/>
        <v>0</v>
      </c>
      <c r="F515" s="4">
        <f t="shared" si="1666"/>
        <v>600</v>
      </c>
      <c r="G515" s="4">
        <f t="shared" si="1666"/>
        <v>1000</v>
      </c>
      <c r="H515" s="4">
        <f t="shared" si="1666"/>
        <v>1600</v>
      </c>
      <c r="I515" s="4">
        <f t="shared" si="1666"/>
        <v>0</v>
      </c>
      <c r="J515" s="4">
        <f t="shared" si="1666"/>
        <v>1600</v>
      </c>
      <c r="K515" s="4">
        <f t="shared" si="1666"/>
        <v>0</v>
      </c>
      <c r="L515" s="4">
        <f t="shared" si="1666"/>
        <v>1600</v>
      </c>
      <c r="M515" s="4">
        <f t="shared" si="1666"/>
        <v>600</v>
      </c>
      <c r="N515" s="4">
        <f t="shared" si="1666"/>
        <v>0</v>
      </c>
      <c r="O515" s="4">
        <f t="shared" si="1666"/>
        <v>600</v>
      </c>
      <c r="P515" s="4">
        <f t="shared" si="1666"/>
        <v>0</v>
      </c>
      <c r="Q515" s="4">
        <f t="shared" si="1666"/>
        <v>600</v>
      </c>
      <c r="R515" s="4">
        <f t="shared" si="1666"/>
        <v>0</v>
      </c>
      <c r="S515" s="4">
        <f t="shared" si="1666"/>
        <v>600</v>
      </c>
      <c r="T515" s="4">
        <f t="shared" si="1666"/>
        <v>0</v>
      </c>
      <c r="U515" s="4">
        <f t="shared" si="1666"/>
        <v>600</v>
      </c>
      <c r="V515" s="4">
        <f t="shared" si="1666"/>
        <v>600</v>
      </c>
      <c r="W515" s="4">
        <f t="shared" si="1666"/>
        <v>0</v>
      </c>
      <c r="X515" s="4">
        <f t="shared" si="1666"/>
        <v>600</v>
      </c>
      <c r="Y515" s="4">
        <f t="shared" si="1666"/>
        <v>0</v>
      </c>
      <c r="Z515" s="4">
        <f t="shared" si="1666"/>
        <v>600</v>
      </c>
      <c r="AA515" s="4">
        <f t="shared" si="1667"/>
        <v>0</v>
      </c>
      <c r="AB515" s="4">
        <f t="shared" si="1667"/>
        <v>600</v>
      </c>
    </row>
    <row r="516" spans="1:28" ht="31.5" hidden="1" outlineLevel="5" x14ac:dyDescent="0.25">
      <c r="A516" s="5" t="s">
        <v>342</v>
      </c>
      <c r="B516" s="5"/>
      <c r="C516" s="28" t="s">
        <v>343</v>
      </c>
      <c r="D516" s="4">
        <f t="shared" si="1666"/>
        <v>600</v>
      </c>
      <c r="E516" s="4">
        <f t="shared" si="1666"/>
        <v>0</v>
      </c>
      <c r="F516" s="4">
        <f t="shared" si="1666"/>
        <v>600</v>
      </c>
      <c r="G516" s="4">
        <f t="shared" si="1666"/>
        <v>1000</v>
      </c>
      <c r="H516" s="4">
        <f t="shared" si="1666"/>
        <v>1600</v>
      </c>
      <c r="I516" s="4">
        <f t="shared" si="1666"/>
        <v>0</v>
      </c>
      <c r="J516" s="4">
        <f t="shared" si="1666"/>
        <v>1600</v>
      </c>
      <c r="K516" s="4">
        <f t="shared" si="1666"/>
        <v>0</v>
      </c>
      <c r="L516" s="4">
        <f t="shared" si="1666"/>
        <v>1600</v>
      </c>
      <c r="M516" s="4">
        <f t="shared" si="1666"/>
        <v>600</v>
      </c>
      <c r="N516" s="4">
        <f t="shared" si="1666"/>
        <v>0</v>
      </c>
      <c r="O516" s="4">
        <f t="shared" si="1666"/>
        <v>600</v>
      </c>
      <c r="P516" s="4">
        <f t="shared" si="1666"/>
        <v>0</v>
      </c>
      <c r="Q516" s="4">
        <f t="shared" si="1666"/>
        <v>600</v>
      </c>
      <c r="R516" s="4">
        <f t="shared" si="1666"/>
        <v>0</v>
      </c>
      <c r="S516" s="4">
        <f t="shared" si="1666"/>
        <v>600</v>
      </c>
      <c r="T516" s="4">
        <f t="shared" si="1666"/>
        <v>0</v>
      </c>
      <c r="U516" s="4">
        <f t="shared" si="1666"/>
        <v>600</v>
      </c>
      <c r="V516" s="4">
        <f t="shared" si="1666"/>
        <v>600</v>
      </c>
      <c r="W516" s="4">
        <f t="shared" si="1666"/>
        <v>0</v>
      </c>
      <c r="X516" s="4">
        <f t="shared" si="1666"/>
        <v>600</v>
      </c>
      <c r="Y516" s="4">
        <f t="shared" si="1666"/>
        <v>0</v>
      </c>
      <c r="Z516" s="4">
        <f t="shared" si="1666"/>
        <v>600</v>
      </c>
      <c r="AA516" s="4">
        <f t="shared" si="1667"/>
        <v>0</v>
      </c>
      <c r="AB516" s="4">
        <f t="shared" si="1667"/>
        <v>600</v>
      </c>
    </row>
    <row r="517" spans="1:28" ht="15.75" hidden="1" outlineLevel="7" x14ac:dyDescent="0.25">
      <c r="A517" s="11" t="s">
        <v>342</v>
      </c>
      <c r="B517" s="11" t="s">
        <v>33</v>
      </c>
      <c r="C517" s="27" t="s">
        <v>34</v>
      </c>
      <c r="D517" s="8">
        <v>600</v>
      </c>
      <c r="E517" s="8"/>
      <c r="F517" s="8">
        <f t="shared" ref="F517" si="1668">SUM(D517:E517)</f>
        <v>600</v>
      </c>
      <c r="G517" s="8">
        <v>1000</v>
      </c>
      <c r="H517" s="8">
        <f t="shared" ref="H517" si="1669">SUM(F517:G517)</f>
        <v>1600</v>
      </c>
      <c r="I517" s="8"/>
      <c r="J517" s="8">
        <f t="shared" ref="J517" si="1670">SUM(H517:I517)</f>
        <v>1600</v>
      </c>
      <c r="K517" s="8"/>
      <c r="L517" s="8">
        <f t="shared" ref="L517" si="1671">SUM(J517:K517)</f>
        <v>1600</v>
      </c>
      <c r="M517" s="8">
        <v>600</v>
      </c>
      <c r="N517" s="8"/>
      <c r="O517" s="8">
        <f t="shared" ref="O517" si="1672">SUM(M517:N517)</f>
        <v>600</v>
      </c>
      <c r="P517" s="8"/>
      <c r="Q517" s="8">
        <f t="shared" ref="Q517" si="1673">SUM(O517:P517)</f>
        <v>600</v>
      </c>
      <c r="R517" s="8"/>
      <c r="S517" s="8">
        <f t="shared" ref="S517" si="1674">SUM(Q517:R517)</f>
        <v>600</v>
      </c>
      <c r="T517" s="8"/>
      <c r="U517" s="8">
        <f t="shared" ref="U517" si="1675">SUM(S517:T517)</f>
        <v>600</v>
      </c>
      <c r="V517" s="8">
        <v>600</v>
      </c>
      <c r="W517" s="8"/>
      <c r="X517" s="8">
        <f t="shared" ref="X517" si="1676">SUM(V517:W517)</f>
        <v>600</v>
      </c>
      <c r="Y517" s="8"/>
      <c r="Z517" s="8">
        <f t="shared" ref="Z517" si="1677">SUM(X517:Y517)</f>
        <v>600</v>
      </c>
      <c r="AA517" s="8"/>
      <c r="AB517" s="8">
        <f t="shared" ref="AB517" si="1678">SUM(Z517:AA517)</f>
        <v>600</v>
      </c>
    </row>
    <row r="518" spans="1:28" ht="31.5" outlineLevel="2" x14ac:dyDescent="0.25">
      <c r="A518" s="5" t="s">
        <v>52</v>
      </c>
      <c r="B518" s="5"/>
      <c r="C518" s="28" t="s">
        <v>53</v>
      </c>
      <c r="D518" s="4">
        <f>D519+D524</f>
        <v>298834.39999999997</v>
      </c>
      <c r="E518" s="4">
        <f t="shared" ref="E518:Z518" si="1679">E519+E524</f>
        <v>15.5</v>
      </c>
      <c r="F518" s="4">
        <f t="shared" si="1679"/>
        <v>298849.89999999997</v>
      </c>
      <c r="G518" s="4">
        <f t="shared" si="1679"/>
        <v>444</v>
      </c>
      <c r="H518" s="4">
        <f t="shared" si="1679"/>
        <v>299293.89999999997</v>
      </c>
      <c r="I518" s="4">
        <f t="shared" si="1679"/>
        <v>3850</v>
      </c>
      <c r="J518" s="4">
        <f t="shared" si="1679"/>
        <v>303143.89999999997</v>
      </c>
      <c r="K518" s="4">
        <f t="shared" ref="K518:L518" si="1680">K519+K524</f>
        <v>112.39999999999999</v>
      </c>
      <c r="L518" s="4">
        <f t="shared" si="1680"/>
        <v>303256.3</v>
      </c>
      <c r="M518" s="4">
        <f t="shared" si="1679"/>
        <v>280638.8</v>
      </c>
      <c r="N518" s="4">
        <f t="shared" si="1679"/>
        <v>30.9</v>
      </c>
      <c r="O518" s="4">
        <f t="shared" si="1679"/>
        <v>280669.69999999995</v>
      </c>
      <c r="P518" s="4">
        <f t="shared" si="1679"/>
        <v>0</v>
      </c>
      <c r="Q518" s="4">
        <f t="shared" si="1679"/>
        <v>280669.69999999995</v>
      </c>
      <c r="R518" s="4">
        <f t="shared" si="1679"/>
        <v>0</v>
      </c>
      <c r="S518" s="4">
        <f t="shared" si="1679"/>
        <v>280669.69999999995</v>
      </c>
      <c r="T518" s="4">
        <f t="shared" si="1679"/>
        <v>0</v>
      </c>
      <c r="U518" s="4">
        <f t="shared" si="1679"/>
        <v>280669.69999999995</v>
      </c>
      <c r="V518" s="4">
        <f t="shared" si="1679"/>
        <v>280226.09999999998</v>
      </c>
      <c r="W518" s="4">
        <f t="shared" si="1679"/>
        <v>30.7</v>
      </c>
      <c r="X518" s="4">
        <f t="shared" si="1679"/>
        <v>280256.79999999993</v>
      </c>
      <c r="Y518" s="4">
        <f t="shared" si="1679"/>
        <v>0</v>
      </c>
      <c r="Z518" s="4">
        <f t="shared" si="1679"/>
        <v>280256.79999999993</v>
      </c>
      <c r="AA518" s="4">
        <f t="shared" ref="AA518:AB518" si="1681">AA519+AA524</f>
        <v>0</v>
      </c>
      <c r="AB518" s="4">
        <f t="shared" si="1681"/>
        <v>280256.79999999993</v>
      </c>
    </row>
    <row r="519" spans="1:28" ht="31.5" hidden="1" outlineLevel="2" x14ac:dyDescent="0.25">
      <c r="A519" s="5" t="s">
        <v>98</v>
      </c>
      <c r="B519" s="5"/>
      <c r="C519" s="28" t="s">
        <v>99</v>
      </c>
      <c r="D519" s="4">
        <f>D520</f>
        <v>1327.7</v>
      </c>
      <c r="E519" s="4">
        <f t="shared" ref="E519:AA520" si="1682">E520</f>
        <v>0</v>
      </c>
      <c r="F519" s="4">
        <f t="shared" si="1682"/>
        <v>1327.7</v>
      </c>
      <c r="G519" s="4">
        <f t="shared" si="1682"/>
        <v>0</v>
      </c>
      <c r="H519" s="4">
        <f t="shared" si="1682"/>
        <v>1327.7</v>
      </c>
      <c r="I519" s="4">
        <f t="shared" si="1682"/>
        <v>0</v>
      </c>
      <c r="J519" s="4">
        <f t="shared" si="1682"/>
        <v>1327.7</v>
      </c>
      <c r="K519" s="4">
        <f t="shared" si="1682"/>
        <v>0</v>
      </c>
      <c r="L519" s="4">
        <f t="shared" si="1682"/>
        <v>1327.7</v>
      </c>
      <c r="M519" s="4">
        <f t="shared" si="1682"/>
        <v>1169.5</v>
      </c>
      <c r="N519" s="4">
        <f t="shared" si="1682"/>
        <v>0</v>
      </c>
      <c r="O519" s="4">
        <f t="shared" si="1682"/>
        <v>1169.5</v>
      </c>
      <c r="P519" s="4">
        <f t="shared" si="1682"/>
        <v>0</v>
      </c>
      <c r="Q519" s="4">
        <f t="shared" si="1682"/>
        <v>1169.5</v>
      </c>
      <c r="R519" s="4">
        <f t="shared" si="1682"/>
        <v>0</v>
      </c>
      <c r="S519" s="4">
        <f t="shared" si="1682"/>
        <v>1169.5</v>
      </c>
      <c r="T519" s="4">
        <f t="shared" si="1682"/>
        <v>0</v>
      </c>
      <c r="U519" s="4">
        <f t="shared" si="1682"/>
        <v>1169.5</v>
      </c>
      <c r="V519" s="4">
        <f t="shared" si="1682"/>
        <v>1169.5</v>
      </c>
      <c r="W519" s="4">
        <f t="shared" si="1682"/>
        <v>0</v>
      </c>
      <c r="X519" s="4">
        <f t="shared" si="1682"/>
        <v>1169.5</v>
      </c>
      <c r="Y519" s="4">
        <f t="shared" si="1682"/>
        <v>0</v>
      </c>
      <c r="Z519" s="4">
        <f t="shared" si="1682"/>
        <v>1169.5</v>
      </c>
      <c r="AA519" s="4">
        <f t="shared" si="1682"/>
        <v>0</v>
      </c>
      <c r="AB519" s="4">
        <f t="shared" ref="AA519:AB520" si="1683">AB520</f>
        <v>1169.5</v>
      </c>
    </row>
    <row r="520" spans="1:28" ht="47.25" hidden="1" outlineLevel="4" x14ac:dyDescent="0.25">
      <c r="A520" s="5" t="s">
        <v>100</v>
      </c>
      <c r="B520" s="5"/>
      <c r="C520" s="28" t="s">
        <v>101</v>
      </c>
      <c r="D520" s="4">
        <f>D521</f>
        <v>1327.7</v>
      </c>
      <c r="E520" s="4">
        <f t="shared" si="1682"/>
        <v>0</v>
      </c>
      <c r="F520" s="4">
        <f t="shared" si="1682"/>
        <v>1327.7</v>
      </c>
      <c r="G520" s="4">
        <f t="shared" si="1682"/>
        <v>0</v>
      </c>
      <c r="H520" s="4">
        <f t="shared" si="1682"/>
        <v>1327.7</v>
      </c>
      <c r="I520" s="4">
        <f t="shared" si="1682"/>
        <v>0</v>
      </c>
      <c r="J520" s="4">
        <f t="shared" si="1682"/>
        <v>1327.7</v>
      </c>
      <c r="K520" s="4">
        <f t="shared" si="1682"/>
        <v>0</v>
      </c>
      <c r="L520" s="4">
        <f t="shared" si="1682"/>
        <v>1327.7</v>
      </c>
      <c r="M520" s="4">
        <f>M521</f>
        <v>1169.5</v>
      </c>
      <c r="N520" s="4">
        <f t="shared" si="1682"/>
        <v>0</v>
      </c>
      <c r="O520" s="4">
        <f t="shared" si="1682"/>
        <v>1169.5</v>
      </c>
      <c r="P520" s="4">
        <f t="shared" si="1682"/>
        <v>0</v>
      </c>
      <c r="Q520" s="4">
        <f t="shared" si="1682"/>
        <v>1169.5</v>
      </c>
      <c r="R520" s="4">
        <f t="shared" si="1682"/>
        <v>0</v>
      </c>
      <c r="S520" s="4">
        <f t="shared" si="1682"/>
        <v>1169.5</v>
      </c>
      <c r="T520" s="4">
        <f t="shared" si="1682"/>
        <v>0</v>
      </c>
      <c r="U520" s="4">
        <f t="shared" si="1682"/>
        <v>1169.5</v>
      </c>
      <c r="V520" s="4">
        <f>V521</f>
        <v>1169.5</v>
      </c>
      <c r="W520" s="4">
        <f t="shared" si="1682"/>
        <v>0</v>
      </c>
      <c r="X520" s="4">
        <f t="shared" si="1682"/>
        <v>1169.5</v>
      </c>
      <c r="Y520" s="4">
        <f t="shared" si="1682"/>
        <v>0</v>
      </c>
      <c r="Z520" s="4">
        <f t="shared" si="1682"/>
        <v>1169.5</v>
      </c>
      <c r="AA520" s="4">
        <f t="shared" si="1683"/>
        <v>0</v>
      </c>
      <c r="AB520" s="4">
        <f t="shared" si="1683"/>
        <v>1169.5</v>
      </c>
    </row>
    <row r="521" spans="1:28" ht="15.75" hidden="1" outlineLevel="5" x14ac:dyDescent="0.25">
      <c r="A521" s="5" t="s">
        <v>102</v>
      </c>
      <c r="B521" s="5"/>
      <c r="C521" s="28" t="s">
        <v>103</v>
      </c>
      <c r="D521" s="4">
        <f>D522+D523</f>
        <v>1327.7</v>
      </c>
      <c r="E521" s="4">
        <f t="shared" ref="E521:L521" si="1684">E522+E523</f>
        <v>0</v>
      </c>
      <c r="F521" s="4">
        <f t="shared" si="1684"/>
        <v>1327.7</v>
      </c>
      <c r="G521" s="4">
        <f t="shared" si="1684"/>
        <v>0</v>
      </c>
      <c r="H521" s="4">
        <f t="shared" si="1684"/>
        <v>1327.7</v>
      </c>
      <c r="I521" s="4">
        <f t="shared" si="1684"/>
        <v>0</v>
      </c>
      <c r="J521" s="4">
        <f t="shared" si="1684"/>
        <v>1327.7</v>
      </c>
      <c r="K521" s="4">
        <f t="shared" si="1684"/>
        <v>0</v>
      </c>
      <c r="L521" s="4">
        <f t="shared" si="1684"/>
        <v>1327.7</v>
      </c>
      <c r="M521" s="4">
        <f>M522+M523</f>
        <v>1169.5</v>
      </c>
      <c r="N521" s="4">
        <f t="shared" ref="N521:U521" si="1685">N522+N523</f>
        <v>0</v>
      </c>
      <c r="O521" s="4">
        <f t="shared" si="1685"/>
        <v>1169.5</v>
      </c>
      <c r="P521" s="4">
        <f t="shared" si="1685"/>
        <v>0</v>
      </c>
      <c r="Q521" s="4">
        <f t="shared" si="1685"/>
        <v>1169.5</v>
      </c>
      <c r="R521" s="4">
        <f t="shared" si="1685"/>
        <v>0</v>
      </c>
      <c r="S521" s="4">
        <f t="shared" si="1685"/>
        <v>1169.5</v>
      </c>
      <c r="T521" s="4">
        <f t="shared" si="1685"/>
        <v>0</v>
      </c>
      <c r="U521" s="4">
        <f t="shared" si="1685"/>
        <v>1169.5</v>
      </c>
      <c r="V521" s="4">
        <f>V522+V523</f>
        <v>1169.5</v>
      </c>
      <c r="W521" s="4">
        <f t="shared" ref="W521:Z521" si="1686">W522+W523</f>
        <v>0</v>
      </c>
      <c r="X521" s="4">
        <f t="shared" si="1686"/>
        <v>1169.5</v>
      </c>
      <c r="Y521" s="4">
        <f t="shared" si="1686"/>
        <v>0</v>
      </c>
      <c r="Z521" s="4">
        <f t="shared" si="1686"/>
        <v>1169.5</v>
      </c>
      <c r="AA521" s="4">
        <f t="shared" ref="AA521:AB521" si="1687">AA522+AA523</f>
        <v>0</v>
      </c>
      <c r="AB521" s="4">
        <f t="shared" si="1687"/>
        <v>1169.5</v>
      </c>
    </row>
    <row r="522" spans="1:28" ht="47.25" hidden="1" outlineLevel="7" x14ac:dyDescent="0.25">
      <c r="A522" s="11" t="s">
        <v>102</v>
      </c>
      <c r="B522" s="11" t="s">
        <v>8</v>
      </c>
      <c r="C522" s="27" t="s">
        <v>9</v>
      </c>
      <c r="D522" s="8">
        <v>252.4</v>
      </c>
      <c r="E522" s="8"/>
      <c r="F522" s="8">
        <f t="shared" ref="F522:F523" si="1688">SUM(D522:E522)</f>
        <v>252.4</v>
      </c>
      <c r="G522" s="8"/>
      <c r="H522" s="8">
        <f t="shared" ref="H522:H523" si="1689">SUM(F522:G522)</f>
        <v>252.4</v>
      </c>
      <c r="I522" s="8"/>
      <c r="J522" s="8">
        <f t="shared" ref="J522:J523" si="1690">SUM(H522:I522)</f>
        <v>252.4</v>
      </c>
      <c r="K522" s="8"/>
      <c r="L522" s="8">
        <f t="shared" ref="L522:L523" si="1691">SUM(J522:K522)</f>
        <v>252.4</v>
      </c>
      <c r="M522" s="8">
        <v>252.4</v>
      </c>
      <c r="N522" s="8"/>
      <c r="O522" s="8">
        <f t="shared" ref="O522:O523" si="1692">SUM(M522:N522)</f>
        <v>252.4</v>
      </c>
      <c r="P522" s="8"/>
      <c r="Q522" s="8">
        <f t="shared" ref="Q522:Q523" si="1693">SUM(O522:P522)</f>
        <v>252.4</v>
      </c>
      <c r="R522" s="8"/>
      <c r="S522" s="8">
        <f t="shared" ref="S522:S523" si="1694">SUM(Q522:R522)</f>
        <v>252.4</v>
      </c>
      <c r="T522" s="8"/>
      <c r="U522" s="8">
        <f t="shared" ref="U522:U523" si="1695">SUM(S522:T522)</f>
        <v>252.4</v>
      </c>
      <c r="V522" s="8">
        <v>252.4</v>
      </c>
      <c r="W522" s="8"/>
      <c r="X522" s="8">
        <f t="shared" ref="X522:X523" si="1696">SUM(V522:W522)</f>
        <v>252.4</v>
      </c>
      <c r="Y522" s="8"/>
      <c r="Z522" s="8">
        <f t="shared" ref="Z522:Z523" si="1697">SUM(X522:Y522)</f>
        <v>252.4</v>
      </c>
      <c r="AA522" s="8"/>
      <c r="AB522" s="8">
        <f t="shared" ref="AB522:AB523" si="1698">SUM(Z522:AA522)</f>
        <v>252.4</v>
      </c>
    </row>
    <row r="523" spans="1:28" ht="31.5" hidden="1" outlineLevel="7" x14ac:dyDescent="0.25">
      <c r="A523" s="11" t="s">
        <v>102</v>
      </c>
      <c r="B523" s="11" t="s">
        <v>11</v>
      </c>
      <c r="C523" s="27" t="s">
        <v>12</v>
      </c>
      <c r="D523" s="8">
        <v>1075.3</v>
      </c>
      <c r="E523" s="8"/>
      <c r="F523" s="8">
        <f t="shared" si="1688"/>
        <v>1075.3</v>
      </c>
      <c r="G523" s="8"/>
      <c r="H523" s="8">
        <f t="shared" si="1689"/>
        <v>1075.3</v>
      </c>
      <c r="I523" s="8"/>
      <c r="J523" s="8">
        <f t="shared" si="1690"/>
        <v>1075.3</v>
      </c>
      <c r="K523" s="8"/>
      <c r="L523" s="8">
        <f t="shared" si="1691"/>
        <v>1075.3</v>
      </c>
      <c r="M523" s="8">
        <v>917.1</v>
      </c>
      <c r="N523" s="8"/>
      <c r="O523" s="8">
        <f t="shared" si="1692"/>
        <v>917.1</v>
      </c>
      <c r="P523" s="8"/>
      <c r="Q523" s="8">
        <f t="shared" si="1693"/>
        <v>917.1</v>
      </c>
      <c r="R523" s="8"/>
      <c r="S523" s="8">
        <f t="shared" si="1694"/>
        <v>917.1</v>
      </c>
      <c r="T523" s="8"/>
      <c r="U523" s="8">
        <f t="shared" si="1695"/>
        <v>917.1</v>
      </c>
      <c r="V523" s="8">
        <v>917.1</v>
      </c>
      <c r="W523" s="8"/>
      <c r="X523" s="8">
        <f t="shared" si="1696"/>
        <v>917.1</v>
      </c>
      <c r="Y523" s="8"/>
      <c r="Z523" s="8">
        <f t="shared" si="1697"/>
        <v>917.1</v>
      </c>
      <c r="AA523" s="8"/>
      <c r="AB523" s="8">
        <f t="shared" si="1698"/>
        <v>917.1</v>
      </c>
    </row>
    <row r="524" spans="1:28" ht="47.25" outlineLevel="3" collapsed="1" x14ac:dyDescent="0.25">
      <c r="A524" s="5" t="s">
        <v>54</v>
      </c>
      <c r="B524" s="5"/>
      <c r="C524" s="28" t="s">
        <v>55</v>
      </c>
      <c r="D524" s="4">
        <f>D525+D559+D566</f>
        <v>297506.69999999995</v>
      </c>
      <c r="E524" s="4">
        <f t="shared" ref="E524:Z524" si="1699">E525+E559+E566</f>
        <v>15.5</v>
      </c>
      <c r="F524" s="4">
        <f t="shared" si="1699"/>
        <v>297522.19999999995</v>
      </c>
      <c r="G524" s="4">
        <f t="shared" si="1699"/>
        <v>444</v>
      </c>
      <c r="H524" s="4">
        <f t="shared" si="1699"/>
        <v>297966.19999999995</v>
      </c>
      <c r="I524" s="4">
        <f t="shared" si="1699"/>
        <v>3850</v>
      </c>
      <c r="J524" s="4">
        <f t="shared" si="1699"/>
        <v>301816.19999999995</v>
      </c>
      <c r="K524" s="4">
        <f t="shared" ref="K524:L524" si="1700">K525+K559+K566</f>
        <v>112.39999999999999</v>
      </c>
      <c r="L524" s="4">
        <f t="shared" si="1700"/>
        <v>301928.59999999998</v>
      </c>
      <c r="M524" s="4">
        <f t="shared" si="1699"/>
        <v>279469.3</v>
      </c>
      <c r="N524" s="4">
        <f t="shared" si="1699"/>
        <v>30.9</v>
      </c>
      <c r="O524" s="4">
        <f t="shared" si="1699"/>
        <v>279500.19999999995</v>
      </c>
      <c r="P524" s="4">
        <f t="shared" si="1699"/>
        <v>0</v>
      </c>
      <c r="Q524" s="4">
        <f t="shared" si="1699"/>
        <v>279500.19999999995</v>
      </c>
      <c r="R524" s="4">
        <f t="shared" si="1699"/>
        <v>0</v>
      </c>
      <c r="S524" s="4">
        <f t="shared" si="1699"/>
        <v>279500.19999999995</v>
      </c>
      <c r="T524" s="4">
        <f t="shared" si="1699"/>
        <v>0</v>
      </c>
      <c r="U524" s="4">
        <f t="shared" si="1699"/>
        <v>279500.19999999995</v>
      </c>
      <c r="V524" s="4">
        <f t="shared" si="1699"/>
        <v>279056.59999999998</v>
      </c>
      <c r="W524" s="4">
        <f t="shared" si="1699"/>
        <v>30.7</v>
      </c>
      <c r="X524" s="4">
        <f t="shared" si="1699"/>
        <v>279087.29999999993</v>
      </c>
      <c r="Y524" s="4">
        <f t="shared" si="1699"/>
        <v>0</v>
      </c>
      <c r="Z524" s="4">
        <f t="shared" si="1699"/>
        <v>279087.29999999993</v>
      </c>
      <c r="AA524" s="4">
        <f t="shared" ref="AA524:AB524" si="1701">AA525+AA559+AA566</f>
        <v>0</v>
      </c>
      <c r="AB524" s="4">
        <f t="shared" si="1701"/>
        <v>279087.29999999993</v>
      </c>
    </row>
    <row r="525" spans="1:28" ht="31.5" outlineLevel="4" x14ac:dyDescent="0.25">
      <c r="A525" s="5" t="s">
        <v>56</v>
      </c>
      <c r="B525" s="5"/>
      <c r="C525" s="28" t="s">
        <v>57</v>
      </c>
      <c r="D525" s="4">
        <f>D526+D532+D540+D544+D546+D549+D552+D530+D534+D536+D538+D542+D554+D556</f>
        <v>141468.19999999995</v>
      </c>
      <c r="E525" s="4">
        <f t="shared" ref="E525:Z525" si="1702">E526+E532+E540+E544+E546+E549+E552+E530+E534+E536+E538+E542+E554+E556</f>
        <v>15.5</v>
      </c>
      <c r="F525" s="4">
        <f t="shared" si="1702"/>
        <v>141483.69999999995</v>
      </c>
      <c r="G525" s="4">
        <f t="shared" si="1702"/>
        <v>444</v>
      </c>
      <c r="H525" s="4">
        <f t="shared" si="1702"/>
        <v>141927.69999999995</v>
      </c>
      <c r="I525" s="4">
        <f t="shared" si="1702"/>
        <v>3850</v>
      </c>
      <c r="J525" s="4">
        <f t="shared" si="1702"/>
        <v>145777.69999999995</v>
      </c>
      <c r="K525" s="4">
        <f t="shared" ref="K525:L525" si="1703">K526+K532+K540+K544+K546+K549+K552+K530+K534+K536+K538+K542+K554+K556</f>
        <v>110.6</v>
      </c>
      <c r="L525" s="4">
        <f t="shared" si="1703"/>
        <v>145888.29999999999</v>
      </c>
      <c r="M525" s="4">
        <f t="shared" si="1702"/>
        <v>134635.4</v>
      </c>
      <c r="N525" s="4">
        <f t="shared" si="1702"/>
        <v>30.9</v>
      </c>
      <c r="O525" s="4">
        <f t="shared" si="1702"/>
        <v>134666.29999999999</v>
      </c>
      <c r="P525" s="4">
        <f t="shared" si="1702"/>
        <v>0</v>
      </c>
      <c r="Q525" s="4">
        <f t="shared" si="1702"/>
        <v>134666.29999999999</v>
      </c>
      <c r="R525" s="4">
        <f t="shared" si="1702"/>
        <v>0</v>
      </c>
      <c r="S525" s="4">
        <f t="shared" si="1702"/>
        <v>134666.29999999999</v>
      </c>
      <c r="T525" s="4">
        <f t="shared" si="1702"/>
        <v>0</v>
      </c>
      <c r="U525" s="4">
        <f t="shared" si="1702"/>
        <v>134666.29999999999</v>
      </c>
      <c r="V525" s="4">
        <f t="shared" si="1702"/>
        <v>134635.4</v>
      </c>
      <c r="W525" s="4">
        <f t="shared" si="1702"/>
        <v>30.7</v>
      </c>
      <c r="X525" s="4">
        <f t="shared" si="1702"/>
        <v>134666.09999999998</v>
      </c>
      <c r="Y525" s="4">
        <f t="shared" si="1702"/>
        <v>0</v>
      </c>
      <c r="Z525" s="4">
        <f t="shared" si="1702"/>
        <v>134666.09999999998</v>
      </c>
      <c r="AA525" s="4">
        <f t="shared" ref="AA525:AB525" si="1704">AA526+AA532+AA540+AA544+AA546+AA549+AA552+AA530+AA534+AA536+AA538+AA542+AA554+AA556</f>
        <v>0</v>
      </c>
      <c r="AB525" s="4">
        <f t="shared" si="1704"/>
        <v>134666.09999999998</v>
      </c>
    </row>
    <row r="526" spans="1:28" ht="15.75" hidden="1" outlineLevel="5" x14ac:dyDescent="0.25">
      <c r="A526" s="5" t="s">
        <v>58</v>
      </c>
      <c r="B526" s="5"/>
      <c r="C526" s="28" t="s">
        <v>59</v>
      </c>
      <c r="D526" s="4">
        <f>D527+D528+D529</f>
        <v>102638.2</v>
      </c>
      <c r="E526" s="4">
        <f t="shared" ref="E526:L526" si="1705">E527+E528+E529</f>
        <v>0</v>
      </c>
      <c r="F526" s="4">
        <f t="shared" si="1705"/>
        <v>102638.2</v>
      </c>
      <c r="G526" s="4">
        <f t="shared" si="1705"/>
        <v>444</v>
      </c>
      <c r="H526" s="4">
        <f t="shared" si="1705"/>
        <v>103082.2</v>
      </c>
      <c r="I526" s="4">
        <f t="shared" si="1705"/>
        <v>0</v>
      </c>
      <c r="J526" s="4">
        <f t="shared" si="1705"/>
        <v>103082.2</v>
      </c>
      <c r="K526" s="4">
        <f t="shared" si="1705"/>
        <v>0</v>
      </c>
      <c r="L526" s="4">
        <f t="shared" si="1705"/>
        <v>103082.2</v>
      </c>
      <c r="M526" s="4">
        <f>M527+M528+M529</f>
        <v>96622.8</v>
      </c>
      <c r="N526" s="4">
        <f t="shared" ref="N526:U526" si="1706">N527+N528+N529</f>
        <v>0</v>
      </c>
      <c r="O526" s="4">
        <f t="shared" si="1706"/>
        <v>96622.8</v>
      </c>
      <c r="P526" s="4">
        <f t="shared" si="1706"/>
        <v>0</v>
      </c>
      <c r="Q526" s="4">
        <f t="shared" si="1706"/>
        <v>96622.8</v>
      </c>
      <c r="R526" s="4">
        <f t="shared" si="1706"/>
        <v>0</v>
      </c>
      <c r="S526" s="4">
        <f t="shared" si="1706"/>
        <v>96622.8</v>
      </c>
      <c r="T526" s="4">
        <f t="shared" si="1706"/>
        <v>0</v>
      </c>
      <c r="U526" s="4">
        <f t="shared" si="1706"/>
        <v>96622.8</v>
      </c>
      <c r="V526" s="4">
        <f>V527+V528+V529</f>
        <v>96622.8</v>
      </c>
      <c r="W526" s="4">
        <f t="shared" ref="W526:Z526" si="1707">W527+W528+W529</f>
        <v>0</v>
      </c>
      <c r="X526" s="4">
        <f t="shared" si="1707"/>
        <v>96622.8</v>
      </c>
      <c r="Y526" s="4">
        <f t="shared" si="1707"/>
        <v>0</v>
      </c>
      <c r="Z526" s="4">
        <f t="shared" si="1707"/>
        <v>96622.8</v>
      </c>
      <c r="AA526" s="4">
        <f t="shared" ref="AA526:AB526" si="1708">AA527+AA528+AA529</f>
        <v>0</v>
      </c>
      <c r="AB526" s="4">
        <f t="shared" si="1708"/>
        <v>96622.8</v>
      </c>
    </row>
    <row r="527" spans="1:28" ht="47.25" hidden="1" outlineLevel="7" x14ac:dyDescent="0.25">
      <c r="A527" s="11" t="s">
        <v>58</v>
      </c>
      <c r="B527" s="11" t="s">
        <v>8</v>
      </c>
      <c r="C527" s="27" t="s">
        <v>9</v>
      </c>
      <c r="D527" s="8">
        <v>93787.7</v>
      </c>
      <c r="E527" s="8"/>
      <c r="F527" s="8">
        <f t="shared" ref="F527:F529" si="1709">SUM(D527:E527)</f>
        <v>93787.7</v>
      </c>
      <c r="G527" s="8">
        <v>444</v>
      </c>
      <c r="H527" s="8">
        <f t="shared" ref="H527:H529" si="1710">SUM(F527:G527)</f>
        <v>94231.7</v>
      </c>
      <c r="I527" s="8"/>
      <c r="J527" s="8">
        <f t="shared" ref="J527:J529" si="1711">SUM(H527:I527)</f>
        <v>94231.7</v>
      </c>
      <c r="K527" s="8"/>
      <c r="L527" s="8">
        <f t="shared" ref="L527:L529" si="1712">SUM(J527:K527)</f>
        <v>94231.7</v>
      </c>
      <c r="M527" s="8">
        <v>87772.2</v>
      </c>
      <c r="N527" s="8"/>
      <c r="O527" s="8">
        <f t="shared" ref="O527:O529" si="1713">SUM(M527:N527)</f>
        <v>87772.2</v>
      </c>
      <c r="P527" s="8"/>
      <c r="Q527" s="8">
        <f t="shared" ref="Q527:Q529" si="1714">SUM(O527:P527)</f>
        <v>87772.2</v>
      </c>
      <c r="R527" s="8"/>
      <c r="S527" s="8">
        <f t="shared" ref="S527:S529" si="1715">SUM(Q527:R527)</f>
        <v>87772.2</v>
      </c>
      <c r="T527" s="8"/>
      <c r="U527" s="8">
        <f t="shared" ref="U527:U529" si="1716">SUM(S527:T527)</f>
        <v>87772.2</v>
      </c>
      <c r="V527" s="8">
        <v>87772.2</v>
      </c>
      <c r="W527" s="8"/>
      <c r="X527" s="8">
        <f t="shared" ref="X527:X529" si="1717">SUM(V527:W527)</f>
        <v>87772.2</v>
      </c>
      <c r="Y527" s="8"/>
      <c r="Z527" s="8">
        <f t="shared" ref="Z527:Z529" si="1718">SUM(X527:Y527)</f>
        <v>87772.2</v>
      </c>
      <c r="AA527" s="8"/>
      <c r="AB527" s="8">
        <f t="shared" ref="AB527:AB529" si="1719">SUM(Z527:AA527)</f>
        <v>87772.2</v>
      </c>
    </row>
    <row r="528" spans="1:28" ht="31.5" hidden="1" outlineLevel="7" x14ac:dyDescent="0.25">
      <c r="A528" s="11" t="s">
        <v>58</v>
      </c>
      <c r="B528" s="11" t="s">
        <v>11</v>
      </c>
      <c r="C528" s="27" t="s">
        <v>12</v>
      </c>
      <c r="D528" s="8">
        <v>8699.9</v>
      </c>
      <c r="E528" s="8"/>
      <c r="F528" s="8">
        <f t="shared" si="1709"/>
        <v>8699.9</v>
      </c>
      <c r="G528" s="8"/>
      <c r="H528" s="8">
        <f t="shared" si="1710"/>
        <v>8699.9</v>
      </c>
      <c r="I528" s="8"/>
      <c r="J528" s="8">
        <f t="shared" si="1711"/>
        <v>8699.9</v>
      </c>
      <c r="K528" s="8"/>
      <c r="L528" s="8">
        <f t="shared" si="1712"/>
        <v>8699.9</v>
      </c>
      <c r="M528" s="8">
        <v>8700</v>
      </c>
      <c r="N528" s="8"/>
      <c r="O528" s="8">
        <f t="shared" si="1713"/>
        <v>8700</v>
      </c>
      <c r="P528" s="8"/>
      <c r="Q528" s="8">
        <f t="shared" si="1714"/>
        <v>8700</v>
      </c>
      <c r="R528" s="8"/>
      <c r="S528" s="8">
        <f t="shared" si="1715"/>
        <v>8700</v>
      </c>
      <c r="T528" s="8"/>
      <c r="U528" s="8">
        <f t="shared" si="1716"/>
        <v>8700</v>
      </c>
      <c r="V528" s="8">
        <v>8700</v>
      </c>
      <c r="W528" s="8"/>
      <c r="X528" s="8">
        <f t="shared" si="1717"/>
        <v>8700</v>
      </c>
      <c r="Y528" s="8"/>
      <c r="Z528" s="8">
        <f t="shared" si="1718"/>
        <v>8700</v>
      </c>
      <c r="AA528" s="8"/>
      <c r="AB528" s="8">
        <f t="shared" si="1719"/>
        <v>8700</v>
      </c>
    </row>
    <row r="529" spans="1:28" ht="15.75" hidden="1" outlineLevel="7" x14ac:dyDescent="0.25">
      <c r="A529" s="11" t="s">
        <v>58</v>
      </c>
      <c r="B529" s="11" t="s">
        <v>27</v>
      </c>
      <c r="C529" s="27" t="s">
        <v>28</v>
      </c>
      <c r="D529" s="8">
        <v>150.6</v>
      </c>
      <c r="E529" s="8"/>
      <c r="F529" s="8">
        <f t="shared" si="1709"/>
        <v>150.6</v>
      </c>
      <c r="G529" s="8"/>
      <c r="H529" s="8">
        <f t="shared" si="1710"/>
        <v>150.6</v>
      </c>
      <c r="I529" s="8"/>
      <c r="J529" s="8">
        <f t="shared" si="1711"/>
        <v>150.6</v>
      </c>
      <c r="K529" s="8"/>
      <c r="L529" s="8">
        <f t="shared" si="1712"/>
        <v>150.6</v>
      </c>
      <c r="M529" s="8">
        <v>150.6</v>
      </c>
      <c r="N529" s="8"/>
      <c r="O529" s="8">
        <f t="shared" si="1713"/>
        <v>150.6</v>
      </c>
      <c r="P529" s="8"/>
      <c r="Q529" s="8">
        <f t="shared" si="1714"/>
        <v>150.6</v>
      </c>
      <c r="R529" s="8"/>
      <c r="S529" s="8">
        <f t="shared" si="1715"/>
        <v>150.6</v>
      </c>
      <c r="T529" s="8"/>
      <c r="U529" s="8">
        <f t="shared" si="1716"/>
        <v>150.6</v>
      </c>
      <c r="V529" s="8">
        <v>150.6</v>
      </c>
      <c r="W529" s="8"/>
      <c r="X529" s="8">
        <f t="shared" si="1717"/>
        <v>150.6</v>
      </c>
      <c r="Y529" s="8"/>
      <c r="Z529" s="8">
        <f t="shared" si="1718"/>
        <v>150.6</v>
      </c>
      <c r="AA529" s="8"/>
      <c r="AB529" s="8">
        <f t="shared" si="1719"/>
        <v>150.6</v>
      </c>
    </row>
    <row r="530" spans="1:28" ht="47.25" hidden="1" outlineLevel="5" x14ac:dyDescent="0.25">
      <c r="A530" s="5" t="s">
        <v>104</v>
      </c>
      <c r="B530" s="5"/>
      <c r="C530" s="28" t="s">
        <v>20</v>
      </c>
      <c r="D530" s="4">
        <f>D531</f>
        <v>4150</v>
      </c>
      <c r="E530" s="4">
        <f t="shared" ref="E530:L530" si="1720">E531</f>
        <v>0</v>
      </c>
      <c r="F530" s="4">
        <f t="shared" si="1720"/>
        <v>4150</v>
      </c>
      <c r="G530" s="4">
        <f t="shared" si="1720"/>
        <v>0</v>
      </c>
      <c r="H530" s="4">
        <f t="shared" si="1720"/>
        <v>4150</v>
      </c>
      <c r="I530" s="4">
        <f t="shared" si="1720"/>
        <v>3850</v>
      </c>
      <c r="J530" s="4">
        <f t="shared" si="1720"/>
        <v>8000</v>
      </c>
      <c r="K530" s="4">
        <f t="shared" si="1720"/>
        <v>0</v>
      </c>
      <c r="L530" s="4">
        <f t="shared" si="1720"/>
        <v>8000</v>
      </c>
      <c r="M530" s="4">
        <f>M531</f>
        <v>4150</v>
      </c>
      <c r="N530" s="4">
        <f t="shared" ref="N530:U530" si="1721">N531</f>
        <v>0</v>
      </c>
      <c r="O530" s="4">
        <f t="shared" si="1721"/>
        <v>4150</v>
      </c>
      <c r="P530" s="4">
        <f t="shared" si="1721"/>
        <v>0</v>
      </c>
      <c r="Q530" s="4">
        <f t="shared" si="1721"/>
        <v>4150</v>
      </c>
      <c r="R530" s="4">
        <f t="shared" si="1721"/>
        <v>0</v>
      </c>
      <c r="S530" s="4">
        <f t="shared" si="1721"/>
        <v>4150</v>
      </c>
      <c r="T530" s="4">
        <f t="shared" si="1721"/>
        <v>0</v>
      </c>
      <c r="U530" s="4">
        <f t="shared" si="1721"/>
        <v>4150</v>
      </c>
      <c r="V530" s="4">
        <f>V531</f>
        <v>4150</v>
      </c>
      <c r="W530" s="4">
        <f t="shared" ref="W530:AB530" si="1722">W531</f>
        <v>0</v>
      </c>
      <c r="X530" s="4">
        <f t="shared" si="1722"/>
        <v>4150</v>
      </c>
      <c r="Y530" s="4">
        <f t="shared" si="1722"/>
        <v>0</v>
      </c>
      <c r="Z530" s="4">
        <f t="shared" si="1722"/>
        <v>4150</v>
      </c>
      <c r="AA530" s="4">
        <f t="shared" si="1722"/>
        <v>0</v>
      </c>
      <c r="AB530" s="4">
        <f t="shared" si="1722"/>
        <v>4150</v>
      </c>
    </row>
    <row r="531" spans="1:28" ht="31.5" hidden="1" outlineLevel="7" x14ac:dyDescent="0.25">
      <c r="A531" s="11" t="s">
        <v>104</v>
      </c>
      <c r="B531" s="11" t="s">
        <v>11</v>
      </c>
      <c r="C531" s="27" t="s">
        <v>12</v>
      </c>
      <c r="D531" s="8">
        <v>4150</v>
      </c>
      <c r="E531" s="8"/>
      <c r="F531" s="8">
        <f t="shared" ref="F531" si="1723">SUM(D531:E531)</f>
        <v>4150</v>
      </c>
      <c r="G531" s="8"/>
      <c r="H531" s="8">
        <f t="shared" ref="H531" si="1724">SUM(F531:G531)</f>
        <v>4150</v>
      </c>
      <c r="I531" s="8">
        <v>3850</v>
      </c>
      <c r="J531" s="8">
        <f t="shared" ref="J531" si="1725">SUM(H531:I531)</f>
        <v>8000</v>
      </c>
      <c r="K531" s="8"/>
      <c r="L531" s="8">
        <f t="shared" ref="L531" si="1726">SUM(J531:K531)</f>
        <v>8000</v>
      </c>
      <c r="M531" s="8">
        <v>4150</v>
      </c>
      <c r="N531" s="8"/>
      <c r="O531" s="8">
        <f t="shared" ref="O531" si="1727">SUM(M531:N531)</f>
        <v>4150</v>
      </c>
      <c r="P531" s="8"/>
      <c r="Q531" s="8">
        <f t="shared" ref="Q531" si="1728">SUM(O531:P531)</f>
        <v>4150</v>
      </c>
      <c r="R531" s="8"/>
      <c r="S531" s="8">
        <f t="shared" ref="S531" si="1729">SUM(Q531:R531)</f>
        <v>4150</v>
      </c>
      <c r="T531" s="8"/>
      <c r="U531" s="8">
        <f t="shared" ref="U531" si="1730">SUM(S531:T531)</f>
        <v>4150</v>
      </c>
      <c r="V531" s="8">
        <v>4150</v>
      </c>
      <c r="W531" s="8"/>
      <c r="X531" s="8">
        <f t="shared" ref="X531" si="1731">SUM(V531:W531)</f>
        <v>4150</v>
      </c>
      <c r="Y531" s="8"/>
      <c r="Z531" s="8">
        <f t="shared" ref="Z531" si="1732">SUM(X531:Y531)</f>
        <v>4150</v>
      </c>
      <c r="AA531" s="8"/>
      <c r="AB531" s="8">
        <f t="shared" ref="AB531" si="1733">SUM(Z531:AA531)</f>
        <v>4150</v>
      </c>
    </row>
    <row r="532" spans="1:28" ht="31.5" hidden="1" outlineLevel="5" x14ac:dyDescent="0.25">
      <c r="A532" s="5" t="s">
        <v>60</v>
      </c>
      <c r="B532" s="5"/>
      <c r="C532" s="28" t="s">
        <v>14</v>
      </c>
      <c r="D532" s="4">
        <f>D533</f>
        <v>600</v>
      </c>
      <c r="E532" s="4">
        <f t="shared" ref="E532:L532" si="1734">E533</f>
        <v>0</v>
      </c>
      <c r="F532" s="4">
        <f t="shared" si="1734"/>
        <v>600</v>
      </c>
      <c r="G532" s="4">
        <f t="shared" si="1734"/>
        <v>0</v>
      </c>
      <c r="H532" s="4">
        <f t="shared" si="1734"/>
        <v>600</v>
      </c>
      <c r="I532" s="4">
        <f t="shared" si="1734"/>
        <v>0</v>
      </c>
      <c r="J532" s="4">
        <f t="shared" si="1734"/>
        <v>600</v>
      </c>
      <c r="K532" s="4">
        <f t="shared" si="1734"/>
        <v>0</v>
      </c>
      <c r="L532" s="4">
        <f t="shared" si="1734"/>
        <v>600</v>
      </c>
      <c r="M532" s="4">
        <f>M533</f>
        <v>600</v>
      </c>
      <c r="N532" s="4">
        <f t="shared" ref="N532:U532" si="1735">N533</f>
        <v>0</v>
      </c>
      <c r="O532" s="4">
        <f t="shared" si="1735"/>
        <v>600</v>
      </c>
      <c r="P532" s="4">
        <f t="shared" si="1735"/>
        <v>0</v>
      </c>
      <c r="Q532" s="4">
        <f t="shared" si="1735"/>
        <v>600</v>
      </c>
      <c r="R532" s="4">
        <f t="shared" si="1735"/>
        <v>0</v>
      </c>
      <c r="S532" s="4">
        <f t="shared" si="1735"/>
        <v>600</v>
      </c>
      <c r="T532" s="4">
        <f t="shared" si="1735"/>
        <v>0</v>
      </c>
      <c r="U532" s="4">
        <f t="shared" si="1735"/>
        <v>600</v>
      </c>
      <c r="V532" s="4">
        <f>V533</f>
        <v>600</v>
      </c>
      <c r="W532" s="4">
        <f t="shared" ref="W532:AB532" si="1736">W533</f>
        <v>0</v>
      </c>
      <c r="X532" s="4">
        <f t="shared" si="1736"/>
        <v>600</v>
      </c>
      <c r="Y532" s="4">
        <f t="shared" si="1736"/>
        <v>0</v>
      </c>
      <c r="Z532" s="4">
        <f t="shared" si="1736"/>
        <v>600</v>
      </c>
      <c r="AA532" s="4">
        <f t="shared" si="1736"/>
        <v>0</v>
      </c>
      <c r="AB532" s="4">
        <f t="shared" si="1736"/>
        <v>600</v>
      </c>
    </row>
    <row r="533" spans="1:28" ht="31.5" hidden="1" outlineLevel="7" x14ac:dyDescent="0.25">
      <c r="A533" s="11" t="s">
        <v>60</v>
      </c>
      <c r="B533" s="11" t="s">
        <v>11</v>
      </c>
      <c r="C533" s="27" t="s">
        <v>12</v>
      </c>
      <c r="D533" s="8">
        <v>600</v>
      </c>
      <c r="E533" s="8"/>
      <c r="F533" s="8">
        <f t="shared" ref="F533" si="1737">SUM(D533:E533)</f>
        <v>600</v>
      </c>
      <c r="G533" s="8"/>
      <c r="H533" s="8">
        <f t="shared" ref="H533" si="1738">SUM(F533:G533)</f>
        <v>600</v>
      </c>
      <c r="I533" s="8"/>
      <c r="J533" s="8">
        <f t="shared" ref="J533" si="1739">SUM(H533:I533)</f>
        <v>600</v>
      </c>
      <c r="K533" s="8"/>
      <c r="L533" s="8">
        <f t="shared" ref="L533" si="1740">SUM(J533:K533)</f>
        <v>600</v>
      </c>
      <c r="M533" s="8">
        <v>600</v>
      </c>
      <c r="N533" s="8"/>
      <c r="O533" s="8">
        <f t="shared" ref="O533" si="1741">SUM(M533:N533)</f>
        <v>600</v>
      </c>
      <c r="P533" s="8"/>
      <c r="Q533" s="8">
        <f t="shared" ref="Q533" si="1742">SUM(O533:P533)</f>
        <v>600</v>
      </c>
      <c r="R533" s="8"/>
      <c r="S533" s="8">
        <f t="shared" ref="S533" si="1743">SUM(Q533:R533)</f>
        <v>600</v>
      </c>
      <c r="T533" s="8"/>
      <c r="U533" s="8">
        <f t="shared" ref="U533" si="1744">SUM(S533:T533)</f>
        <v>600</v>
      </c>
      <c r="V533" s="8">
        <v>600</v>
      </c>
      <c r="W533" s="8"/>
      <c r="X533" s="8">
        <f t="shared" ref="X533" si="1745">SUM(V533:W533)</f>
        <v>600</v>
      </c>
      <c r="Y533" s="8"/>
      <c r="Z533" s="8">
        <f t="shared" ref="Z533" si="1746">SUM(X533:Y533)</f>
        <v>600</v>
      </c>
      <c r="AA533" s="8"/>
      <c r="AB533" s="8">
        <f t="shared" ref="AB533" si="1747">SUM(Z533:AA533)</f>
        <v>600</v>
      </c>
    </row>
    <row r="534" spans="1:28" ht="31.5" hidden="1" outlineLevel="5" x14ac:dyDescent="0.25">
      <c r="A534" s="5" t="s">
        <v>105</v>
      </c>
      <c r="B534" s="5"/>
      <c r="C534" s="28" t="s">
        <v>106</v>
      </c>
      <c r="D534" s="4">
        <f>D535</f>
        <v>6472.9</v>
      </c>
      <c r="E534" s="4">
        <f t="shared" ref="E534:L534" si="1748">E535</f>
        <v>0</v>
      </c>
      <c r="F534" s="4">
        <f t="shared" si="1748"/>
        <v>6472.9</v>
      </c>
      <c r="G534" s="4">
        <f t="shared" si="1748"/>
        <v>0</v>
      </c>
      <c r="H534" s="4">
        <f t="shared" si="1748"/>
        <v>6472.9</v>
      </c>
      <c r="I534" s="4">
        <f t="shared" si="1748"/>
        <v>0</v>
      </c>
      <c r="J534" s="4">
        <f t="shared" si="1748"/>
        <v>6472.9</v>
      </c>
      <c r="K534" s="4">
        <f t="shared" si="1748"/>
        <v>0</v>
      </c>
      <c r="L534" s="4">
        <f t="shared" si="1748"/>
        <v>6472.9</v>
      </c>
      <c r="M534" s="4">
        <f>M535</f>
        <v>5825.7</v>
      </c>
      <c r="N534" s="4">
        <f t="shared" ref="N534:U534" si="1749">N535</f>
        <v>0</v>
      </c>
      <c r="O534" s="4">
        <f t="shared" si="1749"/>
        <v>5825.7</v>
      </c>
      <c r="P534" s="4">
        <f t="shared" si="1749"/>
        <v>0</v>
      </c>
      <c r="Q534" s="4">
        <f t="shared" si="1749"/>
        <v>5825.7</v>
      </c>
      <c r="R534" s="4">
        <f t="shared" si="1749"/>
        <v>0</v>
      </c>
      <c r="S534" s="4">
        <f t="shared" si="1749"/>
        <v>5825.7</v>
      </c>
      <c r="T534" s="4">
        <f t="shared" si="1749"/>
        <v>0</v>
      </c>
      <c r="U534" s="4">
        <f t="shared" si="1749"/>
        <v>5825.7</v>
      </c>
      <c r="V534" s="4">
        <f>V535</f>
        <v>5825.7</v>
      </c>
      <c r="W534" s="4">
        <f t="shared" ref="W534:AB534" si="1750">W535</f>
        <v>0</v>
      </c>
      <c r="X534" s="4">
        <f t="shared" si="1750"/>
        <v>5825.7</v>
      </c>
      <c r="Y534" s="4">
        <f t="shared" si="1750"/>
        <v>0</v>
      </c>
      <c r="Z534" s="4">
        <f t="shared" si="1750"/>
        <v>5825.7</v>
      </c>
      <c r="AA534" s="4">
        <f t="shared" si="1750"/>
        <v>0</v>
      </c>
      <c r="AB534" s="4">
        <f t="shared" si="1750"/>
        <v>5825.7</v>
      </c>
    </row>
    <row r="535" spans="1:28" ht="31.5" hidden="1" outlineLevel="7" x14ac:dyDescent="0.25">
      <c r="A535" s="11" t="s">
        <v>105</v>
      </c>
      <c r="B535" s="11" t="s">
        <v>92</v>
      </c>
      <c r="C535" s="27" t="s">
        <v>93</v>
      </c>
      <c r="D535" s="8">
        <v>6472.9</v>
      </c>
      <c r="E535" s="8"/>
      <c r="F535" s="8">
        <f t="shared" ref="F535" si="1751">SUM(D535:E535)</f>
        <v>6472.9</v>
      </c>
      <c r="G535" s="8"/>
      <c r="H535" s="8">
        <f t="shared" ref="H535" si="1752">SUM(F535:G535)</f>
        <v>6472.9</v>
      </c>
      <c r="I535" s="8"/>
      <c r="J535" s="8">
        <f t="shared" ref="J535" si="1753">SUM(H535:I535)</f>
        <v>6472.9</v>
      </c>
      <c r="K535" s="8"/>
      <c r="L535" s="8">
        <f t="shared" ref="L535" si="1754">SUM(J535:K535)</f>
        <v>6472.9</v>
      </c>
      <c r="M535" s="8">
        <v>5825.7</v>
      </c>
      <c r="N535" s="8"/>
      <c r="O535" s="8">
        <f t="shared" ref="O535" si="1755">SUM(M535:N535)</f>
        <v>5825.7</v>
      </c>
      <c r="P535" s="8"/>
      <c r="Q535" s="8">
        <f t="shared" ref="Q535" si="1756">SUM(O535:P535)</f>
        <v>5825.7</v>
      </c>
      <c r="R535" s="8"/>
      <c r="S535" s="8">
        <f t="shared" ref="S535" si="1757">SUM(Q535:R535)</f>
        <v>5825.7</v>
      </c>
      <c r="T535" s="8"/>
      <c r="U535" s="8">
        <f t="shared" ref="U535" si="1758">SUM(S535:T535)</f>
        <v>5825.7</v>
      </c>
      <c r="V535" s="8">
        <v>5825.7</v>
      </c>
      <c r="W535" s="8"/>
      <c r="X535" s="8">
        <f t="shared" ref="X535" si="1759">SUM(V535:W535)</f>
        <v>5825.7</v>
      </c>
      <c r="Y535" s="8"/>
      <c r="Z535" s="8">
        <f t="shared" ref="Z535" si="1760">SUM(X535:Y535)</f>
        <v>5825.7</v>
      </c>
      <c r="AA535" s="8"/>
      <c r="AB535" s="8">
        <f t="shared" ref="AB535" si="1761">SUM(Z535:AA535)</f>
        <v>5825.7</v>
      </c>
    </row>
    <row r="536" spans="1:28" ht="31.5" hidden="1" outlineLevel="5" x14ac:dyDescent="0.25">
      <c r="A536" s="5" t="s">
        <v>307</v>
      </c>
      <c r="B536" s="5"/>
      <c r="C536" s="28" t="s">
        <v>775</v>
      </c>
      <c r="D536" s="4">
        <f>D537</f>
        <v>13877</v>
      </c>
      <c r="E536" s="4">
        <f t="shared" ref="E536:L536" si="1762">E537</f>
        <v>0</v>
      </c>
      <c r="F536" s="4">
        <f t="shared" si="1762"/>
        <v>13877</v>
      </c>
      <c r="G536" s="4">
        <f t="shared" si="1762"/>
        <v>0</v>
      </c>
      <c r="H536" s="4">
        <f t="shared" si="1762"/>
        <v>13877</v>
      </c>
      <c r="I536" s="4">
        <f t="shared" si="1762"/>
        <v>0</v>
      </c>
      <c r="J536" s="4">
        <f t="shared" si="1762"/>
        <v>13877</v>
      </c>
      <c r="K536" s="4">
        <f t="shared" si="1762"/>
        <v>0</v>
      </c>
      <c r="L536" s="4">
        <f t="shared" si="1762"/>
        <v>13877</v>
      </c>
      <c r="M536" s="4">
        <f>M537</f>
        <v>13877</v>
      </c>
      <c r="N536" s="4">
        <f t="shared" ref="N536:U536" si="1763">N537</f>
        <v>0</v>
      </c>
      <c r="O536" s="4">
        <f t="shared" si="1763"/>
        <v>13877</v>
      </c>
      <c r="P536" s="4">
        <f t="shared" si="1763"/>
        <v>0</v>
      </c>
      <c r="Q536" s="4">
        <f t="shared" si="1763"/>
        <v>13877</v>
      </c>
      <c r="R536" s="4">
        <f t="shared" si="1763"/>
        <v>0</v>
      </c>
      <c r="S536" s="4">
        <f t="shared" si="1763"/>
        <v>13877</v>
      </c>
      <c r="T536" s="4">
        <f t="shared" si="1763"/>
        <v>0</v>
      </c>
      <c r="U536" s="4">
        <f t="shared" si="1763"/>
        <v>13877</v>
      </c>
      <c r="V536" s="4">
        <f>V537</f>
        <v>13877</v>
      </c>
      <c r="W536" s="4">
        <f t="shared" ref="W536:AB536" si="1764">W537</f>
        <v>0</v>
      </c>
      <c r="X536" s="4">
        <f t="shared" si="1764"/>
        <v>13877</v>
      </c>
      <c r="Y536" s="4">
        <f t="shared" si="1764"/>
        <v>0</v>
      </c>
      <c r="Z536" s="4">
        <f t="shared" si="1764"/>
        <v>13877</v>
      </c>
      <c r="AA536" s="4">
        <f t="shared" si="1764"/>
        <v>0</v>
      </c>
      <c r="AB536" s="4">
        <f t="shared" si="1764"/>
        <v>13877</v>
      </c>
    </row>
    <row r="537" spans="1:28" ht="15.75" hidden="1" outlineLevel="7" x14ac:dyDescent="0.25">
      <c r="A537" s="11" t="s">
        <v>307</v>
      </c>
      <c r="B537" s="11" t="s">
        <v>33</v>
      </c>
      <c r="C537" s="27" t="s">
        <v>34</v>
      </c>
      <c r="D537" s="8">
        <v>13877</v>
      </c>
      <c r="E537" s="8"/>
      <c r="F537" s="8">
        <f t="shared" ref="F537" si="1765">SUM(D537:E537)</f>
        <v>13877</v>
      </c>
      <c r="G537" s="8"/>
      <c r="H537" s="8">
        <f t="shared" ref="H537" si="1766">SUM(F537:G537)</f>
        <v>13877</v>
      </c>
      <c r="I537" s="8"/>
      <c r="J537" s="8">
        <f t="shared" ref="J537" si="1767">SUM(H537:I537)</f>
        <v>13877</v>
      </c>
      <c r="K537" s="8"/>
      <c r="L537" s="8">
        <f t="shared" ref="L537" si="1768">SUM(J537:K537)</f>
        <v>13877</v>
      </c>
      <c r="M537" s="8">
        <v>13877</v>
      </c>
      <c r="N537" s="8"/>
      <c r="O537" s="8">
        <f t="shared" ref="O537" si="1769">SUM(M537:N537)</f>
        <v>13877</v>
      </c>
      <c r="P537" s="8"/>
      <c r="Q537" s="8">
        <f t="shared" ref="Q537" si="1770">SUM(O537:P537)</f>
        <v>13877</v>
      </c>
      <c r="R537" s="8"/>
      <c r="S537" s="8">
        <f t="shared" ref="S537" si="1771">SUM(Q537:R537)</f>
        <v>13877</v>
      </c>
      <c r="T537" s="8"/>
      <c r="U537" s="8">
        <f t="shared" ref="U537" si="1772">SUM(S537:T537)</f>
        <v>13877</v>
      </c>
      <c r="V537" s="8">
        <v>13877</v>
      </c>
      <c r="W537" s="8"/>
      <c r="X537" s="8">
        <f t="shared" ref="X537" si="1773">SUM(V537:W537)</f>
        <v>13877</v>
      </c>
      <c r="Y537" s="8"/>
      <c r="Z537" s="8">
        <f t="shared" ref="Z537" si="1774">SUM(X537:Y537)</f>
        <v>13877</v>
      </c>
      <c r="AA537" s="8"/>
      <c r="AB537" s="8">
        <f t="shared" ref="AB537" si="1775">SUM(Z537:AA537)</f>
        <v>13877</v>
      </c>
    </row>
    <row r="538" spans="1:28" ht="15.75" hidden="1" outlineLevel="5" x14ac:dyDescent="0.25">
      <c r="A538" s="5" t="s">
        <v>107</v>
      </c>
      <c r="B538" s="5"/>
      <c r="C538" s="28" t="s">
        <v>108</v>
      </c>
      <c r="D538" s="4">
        <f>D539</f>
        <v>1434.7</v>
      </c>
      <c r="E538" s="4">
        <f t="shared" ref="E538:L538" si="1776">E539</f>
        <v>0</v>
      </c>
      <c r="F538" s="4">
        <f t="shared" si="1776"/>
        <v>1434.7</v>
      </c>
      <c r="G538" s="4">
        <f t="shared" si="1776"/>
        <v>0</v>
      </c>
      <c r="H538" s="4">
        <f t="shared" si="1776"/>
        <v>1434.7</v>
      </c>
      <c r="I538" s="4">
        <f t="shared" si="1776"/>
        <v>0</v>
      </c>
      <c r="J538" s="4">
        <f t="shared" si="1776"/>
        <v>1434.7</v>
      </c>
      <c r="K538" s="4">
        <f t="shared" si="1776"/>
        <v>0</v>
      </c>
      <c r="L538" s="4">
        <f t="shared" si="1776"/>
        <v>1434.7</v>
      </c>
      <c r="M538" s="4">
        <f>M539</f>
        <v>1434.7</v>
      </c>
      <c r="N538" s="4">
        <f t="shared" ref="N538:U538" si="1777">N539</f>
        <v>0</v>
      </c>
      <c r="O538" s="4">
        <f t="shared" si="1777"/>
        <v>1434.7</v>
      </c>
      <c r="P538" s="4">
        <f t="shared" si="1777"/>
        <v>0</v>
      </c>
      <c r="Q538" s="4">
        <f t="shared" si="1777"/>
        <v>1434.7</v>
      </c>
      <c r="R538" s="4">
        <f t="shared" si="1777"/>
        <v>0</v>
      </c>
      <c r="S538" s="4">
        <f t="shared" si="1777"/>
        <v>1434.7</v>
      </c>
      <c r="T538" s="4">
        <f t="shared" si="1777"/>
        <v>0</v>
      </c>
      <c r="U538" s="4">
        <f t="shared" si="1777"/>
        <v>1434.7</v>
      </c>
      <c r="V538" s="4">
        <f>V539</f>
        <v>1434.7</v>
      </c>
      <c r="W538" s="4">
        <f t="shared" ref="W538:AB538" si="1778">W539</f>
        <v>0</v>
      </c>
      <c r="X538" s="4">
        <f t="shared" si="1778"/>
        <v>1434.7</v>
      </c>
      <c r="Y538" s="4">
        <f t="shared" si="1778"/>
        <v>0</v>
      </c>
      <c r="Z538" s="4">
        <f t="shared" si="1778"/>
        <v>1434.7</v>
      </c>
      <c r="AA538" s="4">
        <f t="shared" si="1778"/>
        <v>0</v>
      </c>
      <c r="AB538" s="4">
        <f t="shared" si="1778"/>
        <v>1434.7</v>
      </c>
    </row>
    <row r="539" spans="1:28" ht="15.75" hidden="1" outlineLevel="7" x14ac:dyDescent="0.25">
      <c r="A539" s="11" t="s">
        <v>107</v>
      </c>
      <c r="B539" s="11" t="s">
        <v>33</v>
      </c>
      <c r="C539" s="27" t="s">
        <v>34</v>
      </c>
      <c r="D539" s="8">
        <v>1434.7</v>
      </c>
      <c r="E539" s="8"/>
      <c r="F539" s="8">
        <f t="shared" ref="F539" si="1779">SUM(D539:E539)</f>
        <v>1434.7</v>
      </c>
      <c r="G539" s="8"/>
      <c r="H539" s="8">
        <f t="shared" ref="H539" si="1780">SUM(F539:G539)</f>
        <v>1434.7</v>
      </c>
      <c r="I539" s="8"/>
      <c r="J539" s="8">
        <f t="shared" ref="J539" si="1781">SUM(H539:I539)</f>
        <v>1434.7</v>
      </c>
      <c r="K539" s="8"/>
      <c r="L539" s="8">
        <f t="shared" ref="L539" si="1782">SUM(J539:K539)</f>
        <v>1434.7</v>
      </c>
      <c r="M539" s="8">
        <v>1434.7</v>
      </c>
      <c r="N539" s="8"/>
      <c r="O539" s="8">
        <f t="shared" ref="O539" si="1783">SUM(M539:N539)</f>
        <v>1434.7</v>
      </c>
      <c r="P539" s="8"/>
      <c r="Q539" s="8">
        <f t="shared" ref="Q539" si="1784">SUM(O539:P539)</f>
        <v>1434.7</v>
      </c>
      <c r="R539" s="8"/>
      <c r="S539" s="8">
        <f t="shared" ref="S539" si="1785">SUM(Q539:R539)</f>
        <v>1434.7</v>
      </c>
      <c r="T539" s="8"/>
      <c r="U539" s="8">
        <f t="shared" ref="U539" si="1786">SUM(S539:T539)</f>
        <v>1434.7</v>
      </c>
      <c r="V539" s="8">
        <v>1434.7</v>
      </c>
      <c r="W539" s="8"/>
      <c r="X539" s="8">
        <f t="shared" ref="X539" si="1787">SUM(V539:W539)</f>
        <v>1434.7</v>
      </c>
      <c r="Y539" s="8"/>
      <c r="Z539" s="8">
        <f t="shared" ref="Z539" si="1788">SUM(X539:Y539)</f>
        <v>1434.7</v>
      </c>
      <c r="AA539" s="8"/>
      <c r="AB539" s="8">
        <f t="shared" ref="AB539" si="1789">SUM(Z539:AA539)</f>
        <v>1434.7</v>
      </c>
    </row>
    <row r="540" spans="1:28" s="42" customFormat="1" ht="47.25" outlineLevel="5" collapsed="1" x14ac:dyDescent="0.25">
      <c r="A540" s="5" t="s">
        <v>61</v>
      </c>
      <c r="B540" s="5"/>
      <c r="C540" s="28" t="s">
        <v>776</v>
      </c>
      <c r="D540" s="4">
        <f>D541</f>
        <v>16.5</v>
      </c>
      <c r="E540" s="4">
        <f t="shared" ref="E540:L540" si="1790">E541</f>
        <v>0</v>
      </c>
      <c r="F540" s="4">
        <f t="shared" si="1790"/>
        <v>16.5</v>
      </c>
      <c r="G540" s="4">
        <f t="shared" si="1790"/>
        <v>0</v>
      </c>
      <c r="H540" s="4">
        <f t="shared" si="1790"/>
        <v>16.5</v>
      </c>
      <c r="I540" s="4">
        <f t="shared" si="1790"/>
        <v>0</v>
      </c>
      <c r="J540" s="4">
        <f t="shared" si="1790"/>
        <v>16.5</v>
      </c>
      <c r="K540" s="4">
        <f t="shared" si="1790"/>
        <v>0.3</v>
      </c>
      <c r="L540" s="4">
        <f t="shared" si="1790"/>
        <v>16.8</v>
      </c>
      <c r="M540" s="4">
        <f>M541</f>
        <v>17</v>
      </c>
      <c r="N540" s="4">
        <f t="shared" ref="N540:U540" si="1791">N541</f>
        <v>0</v>
      </c>
      <c r="O540" s="4">
        <f t="shared" si="1791"/>
        <v>17</v>
      </c>
      <c r="P540" s="4">
        <f t="shared" si="1791"/>
        <v>0</v>
      </c>
      <c r="Q540" s="4">
        <f t="shared" si="1791"/>
        <v>17</v>
      </c>
      <c r="R540" s="4">
        <f t="shared" si="1791"/>
        <v>0</v>
      </c>
      <c r="S540" s="4">
        <f t="shared" si="1791"/>
        <v>17</v>
      </c>
      <c r="T540" s="4">
        <f t="shared" si="1791"/>
        <v>0</v>
      </c>
      <c r="U540" s="4">
        <f t="shared" si="1791"/>
        <v>17</v>
      </c>
      <c r="V540" s="4">
        <f>V541</f>
        <v>17</v>
      </c>
      <c r="W540" s="4">
        <f t="shared" ref="W540:AB540" si="1792">W541</f>
        <v>0</v>
      </c>
      <c r="X540" s="4">
        <f t="shared" si="1792"/>
        <v>17</v>
      </c>
      <c r="Y540" s="4">
        <f t="shared" si="1792"/>
        <v>0</v>
      </c>
      <c r="Z540" s="4">
        <f t="shared" si="1792"/>
        <v>17</v>
      </c>
      <c r="AA540" s="4">
        <f t="shared" si="1792"/>
        <v>0</v>
      </c>
      <c r="AB540" s="4">
        <f t="shared" si="1792"/>
        <v>17</v>
      </c>
    </row>
    <row r="541" spans="1:28" s="42" customFormat="1" ht="47.25" outlineLevel="7" x14ac:dyDescent="0.25">
      <c r="A541" s="11" t="s">
        <v>61</v>
      </c>
      <c r="B541" s="11" t="s">
        <v>8</v>
      </c>
      <c r="C541" s="27" t="s">
        <v>9</v>
      </c>
      <c r="D541" s="8">
        <v>16.5</v>
      </c>
      <c r="E541" s="8"/>
      <c r="F541" s="8">
        <f t="shared" ref="F541" si="1793">SUM(D541:E541)</f>
        <v>16.5</v>
      </c>
      <c r="G541" s="8"/>
      <c r="H541" s="8">
        <f t="shared" ref="H541" si="1794">SUM(F541:G541)</f>
        <v>16.5</v>
      </c>
      <c r="I541" s="8"/>
      <c r="J541" s="8">
        <f t="shared" ref="J541" si="1795">SUM(H541:I541)</f>
        <v>16.5</v>
      </c>
      <c r="K541" s="8">
        <v>0.3</v>
      </c>
      <c r="L541" s="8">
        <f t="shared" ref="L541" si="1796">SUM(J541:K541)</f>
        <v>16.8</v>
      </c>
      <c r="M541" s="8">
        <v>17</v>
      </c>
      <c r="N541" s="8"/>
      <c r="O541" s="8">
        <f t="shared" ref="O541" si="1797">SUM(M541:N541)</f>
        <v>17</v>
      </c>
      <c r="P541" s="8"/>
      <c r="Q541" s="8">
        <f t="shared" ref="Q541" si="1798">SUM(O541:P541)</f>
        <v>17</v>
      </c>
      <c r="R541" s="8"/>
      <c r="S541" s="8">
        <f t="shared" ref="S541" si="1799">SUM(Q541:R541)</f>
        <v>17</v>
      </c>
      <c r="T541" s="8"/>
      <c r="U541" s="8">
        <f t="shared" ref="U541" si="1800">SUM(S541:T541)</f>
        <v>17</v>
      </c>
      <c r="V541" s="8">
        <v>17</v>
      </c>
      <c r="W541" s="8"/>
      <c r="X541" s="8">
        <f t="shared" ref="X541" si="1801">SUM(V541:W541)</f>
        <v>17</v>
      </c>
      <c r="Y541" s="8"/>
      <c r="Z541" s="8">
        <f t="shared" ref="Z541" si="1802">SUM(X541:Y541)</f>
        <v>17</v>
      </c>
      <c r="AA541" s="8"/>
      <c r="AB541" s="8">
        <f t="shared" ref="AB541" si="1803">SUM(Z541:AA541)</f>
        <v>17</v>
      </c>
    </row>
    <row r="542" spans="1:28" s="42" customFormat="1" ht="47.25" outlineLevel="5" x14ac:dyDescent="0.25">
      <c r="A542" s="5" t="s">
        <v>109</v>
      </c>
      <c r="B542" s="5"/>
      <c r="C542" s="28" t="s">
        <v>110</v>
      </c>
      <c r="D542" s="4">
        <f>D543</f>
        <v>919.3</v>
      </c>
      <c r="E542" s="4">
        <f t="shared" ref="E542:L542" si="1804">E543</f>
        <v>8.1</v>
      </c>
      <c r="F542" s="4">
        <f t="shared" si="1804"/>
        <v>927.4</v>
      </c>
      <c r="G542" s="4">
        <f t="shared" si="1804"/>
        <v>0</v>
      </c>
      <c r="H542" s="4">
        <f t="shared" si="1804"/>
        <v>927.4</v>
      </c>
      <c r="I542" s="4">
        <f t="shared" si="1804"/>
        <v>0</v>
      </c>
      <c r="J542" s="4">
        <f t="shared" si="1804"/>
        <v>927.4</v>
      </c>
      <c r="K542" s="4">
        <f t="shared" si="1804"/>
        <v>16.3</v>
      </c>
      <c r="L542" s="4">
        <f t="shared" si="1804"/>
        <v>943.69999999999993</v>
      </c>
      <c r="M542" s="4">
        <f>M543</f>
        <v>919.3</v>
      </c>
      <c r="N542" s="4">
        <f t="shared" ref="N542:U542" si="1805">N543</f>
        <v>32.5</v>
      </c>
      <c r="O542" s="4">
        <f t="shared" si="1805"/>
        <v>951.8</v>
      </c>
      <c r="P542" s="4">
        <f t="shared" si="1805"/>
        <v>0</v>
      </c>
      <c r="Q542" s="4">
        <f t="shared" si="1805"/>
        <v>951.8</v>
      </c>
      <c r="R542" s="4">
        <f t="shared" si="1805"/>
        <v>0</v>
      </c>
      <c r="S542" s="4">
        <f t="shared" si="1805"/>
        <v>951.8</v>
      </c>
      <c r="T542" s="4">
        <f t="shared" si="1805"/>
        <v>0</v>
      </c>
      <c r="U542" s="4">
        <f t="shared" si="1805"/>
        <v>951.8</v>
      </c>
      <c r="V542" s="4">
        <f>V543</f>
        <v>919.3</v>
      </c>
      <c r="W542" s="4">
        <f t="shared" ref="W542:AB542" si="1806">W543</f>
        <v>32.5</v>
      </c>
      <c r="X542" s="4">
        <f t="shared" si="1806"/>
        <v>951.8</v>
      </c>
      <c r="Y542" s="4">
        <f t="shared" si="1806"/>
        <v>0</v>
      </c>
      <c r="Z542" s="4">
        <f t="shared" si="1806"/>
        <v>951.8</v>
      </c>
      <c r="AA542" s="4">
        <f t="shared" si="1806"/>
        <v>0</v>
      </c>
      <c r="AB542" s="4">
        <f t="shared" si="1806"/>
        <v>951.8</v>
      </c>
    </row>
    <row r="543" spans="1:28" s="42" customFormat="1" ht="31.5" outlineLevel="7" x14ac:dyDescent="0.25">
      <c r="A543" s="11" t="s">
        <v>109</v>
      </c>
      <c r="B543" s="11" t="s">
        <v>92</v>
      </c>
      <c r="C543" s="27" t="s">
        <v>93</v>
      </c>
      <c r="D543" s="8">
        <v>919.3</v>
      </c>
      <c r="E543" s="8">
        <v>8.1</v>
      </c>
      <c r="F543" s="8">
        <f>SUM(D543:E543)</f>
        <v>927.4</v>
      </c>
      <c r="G543" s="8"/>
      <c r="H543" s="8">
        <f>SUM(F543:G543)</f>
        <v>927.4</v>
      </c>
      <c r="I543" s="8"/>
      <c r="J543" s="8">
        <f>SUM(H543:I543)</f>
        <v>927.4</v>
      </c>
      <c r="K543" s="8">
        <v>16.3</v>
      </c>
      <c r="L543" s="8">
        <f>SUM(J543:K543)</f>
        <v>943.69999999999993</v>
      </c>
      <c r="M543" s="8">
        <v>919.3</v>
      </c>
      <c r="N543" s="8">
        <v>32.5</v>
      </c>
      <c r="O543" s="8">
        <f>SUM(M543:N543)</f>
        <v>951.8</v>
      </c>
      <c r="P543" s="8"/>
      <c r="Q543" s="8">
        <f>SUM(O543:P543)</f>
        <v>951.8</v>
      </c>
      <c r="R543" s="8"/>
      <c r="S543" s="8">
        <f>SUM(Q543:R543)</f>
        <v>951.8</v>
      </c>
      <c r="T543" s="8"/>
      <c r="U543" s="8">
        <f>SUM(S543:T543)</f>
        <v>951.8</v>
      </c>
      <c r="V543" s="8">
        <v>919.3</v>
      </c>
      <c r="W543" s="8">
        <v>32.5</v>
      </c>
      <c r="X543" s="8">
        <f>SUM(V543:W543)</f>
        <v>951.8</v>
      </c>
      <c r="Y543" s="8"/>
      <c r="Z543" s="8">
        <f>SUM(X543:Y543)</f>
        <v>951.8</v>
      </c>
      <c r="AA543" s="8"/>
      <c r="AB543" s="8">
        <f>SUM(Z543:AA543)</f>
        <v>951.8</v>
      </c>
    </row>
    <row r="544" spans="1:28" s="42" customFormat="1" ht="15.75" hidden="1" outlineLevel="5" x14ac:dyDescent="0.25">
      <c r="A544" s="5" t="s">
        <v>62</v>
      </c>
      <c r="B544" s="5"/>
      <c r="C544" s="28" t="s">
        <v>63</v>
      </c>
      <c r="D544" s="4">
        <f>D545</f>
        <v>68.400000000000006</v>
      </c>
      <c r="E544" s="4">
        <f t="shared" ref="E544:L544" si="1807">E545</f>
        <v>0</v>
      </c>
      <c r="F544" s="4">
        <f t="shared" si="1807"/>
        <v>68.400000000000006</v>
      </c>
      <c r="G544" s="4">
        <f t="shared" si="1807"/>
        <v>0</v>
      </c>
      <c r="H544" s="4">
        <f t="shared" si="1807"/>
        <v>68.400000000000006</v>
      </c>
      <c r="I544" s="4">
        <f t="shared" si="1807"/>
        <v>0</v>
      </c>
      <c r="J544" s="4">
        <f t="shared" si="1807"/>
        <v>68.400000000000006</v>
      </c>
      <c r="K544" s="4">
        <f t="shared" si="1807"/>
        <v>0</v>
      </c>
      <c r="L544" s="4">
        <f t="shared" si="1807"/>
        <v>68.400000000000006</v>
      </c>
      <c r="M544" s="4">
        <f>M545</f>
        <v>68.400000000000006</v>
      </c>
      <c r="N544" s="4">
        <f t="shared" ref="N544:U544" si="1808">N545</f>
        <v>0</v>
      </c>
      <c r="O544" s="4">
        <f t="shared" si="1808"/>
        <v>68.400000000000006</v>
      </c>
      <c r="P544" s="4">
        <f t="shared" si="1808"/>
        <v>0</v>
      </c>
      <c r="Q544" s="4">
        <f t="shared" si="1808"/>
        <v>68.400000000000006</v>
      </c>
      <c r="R544" s="4">
        <f t="shared" si="1808"/>
        <v>0</v>
      </c>
      <c r="S544" s="4">
        <f t="shared" si="1808"/>
        <v>68.400000000000006</v>
      </c>
      <c r="T544" s="4">
        <f t="shared" si="1808"/>
        <v>0</v>
      </c>
      <c r="U544" s="4">
        <f t="shared" si="1808"/>
        <v>68.400000000000006</v>
      </c>
      <c r="V544" s="4">
        <f>V545</f>
        <v>68.400000000000006</v>
      </c>
      <c r="W544" s="4">
        <f t="shared" ref="W544:AB544" si="1809">W545</f>
        <v>0</v>
      </c>
      <c r="X544" s="4">
        <f t="shared" si="1809"/>
        <v>68.400000000000006</v>
      </c>
      <c r="Y544" s="4">
        <f t="shared" si="1809"/>
        <v>0</v>
      </c>
      <c r="Z544" s="4">
        <f t="shared" si="1809"/>
        <v>68.400000000000006</v>
      </c>
      <c r="AA544" s="4">
        <f t="shared" si="1809"/>
        <v>0</v>
      </c>
      <c r="AB544" s="4">
        <f t="shared" si="1809"/>
        <v>68.400000000000006</v>
      </c>
    </row>
    <row r="545" spans="1:28" s="42" customFormat="1" ht="31.5" hidden="1" outlineLevel="7" x14ac:dyDescent="0.25">
      <c r="A545" s="11" t="s">
        <v>62</v>
      </c>
      <c r="B545" s="11" t="s">
        <v>11</v>
      </c>
      <c r="C545" s="27" t="s">
        <v>12</v>
      </c>
      <c r="D545" s="8">
        <v>68.400000000000006</v>
      </c>
      <c r="E545" s="8"/>
      <c r="F545" s="8">
        <f t="shared" ref="F545" si="1810">SUM(D545:E545)</f>
        <v>68.400000000000006</v>
      </c>
      <c r="G545" s="8"/>
      <c r="H545" s="8">
        <f t="shared" ref="H545" si="1811">SUM(F545:G545)</f>
        <v>68.400000000000006</v>
      </c>
      <c r="I545" s="8"/>
      <c r="J545" s="8">
        <f t="shared" ref="J545" si="1812">SUM(H545:I545)</f>
        <v>68.400000000000006</v>
      </c>
      <c r="K545" s="8"/>
      <c r="L545" s="8">
        <f t="shared" ref="L545" si="1813">SUM(J545:K545)</f>
        <v>68.400000000000006</v>
      </c>
      <c r="M545" s="8">
        <v>68.400000000000006</v>
      </c>
      <c r="N545" s="8"/>
      <c r="O545" s="8">
        <f t="shared" ref="O545" si="1814">SUM(M545:N545)</f>
        <v>68.400000000000006</v>
      </c>
      <c r="P545" s="8"/>
      <c r="Q545" s="8">
        <f t="shared" ref="Q545" si="1815">SUM(O545:P545)</f>
        <v>68.400000000000006</v>
      </c>
      <c r="R545" s="8"/>
      <c r="S545" s="8">
        <f t="shared" ref="S545" si="1816">SUM(Q545:R545)</f>
        <v>68.400000000000006</v>
      </c>
      <c r="T545" s="8"/>
      <c r="U545" s="8">
        <f t="shared" ref="U545" si="1817">SUM(S545:T545)</f>
        <v>68.400000000000006</v>
      </c>
      <c r="V545" s="8">
        <v>68.400000000000006</v>
      </c>
      <c r="W545" s="8"/>
      <c r="X545" s="8">
        <f t="shared" ref="X545" si="1818">SUM(V545:W545)</f>
        <v>68.400000000000006</v>
      </c>
      <c r="Y545" s="8"/>
      <c r="Z545" s="8">
        <f t="shared" ref="Z545" si="1819">SUM(X545:Y545)</f>
        <v>68.400000000000006</v>
      </c>
      <c r="AA545" s="8"/>
      <c r="AB545" s="8">
        <f t="shared" ref="AB545" si="1820">SUM(Z545:AA545)</f>
        <v>68.400000000000006</v>
      </c>
    </row>
    <row r="546" spans="1:28" s="42" customFormat="1" ht="31.5" outlineLevel="5" collapsed="1" x14ac:dyDescent="0.25">
      <c r="A546" s="5" t="s">
        <v>64</v>
      </c>
      <c r="B546" s="5"/>
      <c r="C546" s="28" t="s">
        <v>65</v>
      </c>
      <c r="D546" s="4">
        <f>D547+D548</f>
        <v>175.7</v>
      </c>
      <c r="E546" s="4">
        <f t="shared" ref="E546:L546" si="1821">E547+E548</f>
        <v>0</v>
      </c>
      <c r="F546" s="4">
        <f t="shared" si="1821"/>
        <v>175.7</v>
      </c>
      <c r="G546" s="4">
        <f t="shared" si="1821"/>
        <v>0</v>
      </c>
      <c r="H546" s="4">
        <f t="shared" si="1821"/>
        <v>175.7</v>
      </c>
      <c r="I546" s="4">
        <f t="shared" si="1821"/>
        <v>0</v>
      </c>
      <c r="J546" s="4">
        <f t="shared" si="1821"/>
        <v>175.7</v>
      </c>
      <c r="K546" s="4">
        <f t="shared" si="1821"/>
        <v>3.3</v>
      </c>
      <c r="L546" s="4">
        <f t="shared" si="1821"/>
        <v>179</v>
      </c>
      <c r="M546" s="4">
        <f>M547+M548</f>
        <v>180.7</v>
      </c>
      <c r="N546" s="4">
        <f t="shared" ref="N546:U546" si="1822">N547+N548</f>
        <v>0</v>
      </c>
      <c r="O546" s="4">
        <f t="shared" si="1822"/>
        <v>180.7</v>
      </c>
      <c r="P546" s="4">
        <f t="shared" si="1822"/>
        <v>0</v>
      </c>
      <c r="Q546" s="4">
        <f t="shared" si="1822"/>
        <v>180.7</v>
      </c>
      <c r="R546" s="4">
        <f t="shared" si="1822"/>
        <v>0</v>
      </c>
      <c r="S546" s="4">
        <f t="shared" si="1822"/>
        <v>180.7</v>
      </c>
      <c r="T546" s="4">
        <f t="shared" si="1822"/>
        <v>0</v>
      </c>
      <c r="U546" s="4">
        <f t="shared" si="1822"/>
        <v>180.7</v>
      </c>
      <c r="V546" s="4">
        <f>V547+V548</f>
        <v>180.7</v>
      </c>
      <c r="W546" s="4">
        <f t="shared" ref="W546:Z546" si="1823">W547+W548</f>
        <v>0</v>
      </c>
      <c r="X546" s="4">
        <f t="shared" si="1823"/>
        <v>180.7</v>
      </c>
      <c r="Y546" s="4">
        <f t="shared" si="1823"/>
        <v>0</v>
      </c>
      <c r="Z546" s="4">
        <f t="shared" si="1823"/>
        <v>180.7</v>
      </c>
      <c r="AA546" s="4">
        <f t="shared" ref="AA546:AB546" si="1824">AA547+AA548</f>
        <v>0</v>
      </c>
      <c r="AB546" s="4">
        <f t="shared" si="1824"/>
        <v>180.7</v>
      </c>
    </row>
    <row r="547" spans="1:28" s="42" customFormat="1" ht="47.25" outlineLevel="7" x14ac:dyDescent="0.25">
      <c r="A547" s="11" t="s">
        <v>64</v>
      </c>
      <c r="B547" s="11" t="s">
        <v>8</v>
      </c>
      <c r="C547" s="27" t="s">
        <v>9</v>
      </c>
      <c r="D547" s="8">
        <v>115.7</v>
      </c>
      <c r="E547" s="8"/>
      <c r="F547" s="8">
        <f t="shared" ref="F547:F548" si="1825">SUM(D547:E547)</f>
        <v>115.7</v>
      </c>
      <c r="G547" s="8"/>
      <c r="H547" s="8">
        <f t="shared" ref="H547:H548" si="1826">SUM(F547:G547)</f>
        <v>115.7</v>
      </c>
      <c r="I547" s="8"/>
      <c r="J547" s="8">
        <f t="shared" ref="J547:J548" si="1827">SUM(H547:I547)</f>
        <v>115.7</v>
      </c>
      <c r="K547" s="8">
        <v>3.3</v>
      </c>
      <c r="L547" s="8">
        <f t="shared" ref="L547:L548" si="1828">SUM(J547:K547)</f>
        <v>119</v>
      </c>
      <c r="M547" s="8">
        <v>120.7</v>
      </c>
      <c r="N547" s="8"/>
      <c r="O547" s="8">
        <f t="shared" ref="O547:O548" si="1829">SUM(M547:N547)</f>
        <v>120.7</v>
      </c>
      <c r="P547" s="8"/>
      <c r="Q547" s="8">
        <f t="shared" ref="Q547:Q548" si="1830">SUM(O547:P547)</f>
        <v>120.7</v>
      </c>
      <c r="R547" s="8"/>
      <c r="S547" s="8">
        <f t="shared" ref="S547:S548" si="1831">SUM(Q547:R547)</f>
        <v>120.7</v>
      </c>
      <c r="T547" s="8"/>
      <c r="U547" s="8">
        <f t="shared" ref="U547:U548" si="1832">SUM(S547:T547)</f>
        <v>120.7</v>
      </c>
      <c r="V547" s="8">
        <v>120.7</v>
      </c>
      <c r="W547" s="8"/>
      <c r="X547" s="8">
        <f t="shared" ref="X547:X548" si="1833">SUM(V547:W547)</f>
        <v>120.7</v>
      </c>
      <c r="Y547" s="8"/>
      <c r="Z547" s="8">
        <f t="shared" ref="Z547:Z548" si="1834">SUM(X547:Y547)</f>
        <v>120.7</v>
      </c>
      <c r="AA547" s="8"/>
      <c r="AB547" s="8">
        <f t="shared" ref="AB547:AB548" si="1835">SUM(Z547:AA547)</f>
        <v>120.7</v>
      </c>
    </row>
    <row r="548" spans="1:28" s="42" customFormat="1" ht="31.5" hidden="1" outlineLevel="7" x14ac:dyDescent="0.25">
      <c r="A548" s="11" t="s">
        <v>64</v>
      </c>
      <c r="B548" s="11" t="s">
        <v>11</v>
      </c>
      <c r="C548" s="27" t="s">
        <v>12</v>
      </c>
      <c r="D548" s="8">
        <v>60</v>
      </c>
      <c r="E548" s="8"/>
      <c r="F548" s="8">
        <f t="shared" si="1825"/>
        <v>60</v>
      </c>
      <c r="G548" s="8"/>
      <c r="H548" s="8">
        <f t="shared" si="1826"/>
        <v>60</v>
      </c>
      <c r="I548" s="8"/>
      <c r="J548" s="8">
        <f t="shared" si="1827"/>
        <v>60</v>
      </c>
      <c r="K548" s="8"/>
      <c r="L548" s="8">
        <f t="shared" si="1828"/>
        <v>60</v>
      </c>
      <c r="M548" s="8">
        <v>60</v>
      </c>
      <c r="N548" s="8"/>
      <c r="O548" s="8">
        <f t="shared" si="1829"/>
        <v>60</v>
      </c>
      <c r="P548" s="8"/>
      <c r="Q548" s="8">
        <f t="shared" si="1830"/>
        <v>60</v>
      </c>
      <c r="R548" s="8"/>
      <c r="S548" s="8">
        <f t="shared" si="1831"/>
        <v>60</v>
      </c>
      <c r="T548" s="8"/>
      <c r="U548" s="8">
        <f t="shared" si="1832"/>
        <v>60</v>
      </c>
      <c r="V548" s="8">
        <v>60</v>
      </c>
      <c r="W548" s="8"/>
      <c r="X548" s="8">
        <f t="shared" si="1833"/>
        <v>60</v>
      </c>
      <c r="Y548" s="8"/>
      <c r="Z548" s="8">
        <f t="shared" si="1834"/>
        <v>60</v>
      </c>
      <c r="AA548" s="8"/>
      <c r="AB548" s="8">
        <f t="shared" si="1835"/>
        <v>60</v>
      </c>
    </row>
    <row r="549" spans="1:28" s="42" customFormat="1" ht="31.5" outlineLevel="5" x14ac:dyDescent="0.25">
      <c r="A549" s="5" t="s">
        <v>66</v>
      </c>
      <c r="B549" s="5"/>
      <c r="C549" s="28" t="s">
        <v>608</v>
      </c>
      <c r="D549" s="4">
        <f>D550+D551</f>
        <v>4910.2</v>
      </c>
      <c r="E549" s="4">
        <f t="shared" ref="E549:L549" si="1836">E550+E551</f>
        <v>0</v>
      </c>
      <c r="F549" s="4">
        <f t="shared" si="1836"/>
        <v>4910.2</v>
      </c>
      <c r="G549" s="4">
        <f t="shared" si="1836"/>
        <v>0</v>
      </c>
      <c r="H549" s="4">
        <f t="shared" si="1836"/>
        <v>4910.2</v>
      </c>
      <c r="I549" s="4">
        <f t="shared" si="1836"/>
        <v>0</v>
      </c>
      <c r="J549" s="4">
        <f t="shared" si="1836"/>
        <v>4910.2</v>
      </c>
      <c r="K549" s="4">
        <f t="shared" si="1836"/>
        <v>90.7</v>
      </c>
      <c r="L549" s="4">
        <f t="shared" si="1836"/>
        <v>5000.8999999999996</v>
      </c>
      <c r="M549" s="4">
        <f>M550+M551</f>
        <v>5046.3</v>
      </c>
      <c r="N549" s="4">
        <f t="shared" ref="N549:U549" si="1837">N550+N551</f>
        <v>0</v>
      </c>
      <c r="O549" s="4">
        <f t="shared" si="1837"/>
        <v>5046.3</v>
      </c>
      <c r="P549" s="4">
        <f t="shared" si="1837"/>
        <v>0</v>
      </c>
      <c r="Q549" s="4">
        <f t="shared" si="1837"/>
        <v>5046.3</v>
      </c>
      <c r="R549" s="4">
        <f t="shared" si="1837"/>
        <v>0</v>
      </c>
      <c r="S549" s="4">
        <f t="shared" si="1837"/>
        <v>5046.3</v>
      </c>
      <c r="T549" s="4">
        <f t="shared" si="1837"/>
        <v>0</v>
      </c>
      <c r="U549" s="4">
        <f t="shared" si="1837"/>
        <v>5046.3</v>
      </c>
      <c r="V549" s="4">
        <f>V550+V551</f>
        <v>5046.3</v>
      </c>
      <c r="W549" s="4">
        <f t="shared" ref="W549:Z549" si="1838">W550+W551</f>
        <v>0</v>
      </c>
      <c r="X549" s="4">
        <f t="shared" si="1838"/>
        <v>5046.3</v>
      </c>
      <c r="Y549" s="4">
        <f t="shared" si="1838"/>
        <v>0</v>
      </c>
      <c r="Z549" s="4">
        <f t="shared" si="1838"/>
        <v>5046.3</v>
      </c>
      <c r="AA549" s="4">
        <f t="shared" ref="AA549:AB549" si="1839">AA550+AA551</f>
        <v>0</v>
      </c>
      <c r="AB549" s="4">
        <f t="shared" si="1839"/>
        <v>5046.3</v>
      </c>
    </row>
    <row r="550" spans="1:28" s="42" customFormat="1" ht="47.25" outlineLevel="7" x14ac:dyDescent="0.25">
      <c r="A550" s="11" t="s">
        <v>66</v>
      </c>
      <c r="B550" s="11" t="s">
        <v>8</v>
      </c>
      <c r="C550" s="27" t="s">
        <v>9</v>
      </c>
      <c r="D550" s="8">
        <v>4774.2</v>
      </c>
      <c r="E550" s="8"/>
      <c r="F550" s="8">
        <f t="shared" ref="F550:F551" si="1840">SUM(D550:E550)</f>
        <v>4774.2</v>
      </c>
      <c r="G550" s="8"/>
      <c r="H550" s="8">
        <f t="shared" ref="H550:H551" si="1841">SUM(F550:G550)</f>
        <v>4774.2</v>
      </c>
      <c r="I550" s="8"/>
      <c r="J550" s="8">
        <f t="shared" ref="J550:J551" si="1842">SUM(H550:I550)</f>
        <v>4774.2</v>
      </c>
      <c r="K550" s="8">
        <v>95.7</v>
      </c>
      <c r="L550" s="8">
        <f t="shared" ref="L550:L551" si="1843">SUM(J550:K550)</f>
        <v>4869.8999999999996</v>
      </c>
      <c r="M550" s="8">
        <v>4910.3</v>
      </c>
      <c r="N550" s="8"/>
      <c r="O550" s="8">
        <f t="shared" ref="O550:O551" si="1844">SUM(M550:N550)</f>
        <v>4910.3</v>
      </c>
      <c r="P550" s="8"/>
      <c r="Q550" s="8">
        <f t="shared" ref="Q550:Q551" si="1845">SUM(O550:P550)</f>
        <v>4910.3</v>
      </c>
      <c r="R550" s="8"/>
      <c r="S550" s="8">
        <f t="shared" ref="S550:S551" si="1846">SUM(Q550:R550)</f>
        <v>4910.3</v>
      </c>
      <c r="T550" s="8"/>
      <c r="U550" s="8">
        <f t="shared" ref="U550:U551" si="1847">SUM(S550:T550)</f>
        <v>4910.3</v>
      </c>
      <c r="V550" s="8">
        <v>4910.3</v>
      </c>
      <c r="W550" s="8"/>
      <c r="X550" s="8">
        <f t="shared" ref="X550:X551" si="1848">SUM(V550:W550)</f>
        <v>4910.3</v>
      </c>
      <c r="Y550" s="8"/>
      <c r="Z550" s="8">
        <f t="shared" ref="Z550:Z551" si="1849">SUM(X550:Y550)</f>
        <v>4910.3</v>
      </c>
      <c r="AA550" s="8"/>
      <c r="AB550" s="8">
        <f t="shared" ref="AB550:AB551" si="1850">SUM(Z550:AA550)</f>
        <v>4910.3</v>
      </c>
    </row>
    <row r="551" spans="1:28" s="42" customFormat="1" ht="31.5" outlineLevel="7" x14ac:dyDescent="0.25">
      <c r="A551" s="11" t="s">
        <v>66</v>
      </c>
      <c r="B551" s="11" t="s">
        <v>11</v>
      </c>
      <c r="C551" s="27" t="s">
        <v>12</v>
      </c>
      <c r="D551" s="8">
        <v>136</v>
      </c>
      <c r="E551" s="8"/>
      <c r="F551" s="8">
        <f t="shared" si="1840"/>
        <v>136</v>
      </c>
      <c r="G551" s="8"/>
      <c r="H551" s="8">
        <f t="shared" si="1841"/>
        <v>136</v>
      </c>
      <c r="I551" s="8"/>
      <c r="J551" s="8">
        <f t="shared" si="1842"/>
        <v>136</v>
      </c>
      <c r="K551" s="8">
        <v>-5</v>
      </c>
      <c r="L551" s="8">
        <f t="shared" si="1843"/>
        <v>131</v>
      </c>
      <c r="M551" s="8">
        <v>136</v>
      </c>
      <c r="N551" s="8"/>
      <c r="O551" s="8">
        <f t="shared" si="1844"/>
        <v>136</v>
      </c>
      <c r="P551" s="8"/>
      <c r="Q551" s="8">
        <f t="shared" si="1845"/>
        <v>136</v>
      </c>
      <c r="R551" s="8"/>
      <c r="S551" s="8">
        <f t="shared" si="1846"/>
        <v>136</v>
      </c>
      <c r="T551" s="8"/>
      <c r="U551" s="8">
        <f t="shared" si="1847"/>
        <v>136</v>
      </c>
      <c r="V551" s="8">
        <v>136</v>
      </c>
      <c r="W551" s="8"/>
      <c r="X551" s="8">
        <f t="shared" si="1848"/>
        <v>136</v>
      </c>
      <c r="Y551" s="8"/>
      <c r="Z551" s="8">
        <f t="shared" si="1849"/>
        <v>136</v>
      </c>
      <c r="AA551" s="8"/>
      <c r="AB551" s="8">
        <f t="shared" si="1850"/>
        <v>136</v>
      </c>
    </row>
    <row r="552" spans="1:28" s="42" customFormat="1" ht="63" hidden="1" outlineLevel="5" x14ac:dyDescent="0.25">
      <c r="A552" s="5" t="s">
        <v>67</v>
      </c>
      <c r="B552" s="5"/>
      <c r="C552" s="28" t="s">
        <v>68</v>
      </c>
      <c r="D552" s="4">
        <f>D553</f>
        <v>0.5</v>
      </c>
      <c r="E552" s="4">
        <f t="shared" ref="E552:L552" si="1851">E553</f>
        <v>0</v>
      </c>
      <c r="F552" s="4">
        <f t="shared" si="1851"/>
        <v>0.5</v>
      </c>
      <c r="G552" s="4">
        <f t="shared" si="1851"/>
        <v>0</v>
      </c>
      <c r="H552" s="4">
        <f t="shared" si="1851"/>
        <v>0.5</v>
      </c>
      <c r="I552" s="4">
        <f t="shared" si="1851"/>
        <v>0</v>
      </c>
      <c r="J552" s="4">
        <f t="shared" si="1851"/>
        <v>0.5</v>
      </c>
      <c r="K552" s="4">
        <f t="shared" si="1851"/>
        <v>0</v>
      </c>
      <c r="L552" s="4">
        <f t="shared" si="1851"/>
        <v>0.5</v>
      </c>
      <c r="M552" s="4">
        <f>M553</f>
        <v>0.5</v>
      </c>
      <c r="N552" s="4">
        <f t="shared" ref="N552:U552" si="1852">N553</f>
        <v>0</v>
      </c>
      <c r="O552" s="4">
        <f t="shared" si="1852"/>
        <v>0.5</v>
      </c>
      <c r="P552" s="4">
        <f t="shared" si="1852"/>
        <v>0</v>
      </c>
      <c r="Q552" s="4">
        <f t="shared" si="1852"/>
        <v>0.5</v>
      </c>
      <c r="R552" s="4">
        <f t="shared" si="1852"/>
        <v>0</v>
      </c>
      <c r="S552" s="4">
        <f t="shared" si="1852"/>
        <v>0.5</v>
      </c>
      <c r="T552" s="4">
        <f t="shared" si="1852"/>
        <v>0</v>
      </c>
      <c r="U552" s="4">
        <f t="shared" si="1852"/>
        <v>0.5</v>
      </c>
      <c r="V552" s="4">
        <f>V553</f>
        <v>0.5</v>
      </c>
      <c r="W552" s="4">
        <f t="shared" ref="W552:AB552" si="1853">W553</f>
        <v>0</v>
      </c>
      <c r="X552" s="4">
        <f t="shared" si="1853"/>
        <v>0.5</v>
      </c>
      <c r="Y552" s="4">
        <f t="shared" si="1853"/>
        <v>0</v>
      </c>
      <c r="Z552" s="4">
        <f t="shared" si="1853"/>
        <v>0.5</v>
      </c>
      <c r="AA552" s="4">
        <f t="shared" si="1853"/>
        <v>0</v>
      </c>
      <c r="AB552" s="4">
        <f t="shared" si="1853"/>
        <v>0.5</v>
      </c>
    </row>
    <row r="553" spans="1:28" s="42" customFormat="1" ht="47.25" hidden="1" outlineLevel="7" x14ac:dyDescent="0.25">
      <c r="A553" s="11" t="s">
        <v>67</v>
      </c>
      <c r="B553" s="11" t="s">
        <v>8</v>
      </c>
      <c r="C553" s="27" t="s">
        <v>9</v>
      </c>
      <c r="D553" s="8">
        <v>0.5</v>
      </c>
      <c r="E553" s="8"/>
      <c r="F553" s="8">
        <f t="shared" ref="F553" si="1854">SUM(D553:E553)</f>
        <v>0.5</v>
      </c>
      <c r="G553" s="8"/>
      <c r="H553" s="8">
        <f t="shared" ref="H553" si="1855">SUM(F553:G553)</f>
        <v>0.5</v>
      </c>
      <c r="I553" s="8"/>
      <c r="J553" s="8">
        <f t="shared" ref="J553" si="1856">SUM(H553:I553)</f>
        <v>0.5</v>
      </c>
      <c r="K553" s="8"/>
      <c r="L553" s="8">
        <f t="shared" ref="L553" si="1857">SUM(J553:K553)</f>
        <v>0.5</v>
      </c>
      <c r="M553" s="8">
        <v>0.5</v>
      </c>
      <c r="N553" s="8"/>
      <c r="O553" s="8">
        <f t="shared" ref="O553" si="1858">SUM(M553:N553)</f>
        <v>0.5</v>
      </c>
      <c r="P553" s="8"/>
      <c r="Q553" s="8">
        <f t="shared" ref="Q553" si="1859">SUM(O553:P553)</f>
        <v>0.5</v>
      </c>
      <c r="R553" s="8"/>
      <c r="S553" s="8">
        <f t="shared" ref="S553" si="1860">SUM(Q553:R553)</f>
        <v>0.5</v>
      </c>
      <c r="T553" s="8"/>
      <c r="U553" s="8">
        <f t="shared" ref="U553" si="1861">SUM(S553:T553)</f>
        <v>0.5</v>
      </c>
      <c r="V553" s="8">
        <v>0.5</v>
      </c>
      <c r="W553" s="8"/>
      <c r="X553" s="8">
        <f t="shared" ref="X553" si="1862">SUM(V553:W553)</f>
        <v>0.5</v>
      </c>
      <c r="Y553" s="8"/>
      <c r="Z553" s="8">
        <f t="shared" ref="Z553" si="1863">SUM(X553:Y553)</f>
        <v>0.5</v>
      </c>
      <c r="AA553" s="8"/>
      <c r="AB553" s="8">
        <f t="shared" ref="AB553" si="1864">SUM(Z553:AA553)</f>
        <v>0.5</v>
      </c>
    </row>
    <row r="554" spans="1:28" s="42" customFormat="1" ht="47.25" hidden="1" outlineLevel="5" x14ac:dyDescent="0.25">
      <c r="A554" s="5" t="s">
        <v>71</v>
      </c>
      <c r="B554" s="5"/>
      <c r="C554" s="28" t="s">
        <v>72</v>
      </c>
      <c r="D554" s="4">
        <f>D555</f>
        <v>324.5</v>
      </c>
      <c r="E554" s="4">
        <f t="shared" ref="E554:L554" si="1865">E555</f>
        <v>7.4</v>
      </c>
      <c r="F554" s="4">
        <f t="shared" si="1865"/>
        <v>331.9</v>
      </c>
      <c r="G554" s="4">
        <f t="shared" si="1865"/>
        <v>0</v>
      </c>
      <c r="H554" s="4">
        <f t="shared" si="1865"/>
        <v>331.9</v>
      </c>
      <c r="I554" s="4">
        <f t="shared" si="1865"/>
        <v>0</v>
      </c>
      <c r="J554" s="4">
        <f t="shared" si="1865"/>
        <v>331.9</v>
      </c>
      <c r="K554" s="4">
        <f t="shared" si="1865"/>
        <v>0</v>
      </c>
      <c r="L554" s="4">
        <f t="shared" si="1865"/>
        <v>331.9</v>
      </c>
      <c r="M554" s="4">
        <f>M555</f>
        <v>12.7</v>
      </c>
      <c r="N554" s="4">
        <f t="shared" ref="N554:U554" si="1866">N555</f>
        <v>-1.6</v>
      </c>
      <c r="O554" s="4">
        <f t="shared" si="1866"/>
        <v>11.1</v>
      </c>
      <c r="P554" s="4">
        <f t="shared" si="1866"/>
        <v>0</v>
      </c>
      <c r="Q554" s="4">
        <f t="shared" si="1866"/>
        <v>11.1</v>
      </c>
      <c r="R554" s="4">
        <f t="shared" si="1866"/>
        <v>0</v>
      </c>
      <c r="S554" s="4">
        <f t="shared" si="1866"/>
        <v>11.1</v>
      </c>
      <c r="T554" s="4">
        <f t="shared" si="1866"/>
        <v>0</v>
      </c>
      <c r="U554" s="4">
        <f t="shared" si="1866"/>
        <v>11.1</v>
      </c>
      <c r="V554" s="4">
        <f>V555</f>
        <v>12.7</v>
      </c>
      <c r="W554" s="4">
        <f t="shared" ref="W554:AB554" si="1867">W555</f>
        <v>-1.8</v>
      </c>
      <c r="X554" s="4">
        <f t="shared" si="1867"/>
        <v>10.899999999999999</v>
      </c>
      <c r="Y554" s="4">
        <f t="shared" si="1867"/>
        <v>0</v>
      </c>
      <c r="Z554" s="4">
        <f t="shared" si="1867"/>
        <v>10.899999999999999</v>
      </c>
      <c r="AA554" s="4">
        <f t="shared" si="1867"/>
        <v>0</v>
      </c>
      <c r="AB554" s="4">
        <f t="shared" si="1867"/>
        <v>10.899999999999999</v>
      </c>
    </row>
    <row r="555" spans="1:28" s="42" customFormat="1" ht="31.5" hidden="1" outlineLevel="7" x14ac:dyDescent="0.25">
      <c r="A555" s="11" t="s">
        <v>71</v>
      </c>
      <c r="B555" s="11" t="s">
        <v>11</v>
      </c>
      <c r="C555" s="27" t="s">
        <v>12</v>
      </c>
      <c r="D555" s="8">
        <v>324.5</v>
      </c>
      <c r="E555" s="8">
        <v>7.4</v>
      </c>
      <c r="F555" s="8">
        <f>SUM(D555:E555)</f>
        <v>331.9</v>
      </c>
      <c r="G555" s="8"/>
      <c r="H555" s="8">
        <f>SUM(F555:G555)</f>
        <v>331.9</v>
      </c>
      <c r="I555" s="8"/>
      <c r="J555" s="8">
        <f>SUM(H555:I555)</f>
        <v>331.9</v>
      </c>
      <c r="K555" s="8"/>
      <c r="L555" s="8">
        <f>SUM(J555:K555)</f>
        <v>331.9</v>
      </c>
      <c r="M555" s="8">
        <v>12.7</v>
      </c>
      <c r="N555" s="8">
        <v>-1.6</v>
      </c>
      <c r="O555" s="8">
        <f>SUM(M555:N555)</f>
        <v>11.1</v>
      </c>
      <c r="P555" s="8"/>
      <c r="Q555" s="8">
        <f>SUM(O555:P555)</f>
        <v>11.1</v>
      </c>
      <c r="R555" s="8"/>
      <c r="S555" s="8">
        <f>SUM(Q555:R555)</f>
        <v>11.1</v>
      </c>
      <c r="T555" s="8"/>
      <c r="U555" s="8">
        <f>SUM(S555:T555)</f>
        <v>11.1</v>
      </c>
      <c r="V555" s="8">
        <v>12.7</v>
      </c>
      <c r="W555" s="8">
        <v>-1.8</v>
      </c>
      <c r="X555" s="8">
        <f>SUM(V555:W555)</f>
        <v>10.899999999999999</v>
      </c>
      <c r="Y555" s="8"/>
      <c r="Z555" s="8">
        <f>SUM(X555:Y555)</f>
        <v>10.899999999999999</v>
      </c>
      <c r="AA555" s="8"/>
      <c r="AB555" s="8">
        <f>SUM(Z555:AA555)</f>
        <v>10.899999999999999</v>
      </c>
    </row>
    <row r="556" spans="1:28" s="42" customFormat="1" ht="15.75" hidden="1" outlineLevel="5" x14ac:dyDescent="0.25">
      <c r="A556" s="5" t="s">
        <v>111</v>
      </c>
      <c r="B556" s="5"/>
      <c r="C556" s="28" t="s">
        <v>112</v>
      </c>
      <c r="D556" s="4">
        <f>D557+D558</f>
        <v>5880.3</v>
      </c>
      <c r="E556" s="4">
        <f t="shared" ref="E556:L556" si="1868">E557+E558</f>
        <v>0</v>
      </c>
      <c r="F556" s="4">
        <f t="shared" si="1868"/>
        <v>5880.3</v>
      </c>
      <c r="G556" s="4">
        <f t="shared" si="1868"/>
        <v>0</v>
      </c>
      <c r="H556" s="4">
        <f t="shared" si="1868"/>
        <v>5880.3</v>
      </c>
      <c r="I556" s="4">
        <f t="shared" si="1868"/>
        <v>0</v>
      </c>
      <c r="J556" s="4">
        <f t="shared" si="1868"/>
        <v>5880.3</v>
      </c>
      <c r="K556" s="4">
        <f t="shared" si="1868"/>
        <v>0</v>
      </c>
      <c r="L556" s="4">
        <f t="shared" si="1868"/>
        <v>5880.3</v>
      </c>
      <c r="M556" s="4">
        <f>M557+M558</f>
        <v>5880.3</v>
      </c>
      <c r="N556" s="4">
        <f t="shared" ref="N556:U556" si="1869">N557+N558</f>
        <v>0</v>
      </c>
      <c r="O556" s="4">
        <f t="shared" si="1869"/>
        <v>5880.3</v>
      </c>
      <c r="P556" s="4">
        <f t="shared" si="1869"/>
        <v>0</v>
      </c>
      <c r="Q556" s="4">
        <f t="shared" si="1869"/>
        <v>5880.3</v>
      </c>
      <c r="R556" s="4">
        <f t="shared" si="1869"/>
        <v>0</v>
      </c>
      <c r="S556" s="4">
        <f t="shared" si="1869"/>
        <v>5880.3</v>
      </c>
      <c r="T556" s="4">
        <f t="shared" si="1869"/>
        <v>0</v>
      </c>
      <c r="U556" s="4">
        <f t="shared" si="1869"/>
        <v>5880.3</v>
      </c>
      <c r="V556" s="4">
        <f>V557+V558</f>
        <v>5880.3</v>
      </c>
      <c r="W556" s="4">
        <f t="shared" ref="W556:Z556" si="1870">W557+W558</f>
        <v>0</v>
      </c>
      <c r="X556" s="4">
        <f t="shared" si="1870"/>
        <v>5880.3</v>
      </c>
      <c r="Y556" s="4">
        <f t="shared" si="1870"/>
        <v>0</v>
      </c>
      <c r="Z556" s="4">
        <f t="shared" si="1870"/>
        <v>5880.3</v>
      </c>
      <c r="AA556" s="4">
        <f t="shared" ref="AA556:AB556" si="1871">AA557+AA558</f>
        <v>0</v>
      </c>
      <c r="AB556" s="4">
        <f t="shared" si="1871"/>
        <v>5880.3</v>
      </c>
    </row>
    <row r="557" spans="1:28" s="42" customFormat="1" ht="47.25" hidden="1" outlineLevel="7" x14ac:dyDescent="0.25">
      <c r="A557" s="11" t="s">
        <v>111</v>
      </c>
      <c r="B557" s="11" t="s">
        <v>8</v>
      </c>
      <c r="C557" s="27" t="s">
        <v>9</v>
      </c>
      <c r="D557" s="8">
        <v>5194.6000000000004</v>
      </c>
      <c r="E557" s="8"/>
      <c r="F557" s="8">
        <f t="shared" ref="F557:F558" si="1872">SUM(D557:E557)</f>
        <v>5194.6000000000004</v>
      </c>
      <c r="G557" s="8"/>
      <c r="H557" s="8">
        <f t="shared" ref="H557:H558" si="1873">SUM(F557:G557)</f>
        <v>5194.6000000000004</v>
      </c>
      <c r="I557" s="8"/>
      <c r="J557" s="8">
        <f t="shared" ref="J557:J558" si="1874">SUM(H557:I557)</f>
        <v>5194.6000000000004</v>
      </c>
      <c r="K557" s="8"/>
      <c r="L557" s="8">
        <f t="shared" ref="L557:L558" si="1875">SUM(J557:K557)</f>
        <v>5194.6000000000004</v>
      </c>
      <c r="M557" s="8">
        <v>5194.6000000000004</v>
      </c>
      <c r="N557" s="8"/>
      <c r="O557" s="8">
        <f t="shared" ref="O557:O558" si="1876">SUM(M557:N557)</f>
        <v>5194.6000000000004</v>
      </c>
      <c r="P557" s="8"/>
      <c r="Q557" s="8">
        <f t="shared" ref="Q557:Q558" si="1877">SUM(O557:P557)</f>
        <v>5194.6000000000004</v>
      </c>
      <c r="R557" s="8"/>
      <c r="S557" s="8">
        <f t="shared" ref="S557:S558" si="1878">SUM(Q557:R557)</f>
        <v>5194.6000000000004</v>
      </c>
      <c r="T557" s="8"/>
      <c r="U557" s="8">
        <f t="shared" ref="U557:U558" si="1879">SUM(S557:T557)</f>
        <v>5194.6000000000004</v>
      </c>
      <c r="V557" s="8">
        <v>5194.6000000000004</v>
      </c>
      <c r="W557" s="8"/>
      <c r="X557" s="8">
        <f t="shared" ref="X557:X558" si="1880">SUM(V557:W557)</f>
        <v>5194.6000000000004</v>
      </c>
      <c r="Y557" s="8"/>
      <c r="Z557" s="8">
        <f t="shared" ref="Z557:Z558" si="1881">SUM(X557:Y557)</f>
        <v>5194.6000000000004</v>
      </c>
      <c r="AA557" s="8"/>
      <c r="AB557" s="8">
        <f t="shared" ref="AB557:AB558" si="1882">SUM(Z557:AA557)</f>
        <v>5194.6000000000004</v>
      </c>
    </row>
    <row r="558" spans="1:28" s="42" customFormat="1" ht="31.5" hidden="1" outlineLevel="7" x14ac:dyDescent="0.25">
      <c r="A558" s="11" t="s">
        <v>111</v>
      </c>
      <c r="B558" s="11" t="s">
        <v>11</v>
      </c>
      <c r="C558" s="27" t="s">
        <v>12</v>
      </c>
      <c r="D558" s="8">
        <v>685.7</v>
      </c>
      <c r="E558" s="8"/>
      <c r="F558" s="8">
        <f t="shared" si="1872"/>
        <v>685.7</v>
      </c>
      <c r="G558" s="8"/>
      <c r="H558" s="8">
        <f t="shared" si="1873"/>
        <v>685.7</v>
      </c>
      <c r="I558" s="8"/>
      <c r="J558" s="8">
        <f t="shared" si="1874"/>
        <v>685.7</v>
      </c>
      <c r="K558" s="8"/>
      <c r="L558" s="8">
        <f t="shared" si="1875"/>
        <v>685.7</v>
      </c>
      <c r="M558" s="8">
        <v>685.7</v>
      </c>
      <c r="N558" s="8"/>
      <c r="O558" s="8">
        <f t="shared" si="1876"/>
        <v>685.7</v>
      </c>
      <c r="P558" s="8"/>
      <c r="Q558" s="8">
        <f t="shared" si="1877"/>
        <v>685.7</v>
      </c>
      <c r="R558" s="8"/>
      <c r="S558" s="8">
        <f t="shared" si="1878"/>
        <v>685.7</v>
      </c>
      <c r="T558" s="8"/>
      <c r="U558" s="8">
        <f t="shared" si="1879"/>
        <v>685.7</v>
      </c>
      <c r="V558" s="8">
        <v>685.7</v>
      </c>
      <c r="W558" s="8"/>
      <c r="X558" s="8">
        <f t="shared" si="1880"/>
        <v>685.7</v>
      </c>
      <c r="Y558" s="8"/>
      <c r="Z558" s="8">
        <f t="shared" si="1881"/>
        <v>685.7</v>
      </c>
      <c r="AA558" s="8"/>
      <c r="AB558" s="8">
        <f t="shared" si="1882"/>
        <v>685.7</v>
      </c>
    </row>
    <row r="559" spans="1:28" ht="47.25" outlineLevel="4" x14ac:dyDescent="0.25">
      <c r="A559" s="5" t="s">
        <v>516</v>
      </c>
      <c r="B559" s="5"/>
      <c r="C559" s="28" t="s">
        <v>517</v>
      </c>
      <c r="D559" s="4">
        <f>D560+D564</f>
        <v>23109.000000000004</v>
      </c>
      <c r="E559" s="4">
        <f t="shared" ref="E559:L559" si="1883">E560+E564</f>
        <v>0</v>
      </c>
      <c r="F559" s="4">
        <f t="shared" si="1883"/>
        <v>23109.000000000004</v>
      </c>
      <c r="G559" s="4">
        <f t="shared" si="1883"/>
        <v>0</v>
      </c>
      <c r="H559" s="4">
        <f t="shared" si="1883"/>
        <v>23109.000000000004</v>
      </c>
      <c r="I559" s="4">
        <f t="shared" si="1883"/>
        <v>0</v>
      </c>
      <c r="J559" s="4">
        <f t="shared" si="1883"/>
        <v>23109.000000000004</v>
      </c>
      <c r="K559" s="4">
        <f t="shared" si="1883"/>
        <v>1.8</v>
      </c>
      <c r="L559" s="4">
        <f t="shared" si="1883"/>
        <v>23110.800000000003</v>
      </c>
      <c r="M559" s="4">
        <f>M560+M564</f>
        <v>21598.9</v>
      </c>
      <c r="N559" s="4">
        <f t="shared" ref="N559:U559" si="1884">N560+N564</f>
        <v>0</v>
      </c>
      <c r="O559" s="4">
        <f t="shared" si="1884"/>
        <v>21598.9</v>
      </c>
      <c r="P559" s="4">
        <f t="shared" si="1884"/>
        <v>0</v>
      </c>
      <c r="Q559" s="4">
        <f t="shared" si="1884"/>
        <v>21598.9</v>
      </c>
      <c r="R559" s="4">
        <f t="shared" si="1884"/>
        <v>0</v>
      </c>
      <c r="S559" s="4">
        <f t="shared" si="1884"/>
        <v>21598.9</v>
      </c>
      <c r="T559" s="4">
        <f t="shared" si="1884"/>
        <v>0</v>
      </c>
      <c r="U559" s="4">
        <f t="shared" si="1884"/>
        <v>21598.9</v>
      </c>
      <c r="V559" s="4">
        <f>V560+V564</f>
        <v>21276.399999999998</v>
      </c>
      <c r="W559" s="4">
        <f t="shared" ref="W559:Z559" si="1885">W560+W564</f>
        <v>0</v>
      </c>
      <c r="X559" s="4">
        <f t="shared" si="1885"/>
        <v>21276.399999999998</v>
      </c>
      <c r="Y559" s="4">
        <f t="shared" si="1885"/>
        <v>0</v>
      </c>
      <c r="Z559" s="4">
        <f t="shared" si="1885"/>
        <v>21276.399999999998</v>
      </c>
      <c r="AA559" s="4">
        <f t="shared" ref="AA559:AB559" si="1886">AA560+AA564</f>
        <v>0</v>
      </c>
      <c r="AB559" s="4">
        <f t="shared" si="1886"/>
        <v>21276.399999999998</v>
      </c>
    </row>
    <row r="560" spans="1:28" ht="15.75" hidden="1" outlineLevel="5" x14ac:dyDescent="0.25">
      <c r="A560" s="5" t="s">
        <v>518</v>
      </c>
      <c r="B560" s="5"/>
      <c r="C560" s="28" t="s">
        <v>59</v>
      </c>
      <c r="D560" s="4">
        <f>D561+D562+D563</f>
        <v>23011.600000000002</v>
      </c>
      <c r="E560" s="4">
        <f t="shared" ref="E560:L560" si="1887">E561+E562+E563</f>
        <v>0</v>
      </c>
      <c r="F560" s="4">
        <f t="shared" si="1887"/>
        <v>23011.600000000002</v>
      </c>
      <c r="G560" s="4">
        <f t="shared" si="1887"/>
        <v>0</v>
      </c>
      <c r="H560" s="4">
        <f t="shared" si="1887"/>
        <v>23011.600000000002</v>
      </c>
      <c r="I560" s="4">
        <f t="shared" si="1887"/>
        <v>0</v>
      </c>
      <c r="J560" s="4">
        <f t="shared" si="1887"/>
        <v>23011.600000000002</v>
      </c>
      <c r="K560" s="4">
        <f t="shared" si="1887"/>
        <v>0</v>
      </c>
      <c r="L560" s="4">
        <f t="shared" si="1887"/>
        <v>23011.600000000002</v>
      </c>
      <c r="M560" s="4">
        <f>M561+M562+M563</f>
        <v>21498.800000000003</v>
      </c>
      <c r="N560" s="4">
        <f t="shared" ref="N560:U560" si="1888">N561+N562+N563</f>
        <v>0</v>
      </c>
      <c r="O560" s="4">
        <f t="shared" si="1888"/>
        <v>21498.800000000003</v>
      </c>
      <c r="P560" s="4">
        <f t="shared" si="1888"/>
        <v>0</v>
      </c>
      <c r="Q560" s="4">
        <f t="shared" si="1888"/>
        <v>21498.800000000003</v>
      </c>
      <c r="R560" s="4">
        <f t="shared" si="1888"/>
        <v>0</v>
      </c>
      <c r="S560" s="4">
        <f t="shared" si="1888"/>
        <v>21498.800000000003</v>
      </c>
      <c r="T560" s="4">
        <f t="shared" si="1888"/>
        <v>0</v>
      </c>
      <c r="U560" s="4">
        <f t="shared" si="1888"/>
        <v>21498.800000000003</v>
      </c>
      <c r="V560" s="4">
        <f>V561+V562+V563</f>
        <v>21176.3</v>
      </c>
      <c r="W560" s="4">
        <f t="shared" ref="W560:Z560" si="1889">W561+W562+W563</f>
        <v>0</v>
      </c>
      <c r="X560" s="4">
        <f t="shared" si="1889"/>
        <v>21176.3</v>
      </c>
      <c r="Y560" s="4">
        <f t="shared" si="1889"/>
        <v>0</v>
      </c>
      <c r="Z560" s="4">
        <f t="shared" si="1889"/>
        <v>21176.3</v>
      </c>
      <c r="AA560" s="4">
        <f t="shared" ref="AA560:AB560" si="1890">AA561+AA562+AA563</f>
        <v>0</v>
      </c>
      <c r="AB560" s="4">
        <f t="shared" si="1890"/>
        <v>21176.3</v>
      </c>
    </row>
    <row r="561" spans="1:28" ht="47.25" hidden="1" outlineLevel="7" x14ac:dyDescent="0.25">
      <c r="A561" s="11" t="s">
        <v>518</v>
      </c>
      <c r="B561" s="11" t="s">
        <v>8</v>
      </c>
      <c r="C561" s="27" t="s">
        <v>9</v>
      </c>
      <c r="D561" s="8">
        <v>19972.400000000001</v>
      </c>
      <c r="E561" s="8"/>
      <c r="F561" s="8">
        <f t="shared" ref="F561:F563" si="1891">SUM(D561:E561)</f>
        <v>19972.400000000001</v>
      </c>
      <c r="G561" s="8"/>
      <c r="H561" s="8">
        <f t="shared" ref="H561:H563" si="1892">SUM(F561:G561)</f>
        <v>19972.400000000001</v>
      </c>
      <c r="I561" s="8"/>
      <c r="J561" s="8">
        <f t="shared" ref="J561:J563" si="1893">SUM(H561:I561)</f>
        <v>19972.400000000001</v>
      </c>
      <c r="K561" s="8"/>
      <c r="L561" s="8">
        <f t="shared" ref="L561:L563" si="1894">SUM(J561:K561)</f>
        <v>19972.400000000001</v>
      </c>
      <c r="M561" s="8">
        <v>18726.900000000001</v>
      </c>
      <c r="N561" s="8"/>
      <c r="O561" s="8">
        <f t="shared" ref="O561:O562" si="1895">SUM(M561:N561)</f>
        <v>18726.900000000001</v>
      </c>
      <c r="P561" s="8"/>
      <c r="Q561" s="8">
        <f t="shared" ref="Q561:Q563" si="1896">SUM(O561:P561)</f>
        <v>18726.900000000001</v>
      </c>
      <c r="R561" s="8"/>
      <c r="S561" s="8">
        <f t="shared" ref="S561:S563" si="1897">SUM(Q561:R561)</f>
        <v>18726.900000000001</v>
      </c>
      <c r="T561" s="8"/>
      <c r="U561" s="8">
        <f t="shared" ref="U561:U563" si="1898">SUM(S561:T561)</f>
        <v>18726.900000000001</v>
      </c>
      <c r="V561" s="8">
        <v>18710.099999999999</v>
      </c>
      <c r="W561" s="8"/>
      <c r="X561" s="8">
        <f t="shared" ref="X561:X562" si="1899">SUM(V561:W561)</f>
        <v>18710.099999999999</v>
      </c>
      <c r="Y561" s="8"/>
      <c r="Z561" s="8">
        <f t="shared" ref="Z561:Z563" si="1900">SUM(X561:Y561)</f>
        <v>18710.099999999999</v>
      </c>
      <c r="AA561" s="8"/>
      <c r="AB561" s="8">
        <f t="shared" ref="AB561:AB563" si="1901">SUM(Z561:AA561)</f>
        <v>18710.099999999999</v>
      </c>
    </row>
    <row r="562" spans="1:28" ht="31.5" hidden="1" outlineLevel="7" x14ac:dyDescent="0.25">
      <c r="A562" s="11" t="s">
        <v>518</v>
      </c>
      <c r="B562" s="11" t="s">
        <v>11</v>
      </c>
      <c r="C562" s="27" t="s">
        <v>12</v>
      </c>
      <c r="D562" s="8">
        <v>2960.7</v>
      </c>
      <c r="E562" s="8"/>
      <c r="F562" s="8">
        <f t="shared" si="1891"/>
        <v>2960.7</v>
      </c>
      <c r="G562" s="8"/>
      <c r="H562" s="8">
        <f t="shared" si="1892"/>
        <v>2960.7</v>
      </c>
      <c r="I562" s="8"/>
      <c r="J562" s="8">
        <f t="shared" si="1893"/>
        <v>2960.7</v>
      </c>
      <c r="K562" s="8"/>
      <c r="L562" s="8">
        <f t="shared" si="1894"/>
        <v>2960.7</v>
      </c>
      <c r="M562" s="8">
        <v>2771.9</v>
      </c>
      <c r="N562" s="8"/>
      <c r="O562" s="8">
        <f t="shared" si="1895"/>
        <v>2771.9</v>
      </c>
      <c r="P562" s="8"/>
      <c r="Q562" s="8">
        <f t="shared" si="1896"/>
        <v>2771.9</v>
      </c>
      <c r="R562" s="8"/>
      <c r="S562" s="8">
        <f t="shared" si="1897"/>
        <v>2771.9</v>
      </c>
      <c r="T562" s="8"/>
      <c r="U562" s="8">
        <f t="shared" si="1898"/>
        <v>2771.9</v>
      </c>
      <c r="V562" s="8">
        <v>2466.1999999999998</v>
      </c>
      <c r="W562" s="8"/>
      <c r="X562" s="8">
        <f t="shared" si="1899"/>
        <v>2466.1999999999998</v>
      </c>
      <c r="Y562" s="8"/>
      <c r="Z562" s="8">
        <f t="shared" si="1900"/>
        <v>2466.1999999999998</v>
      </c>
      <c r="AA562" s="8"/>
      <c r="AB562" s="8">
        <f t="shared" si="1901"/>
        <v>2466.1999999999998</v>
      </c>
    </row>
    <row r="563" spans="1:28" ht="15.75" hidden="1" outlineLevel="7" x14ac:dyDescent="0.25">
      <c r="A563" s="11" t="s">
        <v>518</v>
      </c>
      <c r="B563" s="11" t="s">
        <v>27</v>
      </c>
      <c r="C563" s="27" t="s">
        <v>28</v>
      </c>
      <c r="D563" s="8">
        <v>78.5</v>
      </c>
      <c r="E563" s="8"/>
      <c r="F563" s="8">
        <f t="shared" si="1891"/>
        <v>78.5</v>
      </c>
      <c r="G563" s="8"/>
      <c r="H563" s="8">
        <f t="shared" si="1892"/>
        <v>78.5</v>
      </c>
      <c r="I563" s="8"/>
      <c r="J563" s="8">
        <f t="shared" si="1893"/>
        <v>78.5</v>
      </c>
      <c r="K563" s="8"/>
      <c r="L563" s="8">
        <f t="shared" si="1894"/>
        <v>78.5</v>
      </c>
      <c r="M563" s="8"/>
      <c r="N563" s="8"/>
      <c r="O563" s="8"/>
      <c r="P563" s="8"/>
      <c r="Q563" s="8">
        <f t="shared" si="1896"/>
        <v>0</v>
      </c>
      <c r="R563" s="8"/>
      <c r="S563" s="8">
        <f t="shared" si="1897"/>
        <v>0</v>
      </c>
      <c r="T563" s="8"/>
      <c r="U563" s="8">
        <f t="shared" si="1898"/>
        <v>0</v>
      </c>
      <c r="V563" s="8"/>
      <c r="W563" s="8"/>
      <c r="X563" s="8"/>
      <c r="Y563" s="8"/>
      <c r="Z563" s="8">
        <f t="shared" si="1900"/>
        <v>0</v>
      </c>
      <c r="AA563" s="8"/>
      <c r="AB563" s="8">
        <f t="shared" si="1901"/>
        <v>0</v>
      </c>
    </row>
    <row r="564" spans="1:28" s="42" customFormat="1" ht="47.25" outlineLevel="5" collapsed="1" x14ac:dyDescent="0.25">
      <c r="A564" s="5" t="s">
        <v>519</v>
      </c>
      <c r="B564" s="5"/>
      <c r="C564" s="28" t="s">
        <v>520</v>
      </c>
      <c r="D564" s="4">
        <f>D565</f>
        <v>97.4</v>
      </c>
      <c r="E564" s="4">
        <f t="shared" ref="E564:L564" si="1902">E565</f>
        <v>0</v>
      </c>
      <c r="F564" s="4">
        <f t="shared" si="1902"/>
        <v>97.4</v>
      </c>
      <c r="G564" s="4">
        <f t="shared" si="1902"/>
        <v>0</v>
      </c>
      <c r="H564" s="4">
        <f t="shared" si="1902"/>
        <v>97.4</v>
      </c>
      <c r="I564" s="4">
        <f t="shared" si="1902"/>
        <v>0</v>
      </c>
      <c r="J564" s="4">
        <f t="shared" si="1902"/>
        <v>97.4</v>
      </c>
      <c r="K564" s="4">
        <f t="shared" si="1902"/>
        <v>1.8</v>
      </c>
      <c r="L564" s="4">
        <f t="shared" si="1902"/>
        <v>99.2</v>
      </c>
      <c r="M564" s="4">
        <f>M565</f>
        <v>100.1</v>
      </c>
      <c r="N564" s="4">
        <f t="shared" ref="N564:U564" si="1903">N565</f>
        <v>0</v>
      </c>
      <c r="O564" s="4">
        <f t="shared" si="1903"/>
        <v>100.1</v>
      </c>
      <c r="P564" s="4">
        <f t="shared" si="1903"/>
        <v>0</v>
      </c>
      <c r="Q564" s="4">
        <f t="shared" si="1903"/>
        <v>100.1</v>
      </c>
      <c r="R564" s="4">
        <f t="shared" si="1903"/>
        <v>0</v>
      </c>
      <c r="S564" s="4">
        <f t="shared" si="1903"/>
        <v>100.1</v>
      </c>
      <c r="T564" s="4">
        <f t="shared" si="1903"/>
        <v>0</v>
      </c>
      <c r="U564" s="4">
        <f t="shared" si="1903"/>
        <v>100.1</v>
      </c>
      <c r="V564" s="4">
        <f>V565</f>
        <v>100.1</v>
      </c>
      <c r="W564" s="4">
        <f t="shared" ref="W564:AB564" si="1904">W565</f>
        <v>0</v>
      </c>
      <c r="X564" s="4">
        <f t="shared" si="1904"/>
        <v>100.1</v>
      </c>
      <c r="Y564" s="4">
        <f t="shared" si="1904"/>
        <v>0</v>
      </c>
      <c r="Z564" s="4">
        <f t="shared" si="1904"/>
        <v>100.1</v>
      </c>
      <c r="AA564" s="4">
        <f t="shared" si="1904"/>
        <v>0</v>
      </c>
      <c r="AB564" s="4">
        <f t="shared" si="1904"/>
        <v>100.1</v>
      </c>
    </row>
    <row r="565" spans="1:28" s="42" customFormat="1" ht="47.25" outlineLevel="7" x14ac:dyDescent="0.25">
      <c r="A565" s="11" t="s">
        <v>519</v>
      </c>
      <c r="B565" s="11" t="s">
        <v>8</v>
      </c>
      <c r="C565" s="27" t="s">
        <v>9</v>
      </c>
      <c r="D565" s="8">
        <v>97.4</v>
      </c>
      <c r="E565" s="8"/>
      <c r="F565" s="8">
        <f t="shared" ref="F565" si="1905">SUM(D565:E565)</f>
        <v>97.4</v>
      </c>
      <c r="G565" s="8"/>
      <c r="H565" s="8">
        <f t="shared" ref="H565" si="1906">SUM(F565:G565)</f>
        <v>97.4</v>
      </c>
      <c r="I565" s="8"/>
      <c r="J565" s="8">
        <f t="shared" ref="J565" si="1907">SUM(H565:I565)</f>
        <v>97.4</v>
      </c>
      <c r="K565" s="8">
        <v>1.8</v>
      </c>
      <c r="L565" s="8">
        <f t="shared" ref="L565" si="1908">SUM(J565:K565)</f>
        <v>99.2</v>
      </c>
      <c r="M565" s="8">
        <v>100.1</v>
      </c>
      <c r="N565" s="8"/>
      <c r="O565" s="8">
        <f t="shared" ref="O565" si="1909">SUM(M565:N565)</f>
        <v>100.1</v>
      </c>
      <c r="P565" s="8"/>
      <c r="Q565" s="8">
        <f t="shared" ref="Q565" si="1910">SUM(O565:P565)</f>
        <v>100.1</v>
      </c>
      <c r="R565" s="8"/>
      <c r="S565" s="8">
        <f t="shared" ref="S565" si="1911">SUM(Q565:R565)</f>
        <v>100.1</v>
      </c>
      <c r="T565" s="8"/>
      <c r="U565" s="8">
        <f t="shared" ref="U565" si="1912">SUM(S565:T565)</f>
        <v>100.1</v>
      </c>
      <c r="V565" s="8">
        <v>100.1</v>
      </c>
      <c r="W565" s="8"/>
      <c r="X565" s="8">
        <f t="shared" ref="X565" si="1913">SUM(V565:W565)</f>
        <v>100.1</v>
      </c>
      <c r="Y565" s="8"/>
      <c r="Z565" s="8">
        <f t="shared" ref="Z565" si="1914">SUM(X565:Y565)</f>
        <v>100.1</v>
      </c>
      <c r="AA565" s="8"/>
      <c r="AB565" s="8">
        <f t="shared" ref="AB565" si="1915">SUM(Z565:AA565)</f>
        <v>100.1</v>
      </c>
    </row>
    <row r="566" spans="1:28" ht="47.25" hidden="1" outlineLevel="4" x14ac:dyDescent="0.25">
      <c r="A566" s="5" t="s">
        <v>113</v>
      </c>
      <c r="B566" s="5"/>
      <c r="C566" s="28" t="s">
        <v>114</v>
      </c>
      <c r="D566" s="4">
        <f>D573+D577+D575+D567+D571</f>
        <v>132929.5</v>
      </c>
      <c r="E566" s="4">
        <f t="shared" ref="E566:Z566" si="1916">E573+E577+E575+E567+E571</f>
        <v>0</v>
      </c>
      <c r="F566" s="4">
        <f t="shared" si="1916"/>
        <v>132929.5</v>
      </c>
      <c r="G566" s="4">
        <f t="shared" si="1916"/>
        <v>0</v>
      </c>
      <c r="H566" s="4">
        <f t="shared" si="1916"/>
        <v>132929.5</v>
      </c>
      <c r="I566" s="4">
        <f t="shared" si="1916"/>
        <v>0</v>
      </c>
      <c r="J566" s="4">
        <f t="shared" si="1916"/>
        <v>132929.5</v>
      </c>
      <c r="K566" s="4">
        <f t="shared" ref="K566:L566" si="1917">K573+K577+K575+K567+K571</f>
        <v>0</v>
      </c>
      <c r="L566" s="4">
        <f t="shared" si="1917"/>
        <v>132929.5</v>
      </c>
      <c r="M566" s="4">
        <f t="shared" si="1916"/>
        <v>123235</v>
      </c>
      <c r="N566" s="4">
        <f t="shared" si="1916"/>
        <v>0</v>
      </c>
      <c r="O566" s="4">
        <f t="shared" si="1916"/>
        <v>123235</v>
      </c>
      <c r="P566" s="4">
        <f t="shared" si="1916"/>
        <v>0</v>
      </c>
      <c r="Q566" s="4">
        <f t="shared" si="1916"/>
        <v>123235</v>
      </c>
      <c r="R566" s="4">
        <f t="shared" si="1916"/>
        <v>0</v>
      </c>
      <c r="S566" s="4">
        <f t="shared" si="1916"/>
        <v>123235</v>
      </c>
      <c r="T566" s="4">
        <f t="shared" si="1916"/>
        <v>0</v>
      </c>
      <c r="U566" s="4">
        <f t="shared" si="1916"/>
        <v>123235</v>
      </c>
      <c r="V566" s="4">
        <f t="shared" si="1916"/>
        <v>123144.79999999999</v>
      </c>
      <c r="W566" s="4">
        <f t="shared" si="1916"/>
        <v>0</v>
      </c>
      <c r="X566" s="4">
        <f t="shared" si="1916"/>
        <v>123144.79999999999</v>
      </c>
      <c r="Y566" s="4">
        <f t="shared" si="1916"/>
        <v>0</v>
      </c>
      <c r="Z566" s="4">
        <f t="shared" si="1916"/>
        <v>123144.79999999999</v>
      </c>
      <c r="AA566" s="4">
        <f t="shared" ref="AA566:AB566" si="1918">AA573+AA577+AA575+AA567+AA571</f>
        <v>0</v>
      </c>
      <c r="AB566" s="4">
        <f t="shared" si="1918"/>
        <v>123144.79999999999</v>
      </c>
    </row>
    <row r="567" spans="1:28" ht="15.75" hidden="1" outlineLevel="5" x14ac:dyDescent="0.25">
      <c r="A567" s="5" t="s">
        <v>521</v>
      </c>
      <c r="B567" s="5"/>
      <c r="C567" s="28" t="s">
        <v>134</v>
      </c>
      <c r="D567" s="4">
        <f>D568+D569+D570</f>
        <v>66765.5</v>
      </c>
      <c r="E567" s="4">
        <f t="shared" ref="E567:L567" si="1919">E568+E569+E570</f>
        <v>0</v>
      </c>
      <c r="F567" s="4">
        <f t="shared" si="1919"/>
        <v>66765.5</v>
      </c>
      <c r="G567" s="4">
        <f t="shared" si="1919"/>
        <v>0</v>
      </c>
      <c r="H567" s="4">
        <f t="shared" si="1919"/>
        <v>66765.5</v>
      </c>
      <c r="I567" s="4">
        <f t="shared" si="1919"/>
        <v>0</v>
      </c>
      <c r="J567" s="4">
        <f t="shared" si="1919"/>
        <v>66765.5</v>
      </c>
      <c r="K567" s="4">
        <f t="shared" si="1919"/>
        <v>0</v>
      </c>
      <c r="L567" s="4">
        <f t="shared" si="1919"/>
        <v>66765.5</v>
      </c>
      <c r="M567" s="4">
        <f>M568+M569+M570</f>
        <v>63727.4</v>
      </c>
      <c r="N567" s="4">
        <f t="shared" ref="N567:U567" si="1920">N568+N569+N570</f>
        <v>0</v>
      </c>
      <c r="O567" s="4">
        <f t="shared" si="1920"/>
        <v>63727.4</v>
      </c>
      <c r="P567" s="4">
        <f t="shared" si="1920"/>
        <v>0</v>
      </c>
      <c r="Q567" s="4">
        <f t="shared" si="1920"/>
        <v>63727.4</v>
      </c>
      <c r="R567" s="4">
        <f t="shared" si="1920"/>
        <v>0</v>
      </c>
      <c r="S567" s="4">
        <f t="shared" si="1920"/>
        <v>63727.4</v>
      </c>
      <c r="T567" s="4">
        <f t="shared" si="1920"/>
        <v>0</v>
      </c>
      <c r="U567" s="4">
        <f t="shared" si="1920"/>
        <v>63727.4</v>
      </c>
      <c r="V567" s="4">
        <f>V568+V569+V570</f>
        <v>61123.6</v>
      </c>
      <c r="W567" s="4">
        <f t="shared" ref="W567:Z567" si="1921">W568+W569+W570</f>
        <v>0</v>
      </c>
      <c r="X567" s="4">
        <f t="shared" si="1921"/>
        <v>61123.6</v>
      </c>
      <c r="Y567" s="4">
        <f t="shared" si="1921"/>
        <v>0</v>
      </c>
      <c r="Z567" s="4">
        <f t="shared" si="1921"/>
        <v>61123.6</v>
      </c>
      <c r="AA567" s="4">
        <f t="shared" ref="AA567:AB567" si="1922">AA568+AA569+AA570</f>
        <v>0</v>
      </c>
      <c r="AB567" s="4">
        <f t="shared" si="1922"/>
        <v>61123.6</v>
      </c>
    </row>
    <row r="568" spans="1:28" ht="47.25" hidden="1" outlineLevel="7" x14ac:dyDescent="0.25">
      <c r="A568" s="11" t="s">
        <v>521</v>
      </c>
      <c r="B568" s="11" t="s">
        <v>8</v>
      </c>
      <c r="C568" s="27" t="s">
        <v>9</v>
      </c>
      <c r="D568" s="8">
        <v>60426.1</v>
      </c>
      <c r="E568" s="8"/>
      <c r="F568" s="8">
        <f t="shared" ref="F568:F570" si="1923">SUM(D568:E568)</f>
        <v>60426.1</v>
      </c>
      <c r="G568" s="8"/>
      <c r="H568" s="8">
        <f t="shared" ref="H568:H570" si="1924">SUM(F568:G568)</f>
        <v>60426.1</v>
      </c>
      <c r="I568" s="8"/>
      <c r="J568" s="8">
        <f t="shared" ref="J568:J570" si="1925">SUM(H568:I568)</f>
        <v>60426.1</v>
      </c>
      <c r="K568" s="8"/>
      <c r="L568" s="8">
        <f t="shared" ref="L568:L570" si="1926">SUM(J568:K568)</f>
        <v>60426.1</v>
      </c>
      <c r="M568" s="8">
        <v>57388</v>
      </c>
      <c r="N568" s="8"/>
      <c r="O568" s="8">
        <f t="shared" ref="O568:O570" si="1927">SUM(M568:N568)</f>
        <v>57388</v>
      </c>
      <c r="P568" s="8"/>
      <c r="Q568" s="8">
        <f t="shared" ref="Q568:Q570" si="1928">SUM(O568:P568)</f>
        <v>57388</v>
      </c>
      <c r="R568" s="8"/>
      <c r="S568" s="8">
        <f t="shared" ref="S568:S570" si="1929">SUM(Q568:R568)</f>
        <v>57388</v>
      </c>
      <c r="T568" s="8"/>
      <c r="U568" s="8">
        <f t="shared" ref="U568:U570" si="1930">SUM(S568:T568)</f>
        <v>57388</v>
      </c>
      <c r="V568" s="8">
        <v>55090</v>
      </c>
      <c r="W568" s="8"/>
      <c r="X568" s="8">
        <f t="shared" ref="X568:X570" si="1931">SUM(V568:W568)</f>
        <v>55090</v>
      </c>
      <c r="Y568" s="8"/>
      <c r="Z568" s="8">
        <f t="shared" ref="Z568:Z570" si="1932">SUM(X568:Y568)</f>
        <v>55090</v>
      </c>
      <c r="AA568" s="8"/>
      <c r="AB568" s="8">
        <f t="shared" ref="AB568:AB570" si="1933">SUM(Z568:AA568)</f>
        <v>55090</v>
      </c>
    </row>
    <row r="569" spans="1:28" ht="31.5" hidden="1" outlineLevel="7" x14ac:dyDescent="0.25">
      <c r="A569" s="11" t="s">
        <v>521</v>
      </c>
      <c r="B569" s="11" t="s">
        <v>11</v>
      </c>
      <c r="C569" s="27" t="s">
        <v>12</v>
      </c>
      <c r="D569" s="8">
        <f>6130.8+100</f>
        <v>6230.8</v>
      </c>
      <c r="E569" s="8"/>
      <c r="F569" s="8">
        <f t="shared" si="1923"/>
        <v>6230.8</v>
      </c>
      <c r="G569" s="8"/>
      <c r="H569" s="8">
        <f t="shared" si="1924"/>
        <v>6230.8</v>
      </c>
      <c r="I569" s="8"/>
      <c r="J569" s="8">
        <f t="shared" si="1925"/>
        <v>6230.8</v>
      </c>
      <c r="K569" s="8"/>
      <c r="L569" s="8">
        <f t="shared" si="1926"/>
        <v>6230.8</v>
      </c>
      <c r="M569" s="8">
        <f>6130.8+100</f>
        <v>6230.8</v>
      </c>
      <c r="N569" s="8"/>
      <c r="O569" s="8">
        <f t="shared" si="1927"/>
        <v>6230.8</v>
      </c>
      <c r="P569" s="8"/>
      <c r="Q569" s="8">
        <f t="shared" si="1928"/>
        <v>6230.8</v>
      </c>
      <c r="R569" s="8"/>
      <c r="S569" s="8">
        <f t="shared" si="1929"/>
        <v>6230.8</v>
      </c>
      <c r="T569" s="8"/>
      <c r="U569" s="8">
        <f t="shared" si="1930"/>
        <v>6230.8</v>
      </c>
      <c r="V569" s="8">
        <f>5825+100</f>
        <v>5925</v>
      </c>
      <c r="W569" s="8"/>
      <c r="X569" s="8">
        <f t="shared" si="1931"/>
        <v>5925</v>
      </c>
      <c r="Y569" s="8"/>
      <c r="Z569" s="8">
        <f t="shared" si="1932"/>
        <v>5925</v>
      </c>
      <c r="AA569" s="8"/>
      <c r="AB569" s="8">
        <f t="shared" si="1933"/>
        <v>5925</v>
      </c>
    </row>
    <row r="570" spans="1:28" ht="15.75" hidden="1" outlineLevel="7" x14ac:dyDescent="0.25">
      <c r="A570" s="11" t="s">
        <v>521</v>
      </c>
      <c r="B570" s="11" t="s">
        <v>27</v>
      </c>
      <c r="C570" s="27" t="s">
        <v>28</v>
      </c>
      <c r="D570" s="8">
        <v>108.6</v>
      </c>
      <c r="E570" s="8"/>
      <c r="F570" s="8">
        <f t="shared" si="1923"/>
        <v>108.6</v>
      </c>
      <c r="G570" s="8"/>
      <c r="H570" s="8">
        <f t="shared" si="1924"/>
        <v>108.6</v>
      </c>
      <c r="I570" s="8"/>
      <c r="J570" s="8">
        <f t="shared" si="1925"/>
        <v>108.6</v>
      </c>
      <c r="K570" s="8"/>
      <c r="L570" s="8">
        <f t="shared" si="1926"/>
        <v>108.6</v>
      </c>
      <c r="M570" s="8">
        <v>108.6</v>
      </c>
      <c r="N570" s="8"/>
      <c r="O570" s="8">
        <f t="shared" si="1927"/>
        <v>108.6</v>
      </c>
      <c r="P570" s="8"/>
      <c r="Q570" s="8">
        <f t="shared" si="1928"/>
        <v>108.6</v>
      </c>
      <c r="R570" s="8"/>
      <c r="S570" s="8">
        <f t="shared" si="1929"/>
        <v>108.6</v>
      </c>
      <c r="T570" s="8"/>
      <c r="U570" s="8">
        <f t="shared" si="1930"/>
        <v>108.6</v>
      </c>
      <c r="V570" s="8">
        <v>108.6</v>
      </c>
      <c r="W570" s="8"/>
      <c r="X570" s="8">
        <f t="shared" si="1931"/>
        <v>108.6</v>
      </c>
      <c r="Y570" s="8"/>
      <c r="Z570" s="8">
        <f t="shared" si="1932"/>
        <v>108.6</v>
      </c>
      <c r="AA570" s="8"/>
      <c r="AB570" s="8">
        <f t="shared" si="1933"/>
        <v>108.6</v>
      </c>
    </row>
    <row r="571" spans="1:28" ht="15.75" hidden="1" outlineLevel="5" x14ac:dyDescent="0.25">
      <c r="A571" s="5" t="s">
        <v>295</v>
      </c>
      <c r="B571" s="5"/>
      <c r="C571" s="28" t="s">
        <v>296</v>
      </c>
      <c r="D571" s="4">
        <f t="shared" ref="D571:AB571" si="1934">D572</f>
        <v>11926.4</v>
      </c>
      <c r="E571" s="4">
        <f t="shared" si="1934"/>
        <v>0</v>
      </c>
      <c r="F571" s="4">
        <f t="shared" si="1934"/>
        <v>11926.4</v>
      </c>
      <c r="G571" s="4">
        <f t="shared" si="1934"/>
        <v>0</v>
      </c>
      <c r="H571" s="4">
        <f t="shared" si="1934"/>
        <v>11926.4</v>
      </c>
      <c r="I571" s="4">
        <f t="shared" si="1934"/>
        <v>0</v>
      </c>
      <c r="J571" s="4">
        <f t="shared" si="1934"/>
        <v>11926.4</v>
      </c>
      <c r="K571" s="4">
        <f t="shared" si="1934"/>
        <v>0</v>
      </c>
      <c r="L571" s="4">
        <f t="shared" si="1934"/>
        <v>11926.4</v>
      </c>
      <c r="M571" s="4">
        <f t="shared" si="1934"/>
        <v>10690</v>
      </c>
      <c r="N571" s="4">
        <f t="shared" si="1934"/>
        <v>0</v>
      </c>
      <c r="O571" s="4">
        <f t="shared" si="1934"/>
        <v>10690</v>
      </c>
      <c r="P571" s="4">
        <f t="shared" si="1934"/>
        <v>0</v>
      </c>
      <c r="Q571" s="4">
        <f t="shared" si="1934"/>
        <v>10690</v>
      </c>
      <c r="R571" s="4">
        <f t="shared" si="1934"/>
        <v>0</v>
      </c>
      <c r="S571" s="4">
        <f t="shared" si="1934"/>
        <v>10690</v>
      </c>
      <c r="T571" s="4">
        <f t="shared" si="1934"/>
        <v>0</v>
      </c>
      <c r="U571" s="4">
        <f t="shared" si="1934"/>
        <v>10690</v>
      </c>
      <c r="V571" s="4">
        <f t="shared" si="1934"/>
        <v>10690</v>
      </c>
      <c r="W571" s="4">
        <f t="shared" si="1934"/>
        <v>0</v>
      </c>
      <c r="X571" s="4">
        <f t="shared" si="1934"/>
        <v>10690</v>
      </c>
      <c r="Y571" s="4">
        <f t="shared" si="1934"/>
        <v>0</v>
      </c>
      <c r="Z571" s="4">
        <f t="shared" si="1934"/>
        <v>10690</v>
      </c>
      <c r="AA571" s="4">
        <f t="shared" si="1934"/>
        <v>0</v>
      </c>
      <c r="AB571" s="4">
        <f t="shared" si="1934"/>
        <v>10690</v>
      </c>
    </row>
    <row r="572" spans="1:28" ht="31.5" hidden="1" outlineLevel="7" x14ac:dyDescent="0.25">
      <c r="A572" s="11" t="s">
        <v>295</v>
      </c>
      <c r="B572" s="11" t="s">
        <v>92</v>
      </c>
      <c r="C572" s="27" t="s">
        <v>93</v>
      </c>
      <c r="D572" s="8">
        <f>11876.4+50</f>
        <v>11926.4</v>
      </c>
      <c r="E572" s="8"/>
      <c r="F572" s="8">
        <f t="shared" ref="F572" si="1935">SUM(D572:E572)</f>
        <v>11926.4</v>
      </c>
      <c r="G572" s="8"/>
      <c r="H572" s="8">
        <f t="shared" ref="H572" si="1936">SUM(F572:G572)</f>
        <v>11926.4</v>
      </c>
      <c r="I572" s="8"/>
      <c r="J572" s="8">
        <f t="shared" ref="J572" si="1937">SUM(H572:I572)</f>
        <v>11926.4</v>
      </c>
      <c r="K572" s="8"/>
      <c r="L572" s="8">
        <f t="shared" ref="L572" si="1938">SUM(J572:K572)</f>
        <v>11926.4</v>
      </c>
      <c r="M572" s="8">
        <v>10690</v>
      </c>
      <c r="N572" s="8"/>
      <c r="O572" s="8">
        <f t="shared" ref="O572" si="1939">SUM(M572:N572)</f>
        <v>10690</v>
      </c>
      <c r="P572" s="8"/>
      <c r="Q572" s="8">
        <f t="shared" ref="Q572" si="1940">SUM(O572:P572)</f>
        <v>10690</v>
      </c>
      <c r="R572" s="8"/>
      <c r="S572" s="8">
        <f t="shared" ref="S572" si="1941">SUM(Q572:R572)</f>
        <v>10690</v>
      </c>
      <c r="T572" s="8"/>
      <c r="U572" s="8">
        <f t="shared" ref="U572" si="1942">SUM(S572:T572)</f>
        <v>10690</v>
      </c>
      <c r="V572" s="8">
        <v>10690</v>
      </c>
      <c r="W572" s="8"/>
      <c r="X572" s="8">
        <f t="shared" ref="X572" si="1943">SUM(V572:W572)</f>
        <v>10690</v>
      </c>
      <c r="Y572" s="8"/>
      <c r="Z572" s="8">
        <f t="shared" ref="Z572" si="1944">SUM(X572:Y572)</f>
        <v>10690</v>
      </c>
      <c r="AA572" s="8"/>
      <c r="AB572" s="8">
        <f t="shared" ref="AB572" si="1945">SUM(Z572:AA572)</f>
        <v>10690</v>
      </c>
    </row>
    <row r="573" spans="1:28" ht="15.75" hidden="1" outlineLevel="5" x14ac:dyDescent="0.25">
      <c r="A573" s="5" t="s">
        <v>115</v>
      </c>
      <c r="B573" s="5"/>
      <c r="C573" s="28" t="s">
        <v>116</v>
      </c>
      <c r="D573" s="4">
        <f>D574</f>
        <v>53757.599999999999</v>
      </c>
      <c r="E573" s="4">
        <f t="shared" ref="E573:L573" si="1946">E574</f>
        <v>0</v>
      </c>
      <c r="F573" s="4">
        <f t="shared" si="1946"/>
        <v>53757.599999999999</v>
      </c>
      <c r="G573" s="4">
        <f t="shared" si="1946"/>
        <v>0</v>
      </c>
      <c r="H573" s="4">
        <f t="shared" si="1946"/>
        <v>53757.599999999999</v>
      </c>
      <c r="I573" s="4">
        <f t="shared" si="1946"/>
        <v>0</v>
      </c>
      <c r="J573" s="4">
        <f t="shared" si="1946"/>
        <v>53757.599999999999</v>
      </c>
      <c r="K573" s="4">
        <f t="shared" si="1946"/>
        <v>0</v>
      </c>
      <c r="L573" s="4">
        <f t="shared" si="1946"/>
        <v>53757.599999999999</v>
      </c>
      <c r="M573" s="4">
        <f>M574</f>
        <v>48337.599999999999</v>
      </c>
      <c r="N573" s="4">
        <f t="shared" ref="N573:U573" si="1947">N574</f>
        <v>0</v>
      </c>
      <c r="O573" s="4">
        <f t="shared" si="1947"/>
        <v>48337.599999999999</v>
      </c>
      <c r="P573" s="4">
        <f t="shared" si="1947"/>
        <v>0</v>
      </c>
      <c r="Q573" s="4">
        <f t="shared" si="1947"/>
        <v>48337.599999999999</v>
      </c>
      <c r="R573" s="4">
        <f t="shared" si="1947"/>
        <v>0</v>
      </c>
      <c r="S573" s="4">
        <f t="shared" si="1947"/>
        <v>48337.599999999999</v>
      </c>
      <c r="T573" s="4">
        <f t="shared" si="1947"/>
        <v>0</v>
      </c>
      <c r="U573" s="4">
        <f t="shared" si="1947"/>
        <v>48337.599999999999</v>
      </c>
      <c r="V573" s="4">
        <f>V574</f>
        <v>50851.199999999997</v>
      </c>
      <c r="W573" s="4">
        <f t="shared" ref="W573:AB573" si="1948">W574</f>
        <v>0</v>
      </c>
      <c r="X573" s="4">
        <f t="shared" si="1948"/>
        <v>50851.199999999997</v>
      </c>
      <c r="Y573" s="4">
        <f t="shared" si="1948"/>
        <v>0</v>
      </c>
      <c r="Z573" s="4">
        <f t="shared" si="1948"/>
        <v>50851.199999999997</v>
      </c>
      <c r="AA573" s="4">
        <f t="shared" si="1948"/>
        <v>0</v>
      </c>
      <c r="AB573" s="4">
        <f t="shared" si="1948"/>
        <v>50851.199999999997</v>
      </c>
    </row>
    <row r="574" spans="1:28" ht="31.5" hidden="1" outlineLevel="7" x14ac:dyDescent="0.25">
      <c r="A574" s="11" t="s">
        <v>115</v>
      </c>
      <c r="B574" s="11" t="s">
        <v>92</v>
      </c>
      <c r="C574" s="27" t="s">
        <v>93</v>
      </c>
      <c r="D574" s="8">
        <f>53727.6+30</f>
        <v>53757.599999999999</v>
      </c>
      <c r="E574" s="8"/>
      <c r="F574" s="8">
        <f t="shared" ref="F574" si="1949">SUM(D574:E574)</f>
        <v>53757.599999999999</v>
      </c>
      <c r="G574" s="8"/>
      <c r="H574" s="8">
        <f t="shared" ref="H574" si="1950">SUM(F574:G574)</f>
        <v>53757.599999999999</v>
      </c>
      <c r="I574" s="8"/>
      <c r="J574" s="8">
        <f t="shared" ref="J574" si="1951">SUM(H574:I574)</f>
        <v>53757.599999999999</v>
      </c>
      <c r="K574" s="8"/>
      <c r="L574" s="8">
        <f t="shared" ref="L574" si="1952">SUM(J574:K574)</f>
        <v>53757.599999999999</v>
      </c>
      <c r="M574" s="8">
        <v>48337.599999999999</v>
      </c>
      <c r="N574" s="8"/>
      <c r="O574" s="8">
        <f t="shared" ref="O574" si="1953">SUM(M574:N574)</f>
        <v>48337.599999999999</v>
      </c>
      <c r="P574" s="8"/>
      <c r="Q574" s="8">
        <f t="shared" ref="Q574" si="1954">SUM(O574:P574)</f>
        <v>48337.599999999999</v>
      </c>
      <c r="R574" s="8"/>
      <c r="S574" s="8">
        <f t="shared" ref="S574" si="1955">SUM(Q574:R574)</f>
        <v>48337.599999999999</v>
      </c>
      <c r="T574" s="8"/>
      <c r="U574" s="8">
        <f t="shared" ref="U574" si="1956">SUM(S574:T574)</f>
        <v>48337.599999999999</v>
      </c>
      <c r="V574" s="8">
        <v>50851.199999999997</v>
      </c>
      <c r="W574" s="8"/>
      <c r="X574" s="8">
        <f t="shared" ref="X574" si="1957">SUM(V574:W574)</f>
        <v>50851.199999999997</v>
      </c>
      <c r="Y574" s="8"/>
      <c r="Z574" s="8">
        <f t="shared" ref="Z574" si="1958">SUM(X574:Y574)</f>
        <v>50851.199999999997</v>
      </c>
      <c r="AA574" s="8"/>
      <c r="AB574" s="8">
        <f t="shared" ref="AB574" si="1959">SUM(Z574:AA574)</f>
        <v>50851.199999999997</v>
      </c>
    </row>
    <row r="575" spans="1:28" ht="15.75" hidden="1" outlineLevel="5" x14ac:dyDescent="0.25">
      <c r="A575" s="5" t="s">
        <v>118</v>
      </c>
      <c r="B575" s="5"/>
      <c r="C575" s="28" t="s">
        <v>119</v>
      </c>
      <c r="D575" s="4">
        <f>D576</f>
        <v>180</v>
      </c>
      <c r="E575" s="4">
        <f t="shared" ref="E575:L575" si="1960">E576</f>
        <v>0</v>
      </c>
      <c r="F575" s="4">
        <f t="shared" si="1960"/>
        <v>180</v>
      </c>
      <c r="G575" s="4">
        <f t="shared" si="1960"/>
        <v>0</v>
      </c>
      <c r="H575" s="4">
        <f t="shared" si="1960"/>
        <v>180</v>
      </c>
      <c r="I575" s="4">
        <f t="shared" si="1960"/>
        <v>0</v>
      </c>
      <c r="J575" s="4">
        <f t="shared" si="1960"/>
        <v>180</v>
      </c>
      <c r="K575" s="4">
        <f t="shared" si="1960"/>
        <v>0</v>
      </c>
      <c r="L575" s="4">
        <f t="shared" si="1960"/>
        <v>180</v>
      </c>
      <c r="M575" s="4">
        <f>M576</f>
        <v>180</v>
      </c>
      <c r="N575" s="4">
        <f t="shared" ref="N575:U575" si="1961">N576</f>
        <v>0</v>
      </c>
      <c r="O575" s="4">
        <f t="shared" si="1961"/>
        <v>180</v>
      </c>
      <c r="P575" s="4">
        <f t="shared" si="1961"/>
        <v>0</v>
      </c>
      <c r="Q575" s="4">
        <f t="shared" si="1961"/>
        <v>180</v>
      </c>
      <c r="R575" s="4">
        <f t="shared" si="1961"/>
        <v>0</v>
      </c>
      <c r="S575" s="4">
        <f t="shared" si="1961"/>
        <v>180</v>
      </c>
      <c r="T575" s="4">
        <f t="shared" si="1961"/>
        <v>0</v>
      </c>
      <c r="U575" s="4">
        <f t="shared" si="1961"/>
        <v>180</v>
      </c>
      <c r="V575" s="4">
        <f>V576</f>
        <v>180</v>
      </c>
      <c r="W575" s="4">
        <f t="shared" ref="W575:AB575" si="1962">W576</f>
        <v>0</v>
      </c>
      <c r="X575" s="4">
        <f t="shared" si="1962"/>
        <v>180</v>
      </c>
      <c r="Y575" s="4">
        <f t="shared" si="1962"/>
        <v>0</v>
      </c>
      <c r="Z575" s="4">
        <f t="shared" si="1962"/>
        <v>180</v>
      </c>
      <c r="AA575" s="4">
        <f t="shared" si="1962"/>
        <v>0</v>
      </c>
      <c r="AB575" s="4">
        <f t="shared" si="1962"/>
        <v>180</v>
      </c>
    </row>
    <row r="576" spans="1:28" ht="31.5" hidden="1" outlineLevel="7" x14ac:dyDescent="0.25">
      <c r="A576" s="11" t="s">
        <v>118</v>
      </c>
      <c r="B576" s="11" t="s">
        <v>11</v>
      </c>
      <c r="C576" s="27" t="s">
        <v>12</v>
      </c>
      <c r="D576" s="8">
        <v>180</v>
      </c>
      <c r="E576" s="8"/>
      <c r="F576" s="8">
        <f t="shared" ref="F576" si="1963">SUM(D576:E576)</f>
        <v>180</v>
      </c>
      <c r="G576" s="8"/>
      <c r="H576" s="8">
        <f t="shared" ref="H576" si="1964">SUM(F576:G576)</f>
        <v>180</v>
      </c>
      <c r="I576" s="8"/>
      <c r="J576" s="8">
        <f t="shared" ref="J576" si="1965">SUM(H576:I576)</f>
        <v>180</v>
      </c>
      <c r="K576" s="8"/>
      <c r="L576" s="8">
        <f t="shared" ref="L576" si="1966">SUM(J576:K576)</f>
        <v>180</v>
      </c>
      <c r="M576" s="8">
        <v>180</v>
      </c>
      <c r="N576" s="8"/>
      <c r="O576" s="8">
        <f t="shared" ref="O576" si="1967">SUM(M576:N576)</f>
        <v>180</v>
      </c>
      <c r="P576" s="8"/>
      <c r="Q576" s="8">
        <f t="shared" ref="Q576" si="1968">SUM(O576:P576)</f>
        <v>180</v>
      </c>
      <c r="R576" s="8"/>
      <c r="S576" s="8">
        <f t="shared" ref="S576" si="1969">SUM(Q576:R576)</f>
        <v>180</v>
      </c>
      <c r="T576" s="8"/>
      <c r="U576" s="8">
        <f t="shared" ref="U576" si="1970">SUM(S576:T576)</f>
        <v>180</v>
      </c>
      <c r="V576" s="8">
        <v>180</v>
      </c>
      <c r="W576" s="8"/>
      <c r="X576" s="8">
        <f t="shared" ref="X576" si="1971">SUM(V576:W576)</f>
        <v>180</v>
      </c>
      <c r="Y576" s="8"/>
      <c r="Z576" s="8">
        <f t="shared" ref="Z576" si="1972">SUM(X576:Y576)</f>
        <v>180</v>
      </c>
      <c r="AA576" s="8"/>
      <c r="AB576" s="8">
        <f t="shared" ref="AB576" si="1973">SUM(Z576:AA576)</f>
        <v>180</v>
      </c>
    </row>
    <row r="577" spans="1:28" ht="31.5" hidden="1" outlineLevel="5" x14ac:dyDescent="0.25">
      <c r="A577" s="5" t="s">
        <v>117</v>
      </c>
      <c r="B577" s="5"/>
      <c r="C577" s="28" t="s">
        <v>14</v>
      </c>
      <c r="D577" s="4">
        <f>D578</f>
        <v>300</v>
      </c>
      <c r="E577" s="4">
        <f t="shared" ref="E577:L577" si="1974">E578</f>
        <v>0</v>
      </c>
      <c r="F577" s="4">
        <f t="shared" si="1974"/>
        <v>300</v>
      </c>
      <c r="G577" s="4">
        <f t="shared" si="1974"/>
        <v>0</v>
      </c>
      <c r="H577" s="4">
        <f t="shared" si="1974"/>
        <v>300</v>
      </c>
      <c r="I577" s="4">
        <f t="shared" si="1974"/>
        <v>0</v>
      </c>
      <c r="J577" s="4">
        <f t="shared" si="1974"/>
        <v>300</v>
      </c>
      <c r="K577" s="4">
        <f t="shared" si="1974"/>
        <v>0</v>
      </c>
      <c r="L577" s="4">
        <f t="shared" si="1974"/>
        <v>300</v>
      </c>
      <c r="M577" s="4">
        <f>M578</f>
        <v>300</v>
      </c>
      <c r="N577" s="4">
        <f t="shared" ref="N577:U577" si="1975">N578</f>
        <v>0</v>
      </c>
      <c r="O577" s="4">
        <f t="shared" si="1975"/>
        <v>300</v>
      </c>
      <c r="P577" s="4">
        <f t="shared" si="1975"/>
        <v>0</v>
      </c>
      <c r="Q577" s="4">
        <f t="shared" si="1975"/>
        <v>300</v>
      </c>
      <c r="R577" s="4">
        <f t="shared" si="1975"/>
        <v>0</v>
      </c>
      <c r="S577" s="4">
        <f t="shared" si="1975"/>
        <v>300</v>
      </c>
      <c r="T577" s="4">
        <f t="shared" si="1975"/>
        <v>0</v>
      </c>
      <c r="U577" s="4">
        <f t="shared" si="1975"/>
        <v>300</v>
      </c>
      <c r="V577" s="4">
        <f>V578</f>
        <v>300</v>
      </c>
      <c r="W577" s="4">
        <f t="shared" ref="W577:AB577" si="1976">W578</f>
        <v>0</v>
      </c>
      <c r="X577" s="4">
        <f t="shared" si="1976"/>
        <v>300</v>
      </c>
      <c r="Y577" s="4">
        <f t="shared" si="1976"/>
        <v>0</v>
      </c>
      <c r="Z577" s="4">
        <f t="shared" si="1976"/>
        <v>300</v>
      </c>
      <c r="AA577" s="4">
        <f t="shared" si="1976"/>
        <v>0</v>
      </c>
      <c r="AB577" s="4">
        <f t="shared" si="1976"/>
        <v>300</v>
      </c>
    </row>
    <row r="578" spans="1:28" ht="15.75" hidden="1" outlineLevel="7" x14ac:dyDescent="0.25">
      <c r="A578" s="11" t="s">
        <v>117</v>
      </c>
      <c r="B578" s="11" t="s">
        <v>27</v>
      </c>
      <c r="C578" s="27" t="s">
        <v>28</v>
      </c>
      <c r="D578" s="8">
        <v>300</v>
      </c>
      <c r="E578" s="8"/>
      <c r="F578" s="8">
        <f t="shared" ref="F578" si="1977">SUM(D578:E578)</f>
        <v>300</v>
      </c>
      <c r="G578" s="8"/>
      <c r="H578" s="8">
        <f t="shared" ref="H578" si="1978">SUM(F578:G578)</f>
        <v>300</v>
      </c>
      <c r="I578" s="8"/>
      <c r="J578" s="8">
        <f t="shared" ref="J578" si="1979">SUM(H578:I578)</f>
        <v>300</v>
      </c>
      <c r="K578" s="8"/>
      <c r="L578" s="8">
        <f t="shared" ref="L578" si="1980">SUM(J578:K578)</f>
        <v>300</v>
      </c>
      <c r="M578" s="8">
        <v>300</v>
      </c>
      <c r="N578" s="8"/>
      <c r="O578" s="8">
        <f t="shared" ref="O578" si="1981">SUM(M578:N578)</f>
        <v>300</v>
      </c>
      <c r="P578" s="8"/>
      <c r="Q578" s="8">
        <f t="shared" ref="Q578" si="1982">SUM(O578:P578)</f>
        <v>300</v>
      </c>
      <c r="R578" s="8"/>
      <c r="S578" s="8">
        <f t="shared" ref="S578" si="1983">SUM(Q578:R578)</f>
        <v>300</v>
      </c>
      <c r="T578" s="8"/>
      <c r="U578" s="8">
        <f t="shared" ref="U578" si="1984">SUM(S578:T578)</f>
        <v>300</v>
      </c>
      <c r="V578" s="8">
        <v>300</v>
      </c>
      <c r="W578" s="8"/>
      <c r="X578" s="8">
        <f t="shared" ref="X578" si="1985">SUM(V578:W578)</f>
        <v>300</v>
      </c>
      <c r="Y578" s="8"/>
      <c r="Z578" s="8">
        <f t="shared" ref="Z578" si="1986">SUM(X578:Y578)</f>
        <v>300</v>
      </c>
      <c r="AA578" s="8"/>
      <c r="AB578" s="8">
        <f t="shared" ref="AB578" si="1987">SUM(Z578:AA578)</f>
        <v>300</v>
      </c>
    </row>
    <row r="579" spans="1:28" ht="20.25" outlineLevel="7" x14ac:dyDescent="0.3">
      <c r="A579" s="96"/>
      <c r="B579" s="96"/>
      <c r="C579" s="97" t="s">
        <v>777</v>
      </c>
      <c r="D579" s="4">
        <f t="shared" ref="D579:Z579" si="1988">D518+D472+D446+D383+D262+D225+D166+D102+D12</f>
        <v>3220641.3794499999</v>
      </c>
      <c r="E579" s="4">
        <f t="shared" si="1988"/>
        <v>-3564.3164600000036</v>
      </c>
      <c r="F579" s="4">
        <f t="shared" si="1988"/>
        <v>3217077.06299</v>
      </c>
      <c r="G579" s="4">
        <f t="shared" si="1988"/>
        <v>272364.96714999998</v>
      </c>
      <c r="H579" s="4">
        <f t="shared" si="1988"/>
        <v>3489442.0301400004</v>
      </c>
      <c r="I579" s="4">
        <f t="shared" si="1988"/>
        <v>51246.008979999999</v>
      </c>
      <c r="J579" s="4">
        <f t="shared" si="1988"/>
        <v>3540688.0391199999</v>
      </c>
      <c r="K579" s="4">
        <f t="shared" ref="K579:L579" si="1989">K518+K472+K446+K383+K262+K225+K166+K102+K12</f>
        <v>105509.66078999999</v>
      </c>
      <c r="L579" s="4">
        <f t="shared" si="1989"/>
        <v>3646197.69991</v>
      </c>
      <c r="M579" s="4">
        <f t="shared" si="1988"/>
        <v>2996937.4820500007</v>
      </c>
      <c r="N579" s="4">
        <f t="shared" si="1988"/>
        <v>6328.3999999999987</v>
      </c>
      <c r="O579" s="4">
        <f t="shared" si="1988"/>
        <v>3000654.3795500007</v>
      </c>
      <c r="P579" s="4">
        <f t="shared" si="1988"/>
        <v>4799.3031600000004</v>
      </c>
      <c r="Q579" s="4">
        <f t="shared" si="1988"/>
        <v>3005453.6827100003</v>
      </c>
      <c r="R579" s="4">
        <f t="shared" si="1988"/>
        <v>143.01384999999999</v>
      </c>
      <c r="S579" s="4">
        <f t="shared" si="1988"/>
        <v>3005596.6965600005</v>
      </c>
      <c r="T579" s="4">
        <f t="shared" si="1988"/>
        <v>28543.7</v>
      </c>
      <c r="U579" s="4">
        <f t="shared" si="1988"/>
        <v>3034140.3965600003</v>
      </c>
      <c r="V579" s="4">
        <f t="shared" si="1988"/>
        <v>2764485.3200000003</v>
      </c>
      <c r="W579" s="4">
        <f t="shared" si="1988"/>
        <v>5254.4000000000005</v>
      </c>
      <c r="X579" s="4">
        <f t="shared" si="1988"/>
        <v>2769739.7199999997</v>
      </c>
      <c r="Y579" s="4">
        <f t="shared" si="1988"/>
        <v>39486.625</v>
      </c>
      <c r="Z579" s="4">
        <f t="shared" si="1988"/>
        <v>2809226.3449999997</v>
      </c>
      <c r="AA579" s="4">
        <f t="shared" ref="AA579:AB579" si="1990">AA518+AA472+AA446+AA383+AA262+AA225+AA166+AA102+AA12</f>
        <v>14525.650000000001</v>
      </c>
      <c r="AB579" s="4">
        <f t="shared" si="1990"/>
        <v>2823751.9950000001</v>
      </c>
    </row>
    <row r="580" spans="1:28" ht="15.75" outlineLevel="7" x14ac:dyDescent="0.25">
      <c r="A580" s="11"/>
      <c r="B580" s="11"/>
      <c r="C580" s="27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</row>
    <row r="581" spans="1:28" ht="15.75" outlineLevel="2" x14ac:dyDescent="0.25">
      <c r="A581" s="5" t="s">
        <v>4</v>
      </c>
      <c r="B581" s="5"/>
      <c r="C581" s="28" t="s">
        <v>5</v>
      </c>
      <c r="D581" s="4">
        <f>D582+D584+D586+D590+D592+D594</f>
        <v>21350.199999999997</v>
      </c>
      <c r="E581" s="4">
        <f t="shared" ref="E581:J581" si="1991">E582+E584+E586+E590+E592+E594</f>
        <v>0</v>
      </c>
      <c r="F581" s="4">
        <f t="shared" si="1991"/>
        <v>21350.199999999997</v>
      </c>
      <c r="G581" s="4">
        <f t="shared" si="1991"/>
        <v>0</v>
      </c>
      <c r="H581" s="4">
        <f t="shared" si="1991"/>
        <v>21350.199999999997</v>
      </c>
      <c r="I581" s="4">
        <f t="shared" si="1991"/>
        <v>0</v>
      </c>
      <c r="J581" s="4">
        <f t="shared" si="1991"/>
        <v>21350.199999999997</v>
      </c>
      <c r="K581" s="4">
        <f>K582+K584+K586+K590+K592+K594+K596</f>
        <v>52.5</v>
      </c>
      <c r="L581" s="4">
        <f t="shared" ref="L581:AB581" si="1992">L582+L584+L586+L590+L592+L594+L596</f>
        <v>21402.699999999997</v>
      </c>
      <c r="M581" s="4">
        <f t="shared" si="1992"/>
        <v>20597.899999999998</v>
      </c>
      <c r="N581" s="4">
        <f t="shared" si="1992"/>
        <v>0</v>
      </c>
      <c r="O581" s="4">
        <f t="shared" si="1992"/>
        <v>20597.899999999998</v>
      </c>
      <c r="P581" s="4">
        <f t="shared" si="1992"/>
        <v>0</v>
      </c>
      <c r="Q581" s="4">
        <f t="shared" si="1992"/>
        <v>20597.899999999998</v>
      </c>
      <c r="R581" s="4">
        <f t="shared" si="1992"/>
        <v>0</v>
      </c>
      <c r="S581" s="4">
        <f t="shared" si="1992"/>
        <v>20597.899999999998</v>
      </c>
      <c r="T581" s="4">
        <f t="shared" si="1992"/>
        <v>0</v>
      </c>
      <c r="U581" s="4">
        <f t="shared" si="1992"/>
        <v>20597.899999999998</v>
      </c>
      <c r="V581" s="4">
        <f t="shared" si="1992"/>
        <v>20597.899999999998</v>
      </c>
      <c r="W581" s="4">
        <f t="shared" si="1992"/>
        <v>0</v>
      </c>
      <c r="X581" s="4">
        <f t="shared" si="1992"/>
        <v>20597.899999999998</v>
      </c>
      <c r="Y581" s="4">
        <f t="shared" si="1992"/>
        <v>0</v>
      </c>
      <c r="Z581" s="4">
        <f t="shared" si="1992"/>
        <v>20597.899999999998</v>
      </c>
      <c r="AA581" s="4">
        <f t="shared" si="1992"/>
        <v>0</v>
      </c>
      <c r="AB581" s="4">
        <f t="shared" si="1992"/>
        <v>20597.899999999998</v>
      </c>
    </row>
    <row r="582" spans="1:28" ht="31.5" hidden="1" outlineLevel="3" x14ac:dyDescent="0.25">
      <c r="A582" s="5" t="s">
        <v>39</v>
      </c>
      <c r="B582" s="5"/>
      <c r="C582" s="28" t="s">
        <v>554</v>
      </c>
      <c r="D582" s="4">
        <f>D583</f>
        <v>3453.9</v>
      </c>
      <c r="E582" s="4">
        <f t="shared" ref="E582:L582" si="1993">E583</f>
        <v>0</v>
      </c>
      <c r="F582" s="4">
        <f t="shared" si="1993"/>
        <v>3453.9</v>
      </c>
      <c r="G582" s="4">
        <f t="shared" si="1993"/>
        <v>0</v>
      </c>
      <c r="H582" s="4">
        <f t="shared" si="1993"/>
        <v>3453.9</v>
      </c>
      <c r="I582" s="4">
        <f t="shared" si="1993"/>
        <v>0</v>
      </c>
      <c r="J582" s="4">
        <f t="shared" si="1993"/>
        <v>3453.9</v>
      </c>
      <c r="K582" s="4">
        <f t="shared" si="1993"/>
        <v>0</v>
      </c>
      <c r="L582" s="4">
        <f t="shared" si="1993"/>
        <v>3453.9</v>
      </c>
      <c r="M582" s="4">
        <f>M583</f>
        <v>3280.2</v>
      </c>
      <c r="N582" s="4">
        <f t="shared" ref="N582:U582" si="1994">N583</f>
        <v>0</v>
      </c>
      <c r="O582" s="4">
        <f t="shared" si="1994"/>
        <v>3280.2</v>
      </c>
      <c r="P582" s="4">
        <f t="shared" si="1994"/>
        <v>0</v>
      </c>
      <c r="Q582" s="4">
        <f t="shared" si="1994"/>
        <v>3280.2</v>
      </c>
      <c r="R582" s="4">
        <f t="shared" si="1994"/>
        <v>0</v>
      </c>
      <c r="S582" s="4">
        <f t="shared" si="1994"/>
        <v>3280.2</v>
      </c>
      <c r="T582" s="4">
        <f t="shared" si="1994"/>
        <v>0</v>
      </c>
      <c r="U582" s="4">
        <f t="shared" si="1994"/>
        <v>3280.2</v>
      </c>
      <c r="V582" s="4">
        <f>V583</f>
        <v>3280.2</v>
      </c>
      <c r="W582" s="4">
        <f t="shared" ref="W582:AB582" si="1995">W583</f>
        <v>0</v>
      </c>
      <c r="X582" s="4">
        <f t="shared" si="1995"/>
        <v>3280.2</v>
      </c>
      <c r="Y582" s="4">
        <f t="shared" si="1995"/>
        <v>0</v>
      </c>
      <c r="Z582" s="4">
        <f t="shared" si="1995"/>
        <v>3280.2</v>
      </c>
      <c r="AA582" s="4">
        <f t="shared" si="1995"/>
        <v>0</v>
      </c>
      <c r="AB582" s="4">
        <f t="shared" si="1995"/>
        <v>3280.2</v>
      </c>
    </row>
    <row r="583" spans="1:28" ht="47.25" hidden="1" outlineLevel="7" x14ac:dyDescent="0.25">
      <c r="A583" s="11" t="s">
        <v>39</v>
      </c>
      <c r="B583" s="11" t="s">
        <v>8</v>
      </c>
      <c r="C583" s="27" t="s">
        <v>9</v>
      </c>
      <c r="D583" s="8">
        <v>3453.9</v>
      </c>
      <c r="E583" s="8"/>
      <c r="F583" s="8">
        <f t="shared" ref="F583" si="1996">SUM(D583:E583)</f>
        <v>3453.9</v>
      </c>
      <c r="G583" s="8"/>
      <c r="H583" s="8">
        <f t="shared" ref="H583" si="1997">SUM(F583:G583)</f>
        <v>3453.9</v>
      </c>
      <c r="I583" s="8"/>
      <c r="J583" s="8">
        <f t="shared" ref="J583" si="1998">SUM(H583:I583)</f>
        <v>3453.9</v>
      </c>
      <c r="K583" s="8"/>
      <c r="L583" s="8">
        <f t="shared" ref="L583" si="1999">SUM(J583:K583)</f>
        <v>3453.9</v>
      </c>
      <c r="M583" s="8">
        <v>3280.2</v>
      </c>
      <c r="N583" s="8"/>
      <c r="O583" s="8">
        <f t="shared" ref="O583" si="2000">SUM(M583:N583)</f>
        <v>3280.2</v>
      </c>
      <c r="P583" s="8"/>
      <c r="Q583" s="8">
        <f t="shared" ref="Q583" si="2001">SUM(O583:P583)</f>
        <v>3280.2</v>
      </c>
      <c r="R583" s="8"/>
      <c r="S583" s="8">
        <f t="shared" ref="S583" si="2002">SUM(Q583:R583)</f>
        <v>3280.2</v>
      </c>
      <c r="T583" s="8"/>
      <c r="U583" s="8">
        <f t="shared" ref="U583" si="2003">SUM(S583:T583)</f>
        <v>3280.2</v>
      </c>
      <c r="V583" s="8">
        <v>3280.2</v>
      </c>
      <c r="W583" s="8"/>
      <c r="X583" s="8">
        <f t="shared" ref="X583" si="2004">SUM(V583:W583)</f>
        <v>3280.2</v>
      </c>
      <c r="Y583" s="8"/>
      <c r="Z583" s="8">
        <f t="shared" ref="Z583" si="2005">SUM(X583:Y583)</f>
        <v>3280.2</v>
      </c>
      <c r="AA583" s="8"/>
      <c r="AB583" s="8">
        <f t="shared" ref="AB583" si="2006">SUM(Z583:AA583)</f>
        <v>3280.2</v>
      </c>
    </row>
    <row r="584" spans="1:28" ht="31.5" hidden="1" outlineLevel="3" x14ac:dyDescent="0.25">
      <c r="A584" s="5" t="s">
        <v>6</v>
      </c>
      <c r="B584" s="5"/>
      <c r="C584" s="28" t="s">
        <v>7</v>
      </c>
      <c r="D584" s="4">
        <f t="shared" ref="D584:AB584" si="2007">D585</f>
        <v>2205.1999999999998</v>
      </c>
      <c r="E584" s="4">
        <f t="shared" si="2007"/>
        <v>0</v>
      </c>
      <c r="F584" s="4">
        <f t="shared" si="2007"/>
        <v>2205.1999999999998</v>
      </c>
      <c r="G584" s="4">
        <f t="shared" si="2007"/>
        <v>0</v>
      </c>
      <c r="H584" s="4">
        <f t="shared" si="2007"/>
        <v>2205.1999999999998</v>
      </c>
      <c r="I584" s="4">
        <f t="shared" si="2007"/>
        <v>0</v>
      </c>
      <c r="J584" s="4">
        <f t="shared" si="2007"/>
        <v>2205.1999999999998</v>
      </c>
      <c r="K584" s="4">
        <f t="shared" si="2007"/>
        <v>0</v>
      </c>
      <c r="L584" s="4">
        <f t="shared" si="2007"/>
        <v>2205.1999999999998</v>
      </c>
      <c r="M584" s="4">
        <f t="shared" si="2007"/>
        <v>2094.3000000000002</v>
      </c>
      <c r="N584" s="4">
        <f t="shared" si="2007"/>
        <v>0</v>
      </c>
      <c r="O584" s="4">
        <f t="shared" si="2007"/>
        <v>2094.3000000000002</v>
      </c>
      <c r="P584" s="4">
        <f t="shared" si="2007"/>
        <v>0</v>
      </c>
      <c r="Q584" s="4">
        <f t="shared" si="2007"/>
        <v>2094.3000000000002</v>
      </c>
      <c r="R584" s="4">
        <f t="shared" si="2007"/>
        <v>0</v>
      </c>
      <c r="S584" s="4">
        <f t="shared" si="2007"/>
        <v>2094.3000000000002</v>
      </c>
      <c r="T584" s="4">
        <f t="shared" si="2007"/>
        <v>0</v>
      </c>
      <c r="U584" s="4">
        <f t="shared" si="2007"/>
        <v>2094.3000000000002</v>
      </c>
      <c r="V584" s="4">
        <f t="shared" si="2007"/>
        <v>2094.3000000000002</v>
      </c>
      <c r="W584" s="4">
        <f t="shared" si="2007"/>
        <v>0</v>
      </c>
      <c r="X584" s="4">
        <f t="shared" si="2007"/>
        <v>2094.3000000000002</v>
      </c>
      <c r="Y584" s="4">
        <f t="shared" si="2007"/>
        <v>0</v>
      </c>
      <c r="Z584" s="4">
        <f t="shared" si="2007"/>
        <v>2094.3000000000002</v>
      </c>
      <c r="AA584" s="4">
        <f t="shared" si="2007"/>
        <v>0</v>
      </c>
      <c r="AB584" s="4">
        <f t="shared" si="2007"/>
        <v>2094.3000000000002</v>
      </c>
    </row>
    <row r="585" spans="1:28" ht="47.25" hidden="1" outlineLevel="7" x14ac:dyDescent="0.25">
      <c r="A585" s="11" t="s">
        <v>6</v>
      </c>
      <c r="B585" s="11" t="s">
        <v>8</v>
      </c>
      <c r="C585" s="27" t="s">
        <v>9</v>
      </c>
      <c r="D585" s="8">
        <v>2205.1999999999998</v>
      </c>
      <c r="E585" s="8"/>
      <c r="F585" s="8">
        <f t="shared" ref="F585" si="2008">SUM(D585:E585)</f>
        <v>2205.1999999999998</v>
      </c>
      <c r="G585" s="8"/>
      <c r="H585" s="8">
        <f t="shared" ref="H585" si="2009">SUM(F585:G585)</f>
        <v>2205.1999999999998</v>
      </c>
      <c r="I585" s="8"/>
      <c r="J585" s="8">
        <f t="shared" ref="J585" si="2010">SUM(H585:I585)</f>
        <v>2205.1999999999998</v>
      </c>
      <c r="K585" s="8"/>
      <c r="L585" s="8">
        <f t="shared" ref="L585" si="2011">SUM(J585:K585)</f>
        <v>2205.1999999999998</v>
      </c>
      <c r="M585" s="8">
        <v>2094.3000000000002</v>
      </c>
      <c r="N585" s="8"/>
      <c r="O585" s="8">
        <f t="shared" ref="O585" si="2012">SUM(M585:N585)</f>
        <v>2094.3000000000002</v>
      </c>
      <c r="P585" s="8"/>
      <c r="Q585" s="8">
        <f t="shared" ref="Q585" si="2013">SUM(O585:P585)</f>
        <v>2094.3000000000002</v>
      </c>
      <c r="R585" s="8"/>
      <c r="S585" s="8">
        <f t="shared" ref="S585" si="2014">SUM(Q585:R585)</f>
        <v>2094.3000000000002</v>
      </c>
      <c r="T585" s="8"/>
      <c r="U585" s="8">
        <f t="shared" ref="U585" si="2015">SUM(S585:T585)</f>
        <v>2094.3000000000002</v>
      </c>
      <c r="V585" s="8">
        <v>2094.3000000000002</v>
      </c>
      <c r="W585" s="8"/>
      <c r="X585" s="8">
        <f t="shared" ref="X585" si="2016">SUM(V585:W585)</f>
        <v>2094.3000000000002</v>
      </c>
      <c r="Y585" s="8"/>
      <c r="Z585" s="8">
        <f t="shared" ref="Z585" si="2017">SUM(X585:Y585)</f>
        <v>2094.3000000000002</v>
      </c>
      <c r="AA585" s="8"/>
      <c r="AB585" s="8">
        <f t="shared" ref="AB585" si="2018">SUM(Z585:AA585)</f>
        <v>2094.3000000000002</v>
      </c>
    </row>
    <row r="586" spans="1:28" ht="15.75" hidden="1" outlineLevel="3" x14ac:dyDescent="0.25">
      <c r="A586" s="5" t="s">
        <v>10</v>
      </c>
      <c r="B586" s="5"/>
      <c r="C586" s="28" t="s">
        <v>59</v>
      </c>
      <c r="D586" s="4">
        <f>D587+D588+D589</f>
        <v>10913.5</v>
      </c>
      <c r="E586" s="4">
        <f t="shared" ref="E586:Z586" si="2019">E587+E588+E589</f>
        <v>0</v>
      </c>
      <c r="F586" s="4">
        <f t="shared" si="2019"/>
        <v>10913.5</v>
      </c>
      <c r="G586" s="4">
        <f t="shared" si="2019"/>
        <v>0</v>
      </c>
      <c r="H586" s="4">
        <f t="shared" si="2019"/>
        <v>10913.5</v>
      </c>
      <c r="I586" s="4">
        <f t="shared" si="2019"/>
        <v>0</v>
      </c>
      <c r="J586" s="4">
        <f t="shared" si="2019"/>
        <v>10913.5</v>
      </c>
      <c r="K586" s="4">
        <f t="shared" ref="K586:L586" si="2020">K587+K588+K589</f>
        <v>0</v>
      </c>
      <c r="L586" s="4">
        <f t="shared" si="2020"/>
        <v>10913.5</v>
      </c>
      <c r="M586" s="4">
        <f t="shared" si="2019"/>
        <v>10445.799999999999</v>
      </c>
      <c r="N586" s="4">
        <f t="shared" si="2019"/>
        <v>0</v>
      </c>
      <c r="O586" s="4">
        <f t="shared" si="2019"/>
        <v>10445.799999999999</v>
      </c>
      <c r="P586" s="4">
        <f t="shared" si="2019"/>
        <v>0</v>
      </c>
      <c r="Q586" s="4">
        <f t="shared" si="2019"/>
        <v>10445.799999999999</v>
      </c>
      <c r="R586" s="4">
        <f t="shared" si="2019"/>
        <v>0</v>
      </c>
      <c r="S586" s="4">
        <f t="shared" si="2019"/>
        <v>10445.799999999999</v>
      </c>
      <c r="T586" s="4">
        <f t="shared" si="2019"/>
        <v>0</v>
      </c>
      <c r="U586" s="4">
        <f t="shared" si="2019"/>
        <v>10445.799999999999</v>
      </c>
      <c r="V586" s="4">
        <f t="shared" si="2019"/>
        <v>10445.799999999999</v>
      </c>
      <c r="W586" s="4">
        <f t="shared" si="2019"/>
        <v>0</v>
      </c>
      <c r="X586" s="4">
        <f t="shared" si="2019"/>
        <v>10445.799999999999</v>
      </c>
      <c r="Y586" s="4">
        <f t="shared" si="2019"/>
        <v>0</v>
      </c>
      <c r="Z586" s="4">
        <f t="shared" si="2019"/>
        <v>10445.799999999999</v>
      </c>
      <c r="AA586" s="4">
        <f t="shared" ref="AA586:AB586" si="2021">AA587+AA588+AA589</f>
        <v>0</v>
      </c>
      <c r="AB586" s="4">
        <f t="shared" si="2021"/>
        <v>10445.799999999999</v>
      </c>
    </row>
    <row r="587" spans="1:28" ht="47.25" hidden="1" outlineLevel="7" x14ac:dyDescent="0.25">
      <c r="A587" s="11" t="s">
        <v>10</v>
      </c>
      <c r="B587" s="11" t="s">
        <v>8</v>
      </c>
      <c r="C587" s="27" t="s">
        <v>9</v>
      </c>
      <c r="D587" s="8">
        <v>9303</v>
      </c>
      <c r="E587" s="8"/>
      <c r="F587" s="8">
        <f t="shared" ref="F587:F589" si="2022">SUM(D587:E587)</f>
        <v>9303</v>
      </c>
      <c r="G587" s="8"/>
      <c r="H587" s="8">
        <f t="shared" ref="H587:H589" si="2023">SUM(F587:G587)</f>
        <v>9303</v>
      </c>
      <c r="I587" s="8"/>
      <c r="J587" s="8">
        <f t="shared" ref="J587:J589" si="2024">SUM(H587:I587)</f>
        <v>9303</v>
      </c>
      <c r="K587" s="8"/>
      <c r="L587" s="8">
        <f t="shared" ref="L587:L589" si="2025">SUM(J587:K587)</f>
        <v>9303</v>
      </c>
      <c r="M587" s="8">
        <v>8835.2999999999993</v>
      </c>
      <c r="N587" s="8"/>
      <c r="O587" s="8">
        <f t="shared" ref="O587:O589" si="2026">SUM(M587:N587)</f>
        <v>8835.2999999999993</v>
      </c>
      <c r="P587" s="8"/>
      <c r="Q587" s="8">
        <f t="shared" ref="Q587:Q589" si="2027">SUM(O587:P587)</f>
        <v>8835.2999999999993</v>
      </c>
      <c r="R587" s="8"/>
      <c r="S587" s="8">
        <f t="shared" ref="S587:S589" si="2028">SUM(Q587:R587)</f>
        <v>8835.2999999999993</v>
      </c>
      <c r="T587" s="8"/>
      <c r="U587" s="8">
        <f t="shared" ref="U587:U589" si="2029">SUM(S587:T587)</f>
        <v>8835.2999999999993</v>
      </c>
      <c r="V587" s="8">
        <v>8835.2999999999993</v>
      </c>
      <c r="W587" s="8"/>
      <c r="X587" s="8">
        <f t="shared" ref="X587:X589" si="2030">SUM(V587:W587)</f>
        <v>8835.2999999999993</v>
      </c>
      <c r="Y587" s="8"/>
      <c r="Z587" s="8">
        <f t="shared" ref="Z587:Z589" si="2031">SUM(X587:Y587)</f>
        <v>8835.2999999999993</v>
      </c>
      <c r="AA587" s="8"/>
      <c r="AB587" s="8">
        <f t="shared" ref="AB587:AB589" si="2032">SUM(Z587:AA587)</f>
        <v>8835.2999999999993</v>
      </c>
    </row>
    <row r="588" spans="1:28" ht="31.5" hidden="1" outlineLevel="7" x14ac:dyDescent="0.25">
      <c r="A588" s="11" t="s">
        <v>10</v>
      </c>
      <c r="B588" s="11" t="s">
        <v>11</v>
      </c>
      <c r="C588" s="27" t="s">
        <v>12</v>
      </c>
      <c r="D588" s="8">
        <v>1607.7</v>
      </c>
      <c r="E588" s="8"/>
      <c r="F588" s="8">
        <f t="shared" si="2022"/>
        <v>1607.7</v>
      </c>
      <c r="G588" s="8"/>
      <c r="H588" s="8">
        <f t="shared" si="2023"/>
        <v>1607.7</v>
      </c>
      <c r="I588" s="8"/>
      <c r="J588" s="8">
        <f t="shared" si="2024"/>
        <v>1607.7</v>
      </c>
      <c r="K588" s="8"/>
      <c r="L588" s="8">
        <f t="shared" si="2025"/>
        <v>1607.7</v>
      </c>
      <c r="M588" s="8">
        <v>1607.7</v>
      </c>
      <c r="N588" s="8"/>
      <c r="O588" s="8">
        <f t="shared" si="2026"/>
        <v>1607.7</v>
      </c>
      <c r="P588" s="8"/>
      <c r="Q588" s="8">
        <f t="shared" si="2027"/>
        <v>1607.7</v>
      </c>
      <c r="R588" s="8"/>
      <c r="S588" s="8">
        <f t="shared" si="2028"/>
        <v>1607.7</v>
      </c>
      <c r="T588" s="8"/>
      <c r="U588" s="8">
        <f t="shared" si="2029"/>
        <v>1607.7</v>
      </c>
      <c r="V588" s="8">
        <v>1607.7</v>
      </c>
      <c r="W588" s="8"/>
      <c r="X588" s="8">
        <f t="shared" si="2030"/>
        <v>1607.7</v>
      </c>
      <c r="Y588" s="8"/>
      <c r="Z588" s="8">
        <f t="shared" si="2031"/>
        <v>1607.7</v>
      </c>
      <c r="AA588" s="8"/>
      <c r="AB588" s="8">
        <f t="shared" si="2032"/>
        <v>1607.7</v>
      </c>
    </row>
    <row r="589" spans="1:28" ht="15.75" hidden="1" outlineLevel="7" x14ac:dyDescent="0.25">
      <c r="A589" s="11" t="s">
        <v>10</v>
      </c>
      <c r="B589" s="11" t="s">
        <v>27</v>
      </c>
      <c r="C589" s="27" t="s">
        <v>28</v>
      </c>
      <c r="D589" s="8">
        <v>2.8</v>
      </c>
      <c r="E589" s="8"/>
      <c r="F589" s="8">
        <f t="shared" si="2022"/>
        <v>2.8</v>
      </c>
      <c r="G589" s="8"/>
      <c r="H589" s="8">
        <f t="shared" si="2023"/>
        <v>2.8</v>
      </c>
      <c r="I589" s="8"/>
      <c r="J589" s="8">
        <f t="shared" si="2024"/>
        <v>2.8</v>
      </c>
      <c r="K589" s="8"/>
      <c r="L589" s="8">
        <f t="shared" si="2025"/>
        <v>2.8</v>
      </c>
      <c r="M589" s="8">
        <v>2.8</v>
      </c>
      <c r="N589" s="8"/>
      <c r="O589" s="8">
        <f t="shared" si="2026"/>
        <v>2.8</v>
      </c>
      <c r="P589" s="8"/>
      <c r="Q589" s="8">
        <f t="shared" si="2027"/>
        <v>2.8</v>
      </c>
      <c r="R589" s="8"/>
      <c r="S589" s="8">
        <f t="shared" si="2028"/>
        <v>2.8</v>
      </c>
      <c r="T589" s="8"/>
      <c r="U589" s="8">
        <f t="shared" si="2029"/>
        <v>2.8</v>
      </c>
      <c r="V589" s="8">
        <v>2.8</v>
      </c>
      <c r="W589" s="8"/>
      <c r="X589" s="8">
        <f t="shared" si="2030"/>
        <v>2.8</v>
      </c>
      <c r="Y589" s="8"/>
      <c r="Z589" s="8">
        <f t="shared" si="2031"/>
        <v>2.8</v>
      </c>
      <c r="AA589" s="8"/>
      <c r="AB589" s="8">
        <f t="shared" si="2032"/>
        <v>2.8</v>
      </c>
    </row>
    <row r="590" spans="1:28" ht="15.75" hidden="1" outlineLevel="3" x14ac:dyDescent="0.25">
      <c r="A590" s="5" t="s">
        <v>29</v>
      </c>
      <c r="B590" s="5"/>
      <c r="C590" s="28" t="s">
        <v>30</v>
      </c>
      <c r="D590" s="4">
        <f>D591</f>
        <v>1978.6</v>
      </c>
      <c r="E590" s="4">
        <f t="shared" ref="E590:L590" si="2033">E591</f>
        <v>0</v>
      </c>
      <c r="F590" s="4">
        <f t="shared" si="2033"/>
        <v>1978.6</v>
      </c>
      <c r="G590" s="4">
        <f t="shared" si="2033"/>
        <v>0</v>
      </c>
      <c r="H590" s="4">
        <f t="shared" si="2033"/>
        <v>1978.6</v>
      </c>
      <c r="I590" s="4">
        <f t="shared" si="2033"/>
        <v>0</v>
      </c>
      <c r="J590" s="4">
        <f t="shared" si="2033"/>
        <v>1978.6</v>
      </c>
      <c r="K590" s="4">
        <f t="shared" si="2033"/>
        <v>0</v>
      </c>
      <c r="L590" s="4">
        <f t="shared" si="2033"/>
        <v>1978.6</v>
      </c>
      <c r="M590" s="4">
        <f>M591</f>
        <v>1978.6</v>
      </c>
      <c r="N590" s="4">
        <f t="shared" ref="N590:U590" si="2034">N591</f>
        <v>0</v>
      </c>
      <c r="O590" s="4">
        <f t="shared" si="2034"/>
        <v>1978.6</v>
      </c>
      <c r="P590" s="4">
        <f t="shared" si="2034"/>
        <v>0</v>
      </c>
      <c r="Q590" s="4">
        <f t="shared" si="2034"/>
        <v>1978.6</v>
      </c>
      <c r="R590" s="4">
        <f t="shared" si="2034"/>
        <v>0</v>
      </c>
      <c r="S590" s="4">
        <f t="shared" si="2034"/>
        <v>1978.6</v>
      </c>
      <c r="T590" s="4">
        <f t="shared" si="2034"/>
        <v>0</v>
      </c>
      <c r="U590" s="4">
        <f t="shared" si="2034"/>
        <v>1978.6</v>
      </c>
      <c r="V590" s="4">
        <f>V591</f>
        <v>1978.6</v>
      </c>
      <c r="W590" s="4">
        <f t="shared" ref="W590:AB590" si="2035">W591</f>
        <v>0</v>
      </c>
      <c r="X590" s="4">
        <f t="shared" si="2035"/>
        <v>1978.6</v>
      </c>
      <c r="Y590" s="4">
        <f t="shared" si="2035"/>
        <v>0</v>
      </c>
      <c r="Z590" s="4">
        <f t="shared" si="2035"/>
        <v>1978.6</v>
      </c>
      <c r="AA590" s="4">
        <f t="shared" si="2035"/>
        <v>0</v>
      </c>
      <c r="AB590" s="4">
        <f t="shared" si="2035"/>
        <v>1978.6</v>
      </c>
    </row>
    <row r="591" spans="1:28" ht="47.25" hidden="1" outlineLevel="7" x14ac:dyDescent="0.25">
      <c r="A591" s="11" t="s">
        <v>29</v>
      </c>
      <c r="B591" s="11" t="s">
        <v>8</v>
      </c>
      <c r="C591" s="27" t="s">
        <v>9</v>
      </c>
      <c r="D591" s="8">
        <v>1978.6</v>
      </c>
      <c r="E591" s="8"/>
      <c r="F591" s="8">
        <f t="shared" ref="F591" si="2036">SUM(D591:E591)</f>
        <v>1978.6</v>
      </c>
      <c r="G591" s="8"/>
      <c r="H591" s="8">
        <f t="shared" ref="H591" si="2037">SUM(F591:G591)</f>
        <v>1978.6</v>
      </c>
      <c r="I591" s="8"/>
      <c r="J591" s="8">
        <f t="shared" ref="J591" si="2038">SUM(H591:I591)</f>
        <v>1978.6</v>
      </c>
      <c r="K591" s="8"/>
      <c r="L591" s="8">
        <f t="shared" ref="L591" si="2039">SUM(J591:K591)</f>
        <v>1978.6</v>
      </c>
      <c r="M591" s="8">
        <v>1978.6</v>
      </c>
      <c r="N591" s="8"/>
      <c r="O591" s="8">
        <f t="shared" ref="O591" si="2040">SUM(M591:N591)</f>
        <v>1978.6</v>
      </c>
      <c r="P591" s="8"/>
      <c r="Q591" s="8">
        <f t="shared" ref="Q591" si="2041">SUM(O591:P591)</f>
        <v>1978.6</v>
      </c>
      <c r="R591" s="8"/>
      <c r="S591" s="8">
        <f t="shared" ref="S591" si="2042">SUM(Q591:R591)</f>
        <v>1978.6</v>
      </c>
      <c r="T591" s="8"/>
      <c r="U591" s="8">
        <f t="shared" ref="U591" si="2043">SUM(S591:T591)</f>
        <v>1978.6</v>
      </c>
      <c r="V591" s="8">
        <v>1978.6</v>
      </c>
      <c r="W591" s="8"/>
      <c r="X591" s="8">
        <f t="shared" ref="X591" si="2044">SUM(V591:W591)</f>
        <v>1978.6</v>
      </c>
      <c r="Y591" s="8"/>
      <c r="Z591" s="8">
        <f t="shared" ref="Z591" si="2045">SUM(X591:Y591)</f>
        <v>1978.6</v>
      </c>
      <c r="AA591" s="8"/>
      <c r="AB591" s="8">
        <f t="shared" ref="AB591" si="2046">SUM(Z591:AA591)</f>
        <v>1978.6</v>
      </c>
    </row>
    <row r="592" spans="1:28" ht="31.5" hidden="1" outlineLevel="3" x14ac:dyDescent="0.25">
      <c r="A592" s="5" t="s">
        <v>13</v>
      </c>
      <c r="B592" s="5"/>
      <c r="C592" s="28" t="s">
        <v>14</v>
      </c>
      <c r="D592" s="4">
        <f>D593</f>
        <v>120.6</v>
      </c>
      <c r="E592" s="4">
        <f t="shared" ref="E592:L592" si="2047">E593</f>
        <v>0</v>
      </c>
      <c r="F592" s="4">
        <f t="shared" si="2047"/>
        <v>120.6</v>
      </c>
      <c r="G592" s="4">
        <f t="shared" si="2047"/>
        <v>0</v>
      </c>
      <c r="H592" s="4">
        <f t="shared" si="2047"/>
        <v>120.6</v>
      </c>
      <c r="I592" s="4">
        <f t="shared" si="2047"/>
        <v>0</v>
      </c>
      <c r="J592" s="4">
        <f t="shared" si="2047"/>
        <v>120.6</v>
      </c>
      <c r="K592" s="4">
        <f t="shared" si="2047"/>
        <v>0</v>
      </c>
      <c r="L592" s="4">
        <f t="shared" si="2047"/>
        <v>120.6</v>
      </c>
      <c r="M592" s="4">
        <f>M593</f>
        <v>120.6</v>
      </c>
      <c r="N592" s="4">
        <f t="shared" ref="N592:U592" si="2048">N593</f>
        <v>0</v>
      </c>
      <c r="O592" s="4">
        <f t="shared" si="2048"/>
        <v>120.6</v>
      </c>
      <c r="P592" s="4">
        <f t="shared" si="2048"/>
        <v>0</v>
      </c>
      <c r="Q592" s="4">
        <f t="shared" si="2048"/>
        <v>120.6</v>
      </c>
      <c r="R592" s="4">
        <f t="shared" si="2048"/>
        <v>0</v>
      </c>
      <c r="S592" s="4">
        <f t="shared" si="2048"/>
        <v>120.6</v>
      </c>
      <c r="T592" s="4">
        <f t="shared" si="2048"/>
        <v>0</v>
      </c>
      <c r="U592" s="4">
        <f t="shared" si="2048"/>
        <v>120.6</v>
      </c>
      <c r="V592" s="4">
        <f>V593</f>
        <v>120.6</v>
      </c>
      <c r="W592" s="4">
        <f t="shared" ref="W592:AB592" si="2049">W593</f>
        <v>0</v>
      </c>
      <c r="X592" s="4">
        <f t="shared" si="2049"/>
        <v>120.6</v>
      </c>
      <c r="Y592" s="4">
        <f t="shared" si="2049"/>
        <v>0</v>
      </c>
      <c r="Z592" s="4">
        <f t="shared" si="2049"/>
        <v>120.6</v>
      </c>
      <c r="AA592" s="4">
        <f t="shared" si="2049"/>
        <v>0</v>
      </c>
      <c r="AB592" s="4">
        <f t="shared" si="2049"/>
        <v>120.6</v>
      </c>
    </row>
    <row r="593" spans="1:28" ht="31.5" hidden="1" outlineLevel="7" x14ac:dyDescent="0.25">
      <c r="A593" s="11" t="s">
        <v>13</v>
      </c>
      <c r="B593" s="11" t="s">
        <v>11</v>
      </c>
      <c r="C593" s="27" t="s">
        <v>12</v>
      </c>
      <c r="D593" s="8">
        <f>105.6+15</f>
        <v>120.6</v>
      </c>
      <c r="E593" s="8"/>
      <c r="F593" s="8">
        <f t="shared" ref="F593" si="2050">SUM(D593:E593)</f>
        <v>120.6</v>
      </c>
      <c r="G593" s="8"/>
      <c r="H593" s="8">
        <f t="shared" ref="H593" si="2051">SUM(F593:G593)</f>
        <v>120.6</v>
      </c>
      <c r="I593" s="8"/>
      <c r="J593" s="8">
        <f t="shared" ref="J593" si="2052">SUM(H593:I593)</f>
        <v>120.6</v>
      </c>
      <c r="K593" s="8"/>
      <c r="L593" s="8">
        <f t="shared" ref="L593" si="2053">SUM(J593:K593)</f>
        <v>120.6</v>
      </c>
      <c r="M593" s="8">
        <v>120.6</v>
      </c>
      <c r="N593" s="8"/>
      <c r="O593" s="8">
        <f t="shared" ref="O593" si="2054">SUM(M593:N593)</f>
        <v>120.6</v>
      </c>
      <c r="P593" s="8"/>
      <c r="Q593" s="8">
        <f t="shared" ref="Q593" si="2055">SUM(O593:P593)</f>
        <v>120.6</v>
      </c>
      <c r="R593" s="8"/>
      <c r="S593" s="8">
        <f t="shared" ref="S593" si="2056">SUM(Q593:R593)</f>
        <v>120.6</v>
      </c>
      <c r="T593" s="8"/>
      <c r="U593" s="8">
        <f t="shared" ref="U593" si="2057">SUM(S593:T593)</f>
        <v>120.6</v>
      </c>
      <c r="V593" s="8">
        <v>120.6</v>
      </c>
      <c r="W593" s="8"/>
      <c r="X593" s="8">
        <f t="shared" ref="X593" si="2058">SUM(V593:W593)</f>
        <v>120.6</v>
      </c>
      <c r="Y593" s="8"/>
      <c r="Z593" s="8">
        <f t="shared" ref="Z593" si="2059">SUM(X593:Y593)</f>
        <v>120.6</v>
      </c>
      <c r="AA593" s="8"/>
      <c r="AB593" s="8">
        <f t="shared" ref="AB593" si="2060">SUM(Z593:AA593)</f>
        <v>120.6</v>
      </c>
    </row>
    <row r="594" spans="1:28" ht="15.75" hidden="1" outlineLevel="3" x14ac:dyDescent="0.25">
      <c r="A594" s="5" t="s">
        <v>31</v>
      </c>
      <c r="B594" s="5"/>
      <c r="C594" s="28" t="s">
        <v>32</v>
      </c>
      <c r="D594" s="4">
        <f>D595</f>
        <v>2678.4</v>
      </c>
      <c r="E594" s="4">
        <f t="shared" ref="E594:L594" si="2061">E595</f>
        <v>0</v>
      </c>
      <c r="F594" s="4">
        <f t="shared" si="2061"/>
        <v>2678.4</v>
      </c>
      <c r="G594" s="4">
        <f t="shared" si="2061"/>
        <v>0</v>
      </c>
      <c r="H594" s="4">
        <f t="shared" si="2061"/>
        <v>2678.4</v>
      </c>
      <c r="I594" s="4">
        <f t="shared" si="2061"/>
        <v>0</v>
      </c>
      <c r="J594" s="4">
        <f t="shared" si="2061"/>
        <v>2678.4</v>
      </c>
      <c r="K594" s="4">
        <f t="shared" si="2061"/>
        <v>0</v>
      </c>
      <c r="L594" s="4">
        <f t="shared" si="2061"/>
        <v>2678.4</v>
      </c>
      <c r="M594" s="4">
        <f>M595</f>
        <v>2678.4</v>
      </c>
      <c r="N594" s="4">
        <f t="shared" ref="N594:U594" si="2062">N595</f>
        <v>0</v>
      </c>
      <c r="O594" s="4">
        <f t="shared" si="2062"/>
        <v>2678.4</v>
      </c>
      <c r="P594" s="4">
        <f t="shared" si="2062"/>
        <v>0</v>
      </c>
      <c r="Q594" s="4">
        <f t="shared" si="2062"/>
        <v>2678.4</v>
      </c>
      <c r="R594" s="4">
        <f t="shared" si="2062"/>
        <v>0</v>
      </c>
      <c r="S594" s="4">
        <f t="shared" si="2062"/>
        <v>2678.4</v>
      </c>
      <c r="T594" s="4">
        <f t="shared" si="2062"/>
        <v>0</v>
      </c>
      <c r="U594" s="4">
        <f t="shared" si="2062"/>
        <v>2678.4</v>
      </c>
      <c r="V594" s="4">
        <f>V595</f>
        <v>2678.4</v>
      </c>
      <c r="W594" s="4">
        <f t="shared" ref="W594:AB594" si="2063">W595</f>
        <v>0</v>
      </c>
      <c r="X594" s="4">
        <f t="shared" si="2063"/>
        <v>2678.4</v>
      </c>
      <c r="Y594" s="4">
        <f t="shared" si="2063"/>
        <v>0</v>
      </c>
      <c r="Z594" s="4">
        <f t="shared" si="2063"/>
        <v>2678.4</v>
      </c>
      <c r="AA594" s="4">
        <f t="shared" si="2063"/>
        <v>0</v>
      </c>
      <c r="AB594" s="4">
        <f t="shared" si="2063"/>
        <v>2678.4</v>
      </c>
    </row>
    <row r="595" spans="1:28" ht="15.75" hidden="1" outlineLevel="7" x14ac:dyDescent="0.25">
      <c r="A595" s="11" t="s">
        <v>31</v>
      </c>
      <c r="B595" s="11" t="s">
        <v>33</v>
      </c>
      <c r="C595" s="27" t="s">
        <v>34</v>
      </c>
      <c r="D595" s="8">
        <v>2678.4</v>
      </c>
      <c r="E595" s="8"/>
      <c r="F595" s="8">
        <f t="shared" ref="F595" si="2064">SUM(D595:E595)</f>
        <v>2678.4</v>
      </c>
      <c r="G595" s="8"/>
      <c r="H595" s="8">
        <f t="shared" ref="H595" si="2065">SUM(F595:G595)</f>
        <v>2678.4</v>
      </c>
      <c r="I595" s="8"/>
      <c r="J595" s="8">
        <f t="shared" ref="J595" si="2066">SUM(H595:I595)</f>
        <v>2678.4</v>
      </c>
      <c r="K595" s="8"/>
      <c r="L595" s="8">
        <f t="shared" ref="L595" si="2067">SUM(J595:K595)</f>
        <v>2678.4</v>
      </c>
      <c r="M595" s="8">
        <v>2678.4</v>
      </c>
      <c r="N595" s="8"/>
      <c r="O595" s="8">
        <f t="shared" ref="O595" si="2068">SUM(M595:N595)</f>
        <v>2678.4</v>
      </c>
      <c r="P595" s="8"/>
      <c r="Q595" s="8">
        <f t="shared" ref="Q595" si="2069">SUM(O595:P595)</f>
        <v>2678.4</v>
      </c>
      <c r="R595" s="8"/>
      <c r="S595" s="8">
        <f t="shared" ref="S595" si="2070">SUM(Q595:R595)</f>
        <v>2678.4</v>
      </c>
      <c r="T595" s="8"/>
      <c r="U595" s="8">
        <f t="shared" ref="U595" si="2071">SUM(S595:T595)</f>
        <v>2678.4</v>
      </c>
      <c r="V595" s="8">
        <v>2678.4</v>
      </c>
      <c r="W595" s="8"/>
      <c r="X595" s="8">
        <f t="shared" ref="X595" si="2072">SUM(V595:W595)</f>
        <v>2678.4</v>
      </c>
      <c r="Y595" s="8"/>
      <c r="Z595" s="8">
        <f t="shared" ref="Z595" si="2073">SUM(X595:Y595)</f>
        <v>2678.4</v>
      </c>
      <c r="AA595" s="8"/>
      <c r="AB595" s="8">
        <f t="shared" ref="AB595" si="2074">SUM(Z595:AA595)</f>
        <v>2678.4</v>
      </c>
    </row>
    <row r="596" spans="1:28" ht="47.25" outlineLevel="7" x14ac:dyDescent="0.2">
      <c r="A596" s="10" t="s">
        <v>743</v>
      </c>
      <c r="B596" s="10"/>
      <c r="C596" s="54" t="s">
        <v>744</v>
      </c>
      <c r="D596" s="8"/>
      <c r="E596" s="8"/>
      <c r="F596" s="8"/>
      <c r="G596" s="8"/>
      <c r="H596" s="8"/>
      <c r="I596" s="8"/>
      <c r="J596" s="8"/>
      <c r="K596" s="4">
        <f t="shared" ref="K596:L596" si="2075">K597</f>
        <v>52.5</v>
      </c>
      <c r="L596" s="4">
        <f t="shared" si="2075"/>
        <v>52.5</v>
      </c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</row>
    <row r="597" spans="1:28" ht="47.25" outlineLevel="7" x14ac:dyDescent="0.2">
      <c r="A597" s="9" t="s">
        <v>743</v>
      </c>
      <c r="B597" s="9" t="s">
        <v>8</v>
      </c>
      <c r="C597" s="30" t="s">
        <v>9</v>
      </c>
      <c r="D597" s="8"/>
      <c r="E597" s="8"/>
      <c r="F597" s="8"/>
      <c r="G597" s="8"/>
      <c r="H597" s="8"/>
      <c r="I597" s="8"/>
      <c r="J597" s="8"/>
      <c r="K597" s="8">
        <v>52.5</v>
      </c>
      <c r="L597" s="8">
        <f t="shared" ref="L597" si="2076">SUM(J597:K597)</f>
        <v>52.5</v>
      </c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</row>
    <row r="598" spans="1:28" ht="31.5" outlineLevel="2" x14ac:dyDescent="0.25">
      <c r="A598" s="5" t="s">
        <v>17</v>
      </c>
      <c r="B598" s="5"/>
      <c r="C598" s="28" t="s">
        <v>18</v>
      </c>
      <c r="D598" s="4">
        <f>D599+D605+D607+D609+D611+D613+D601</f>
        <v>85100.92525</v>
      </c>
      <c r="E598" s="4">
        <f t="shared" ref="E598:F598" si="2077">E599+E605+E607+E609+E611+E613+E601</f>
        <v>-11653.204259999999</v>
      </c>
      <c r="F598" s="4">
        <f t="shared" si="2077"/>
        <v>73447.720990000002</v>
      </c>
      <c r="G598" s="4">
        <f>G599+G605+G607+G609+G611+G613+G601+G603</f>
        <v>-41614.419629999997</v>
      </c>
      <c r="H598" s="4">
        <f t="shared" ref="H598" si="2078">H599+H605+H607+H609+H611+H613+H601+H603</f>
        <v>31833.301359999998</v>
      </c>
      <c r="I598" s="4">
        <f>I599+I605+I607+I609+I611+I613+I601+I603+I617</f>
        <v>11921</v>
      </c>
      <c r="J598" s="4">
        <f>J599+J605+J607+J609+J611+J613+J601+J603+J617</f>
        <v>43754.301359999998</v>
      </c>
      <c r="K598" s="4">
        <f>K599+K605+K607+K609+K611+K613+K601+K603+K617+K615+K619</f>
        <v>152257.29775</v>
      </c>
      <c r="L598" s="4">
        <f t="shared" ref="L598:AB598" si="2079">L599+L605+L607+L609+L611+L613+L601+L603+L617+L615+L619</f>
        <v>196011.59911000001</v>
      </c>
      <c r="M598" s="4">
        <f t="shared" si="2079"/>
        <v>200132.65</v>
      </c>
      <c r="N598" s="4">
        <f t="shared" si="2079"/>
        <v>-1306</v>
      </c>
      <c r="O598" s="4">
        <f t="shared" si="2079"/>
        <v>198826.65</v>
      </c>
      <c r="P598" s="4">
        <f t="shared" si="2079"/>
        <v>0</v>
      </c>
      <c r="Q598" s="4">
        <f t="shared" si="2079"/>
        <v>198826.65</v>
      </c>
      <c r="R598" s="4">
        <f t="shared" si="2079"/>
        <v>-143.01385000000005</v>
      </c>
      <c r="S598" s="4">
        <f t="shared" si="2079"/>
        <v>198683.63615000001</v>
      </c>
      <c r="T598" s="4">
        <f t="shared" si="2079"/>
        <v>112000</v>
      </c>
      <c r="U598" s="4">
        <f t="shared" si="2079"/>
        <v>310683.63615000003</v>
      </c>
      <c r="V598" s="4">
        <f t="shared" si="2079"/>
        <v>233475.59999999998</v>
      </c>
      <c r="W598" s="4">
        <f t="shared" si="2079"/>
        <v>-1100</v>
      </c>
      <c r="X598" s="4">
        <f t="shared" si="2079"/>
        <v>232375.59999999998</v>
      </c>
      <c r="Y598" s="4">
        <f t="shared" si="2079"/>
        <v>0</v>
      </c>
      <c r="Z598" s="4">
        <f t="shared" si="2079"/>
        <v>232375.59999999998</v>
      </c>
      <c r="AA598" s="4">
        <f t="shared" si="2079"/>
        <v>42000</v>
      </c>
      <c r="AB598" s="4">
        <f t="shared" si="2079"/>
        <v>274375.59999999998</v>
      </c>
    </row>
    <row r="599" spans="1:28" ht="47.25" hidden="1" outlineLevel="3" x14ac:dyDescent="0.25">
      <c r="A599" s="5" t="s">
        <v>19</v>
      </c>
      <c r="B599" s="5"/>
      <c r="C599" s="28" t="s">
        <v>20</v>
      </c>
      <c r="D599" s="4">
        <f t="shared" ref="D599:AB599" si="2080">D600</f>
        <v>1182</v>
      </c>
      <c r="E599" s="4">
        <f t="shared" si="2080"/>
        <v>0</v>
      </c>
      <c r="F599" s="4">
        <f t="shared" si="2080"/>
        <v>1182</v>
      </c>
      <c r="G599" s="4">
        <f t="shared" si="2080"/>
        <v>0</v>
      </c>
      <c r="H599" s="4">
        <f t="shared" si="2080"/>
        <v>1182</v>
      </c>
      <c r="I599" s="4">
        <f t="shared" si="2080"/>
        <v>0</v>
      </c>
      <c r="J599" s="4">
        <f t="shared" si="2080"/>
        <v>1182</v>
      </c>
      <c r="K599" s="4">
        <f t="shared" si="2080"/>
        <v>0</v>
      </c>
      <c r="L599" s="4">
        <f t="shared" si="2080"/>
        <v>1182</v>
      </c>
      <c r="M599" s="4">
        <f t="shared" si="2080"/>
        <v>1182</v>
      </c>
      <c r="N599" s="4">
        <f t="shared" si="2080"/>
        <v>0</v>
      </c>
      <c r="O599" s="4">
        <f t="shared" si="2080"/>
        <v>1182</v>
      </c>
      <c r="P599" s="4">
        <f t="shared" si="2080"/>
        <v>0</v>
      </c>
      <c r="Q599" s="4">
        <f t="shared" si="2080"/>
        <v>1182</v>
      </c>
      <c r="R599" s="4">
        <f t="shared" si="2080"/>
        <v>0</v>
      </c>
      <c r="S599" s="4">
        <f t="shared" si="2080"/>
        <v>1182</v>
      </c>
      <c r="T599" s="4">
        <f t="shared" si="2080"/>
        <v>0</v>
      </c>
      <c r="U599" s="4">
        <f t="shared" si="2080"/>
        <v>1182</v>
      </c>
      <c r="V599" s="4">
        <f t="shared" si="2080"/>
        <v>1182</v>
      </c>
      <c r="W599" s="4">
        <f t="shared" si="2080"/>
        <v>0</v>
      </c>
      <c r="X599" s="4">
        <f t="shared" si="2080"/>
        <v>1182</v>
      </c>
      <c r="Y599" s="4">
        <f t="shared" si="2080"/>
        <v>0</v>
      </c>
      <c r="Z599" s="4">
        <f t="shared" si="2080"/>
        <v>1182</v>
      </c>
      <c r="AA599" s="4">
        <f t="shared" si="2080"/>
        <v>0</v>
      </c>
      <c r="AB599" s="4">
        <f t="shared" si="2080"/>
        <v>1182</v>
      </c>
    </row>
    <row r="600" spans="1:28" ht="31.5" hidden="1" outlineLevel="7" x14ac:dyDescent="0.25">
      <c r="A600" s="11" t="s">
        <v>19</v>
      </c>
      <c r="B600" s="11" t="s">
        <v>11</v>
      </c>
      <c r="C600" s="27" t="s">
        <v>12</v>
      </c>
      <c r="D600" s="8">
        <f>1146+36</f>
        <v>1182</v>
      </c>
      <c r="E600" s="8"/>
      <c r="F600" s="8">
        <f t="shared" ref="F600" si="2081">SUM(D600:E600)</f>
        <v>1182</v>
      </c>
      <c r="G600" s="8"/>
      <c r="H600" s="8">
        <f t="shared" ref="H600" si="2082">SUM(F600:G600)</f>
        <v>1182</v>
      </c>
      <c r="I600" s="8"/>
      <c r="J600" s="8">
        <f t="shared" ref="J600" si="2083">SUM(H600:I600)</f>
        <v>1182</v>
      </c>
      <c r="K600" s="8"/>
      <c r="L600" s="8">
        <f t="shared" ref="L600" si="2084">SUM(J600:K600)</f>
        <v>1182</v>
      </c>
      <c r="M600" s="8">
        <v>1182</v>
      </c>
      <c r="N600" s="8"/>
      <c r="O600" s="8">
        <f t="shared" ref="O600" si="2085">SUM(M600:N600)</f>
        <v>1182</v>
      </c>
      <c r="P600" s="8"/>
      <c r="Q600" s="8">
        <f t="shared" ref="Q600" si="2086">SUM(O600:P600)</f>
        <v>1182</v>
      </c>
      <c r="R600" s="8"/>
      <c r="S600" s="8">
        <f t="shared" ref="S600" si="2087">SUM(Q600:R600)</f>
        <v>1182</v>
      </c>
      <c r="T600" s="8"/>
      <c r="U600" s="8">
        <f t="shared" ref="U600" si="2088">SUM(S600:T600)</f>
        <v>1182</v>
      </c>
      <c r="V600" s="8">
        <v>1182</v>
      </c>
      <c r="W600" s="8"/>
      <c r="X600" s="8">
        <f t="shared" ref="X600" si="2089">SUM(V600:W600)</f>
        <v>1182</v>
      </c>
      <c r="Y600" s="8"/>
      <c r="Z600" s="8">
        <f t="shared" ref="Z600" si="2090">SUM(X600:Y600)</f>
        <v>1182</v>
      </c>
      <c r="AA600" s="8"/>
      <c r="AB600" s="8">
        <f t="shared" ref="AB600" si="2091">SUM(Z600:AA600)</f>
        <v>1182</v>
      </c>
    </row>
    <row r="601" spans="1:28" ht="15.75" outlineLevel="7" x14ac:dyDescent="0.25">
      <c r="A601" s="5" t="s">
        <v>75</v>
      </c>
      <c r="B601" s="5"/>
      <c r="C601" s="28" t="s">
        <v>906</v>
      </c>
      <c r="D601" s="4">
        <f t="shared" ref="D601:AA603" si="2092">D602</f>
        <v>5000</v>
      </c>
      <c r="E601" s="4">
        <f t="shared" si="2092"/>
        <v>0</v>
      </c>
      <c r="F601" s="4">
        <f t="shared" si="2092"/>
        <v>5000</v>
      </c>
      <c r="G601" s="4">
        <f t="shared" si="2092"/>
        <v>-61.699640000000002</v>
      </c>
      <c r="H601" s="4">
        <f t="shared" si="2092"/>
        <v>4938.3003600000002</v>
      </c>
      <c r="I601" s="4">
        <f t="shared" si="2092"/>
        <v>0</v>
      </c>
      <c r="J601" s="4">
        <f t="shared" si="2092"/>
        <v>4938.3003600000002</v>
      </c>
      <c r="K601" s="4">
        <f t="shared" si="2092"/>
        <v>-2.6297899999999998</v>
      </c>
      <c r="L601" s="4">
        <f t="shared" si="2092"/>
        <v>4935.6705700000002</v>
      </c>
      <c r="M601" s="4">
        <f t="shared" si="2092"/>
        <v>5000</v>
      </c>
      <c r="N601" s="4">
        <f t="shared" si="2092"/>
        <v>0</v>
      </c>
      <c r="O601" s="4">
        <f t="shared" si="2092"/>
        <v>5000</v>
      </c>
      <c r="P601" s="4">
        <f t="shared" si="2092"/>
        <v>0</v>
      </c>
      <c r="Q601" s="4">
        <f t="shared" si="2092"/>
        <v>5000</v>
      </c>
      <c r="R601" s="4">
        <f t="shared" si="2092"/>
        <v>0</v>
      </c>
      <c r="S601" s="4">
        <f t="shared" si="2092"/>
        <v>5000</v>
      </c>
      <c r="T601" s="4">
        <f t="shared" si="2092"/>
        <v>0</v>
      </c>
      <c r="U601" s="4">
        <f t="shared" si="2092"/>
        <v>5000</v>
      </c>
      <c r="V601" s="4">
        <f t="shared" si="2092"/>
        <v>5000</v>
      </c>
      <c r="W601" s="4">
        <f t="shared" si="2092"/>
        <v>0</v>
      </c>
      <c r="X601" s="4">
        <f t="shared" si="2092"/>
        <v>5000</v>
      </c>
      <c r="Y601" s="4">
        <f t="shared" si="2092"/>
        <v>0</v>
      </c>
      <c r="Z601" s="4">
        <f t="shared" si="2092"/>
        <v>5000</v>
      </c>
      <c r="AA601" s="4">
        <f t="shared" si="2092"/>
        <v>0</v>
      </c>
      <c r="AB601" s="4">
        <f t="shared" ref="AB601" si="2093">AB602</f>
        <v>5000</v>
      </c>
    </row>
    <row r="602" spans="1:28" ht="15.75" outlineLevel="7" x14ac:dyDescent="0.25">
      <c r="A602" s="11" t="s">
        <v>75</v>
      </c>
      <c r="B602" s="11" t="s">
        <v>27</v>
      </c>
      <c r="C602" s="27" t="s">
        <v>28</v>
      </c>
      <c r="D602" s="8">
        <v>5000</v>
      </c>
      <c r="E602" s="8"/>
      <c r="F602" s="8">
        <f t="shared" ref="F602" si="2094">SUM(D602:E602)</f>
        <v>5000</v>
      </c>
      <c r="G602" s="8">
        <f>-60.69964-1</f>
        <v>-61.699640000000002</v>
      </c>
      <c r="H602" s="8">
        <f t="shared" ref="H602" si="2095">SUM(F602:G602)</f>
        <v>4938.3003600000002</v>
      </c>
      <c r="I602" s="8"/>
      <c r="J602" s="8">
        <f t="shared" ref="J602" si="2096">SUM(H602:I602)</f>
        <v>4938.3003600000002</v>
      </c>
      <c r="K602" s="8">
        <v>-2.6297899999999998</v>
      </c>
      <c r="L602" s="8">
        <f t="shared" ref="L602:L604" si="2097">SUM(J602:K602)</f>
        <v>4935.6705700000002</v>
      </c>
      <c r="M602" s="8">
        <v>5000</v>
      </c>
      <c r="N602" s="8"/>
      <c r="O602" s="8">
        <f t="shared" ref="O602" si="2098">SUM(M602:N602)</f>
        <v>5000</v>
      </c>
      <c r="P602" s="8"/>
      <c r="Q602" s="8">
        <f t="shared" ref="Q602" si="2099">SUM(O602:P602)</f>
        <v>5000</v>
      </c>
      <c r="R602" s="8"/>
      <c r="S602" s="8">
        <f t="shared" ref="S602" si="2100">SUM(Q602:R602)</f>
        <v>5000</v>
      </c>
      <c r="T602" s="8"/>
      <c r="U602" s="8">
        <f t="shared" ref="U602" si="2101">SUM(S602:T602)</f>
        <v>5000</v>
      </c>
      <c r="V602" s="8">
        <v>5000</v>
      </c>
      <c r="W602" s="8"/>
      <c r="X602" s="8">
        <f t="shared" ref="X602" si="2102">SUM(V602:W602)</f>
        <v>5000</v>
      </c>
      <c r="Y602" s="8"/>
      <c r="Z602" s="8">
        <f t="shared" ref="Z602" si="2103">SUM(X602:Y602)</f>
        <v>5000</v>
      </c>
      <c r="AA602" s="8"/>
      <c r="AB602" s="8">
        <f t="shared" ref="AB602" si="2104">SUM(Z602:AA602)</f>
        <v>5000</v>
      </c>
    </row>
    <row r="603" spans="1:28" ht="15.75" outlineLevel="7" x14ac:dyDescent="0.25">
      <c r="A603" s="67" t="s">
        <v>723</v>
      </c>
      <c r="B603" s="67"/>
      <c r="C603" s="69" t="s">
        <v>722</v>
      </c>
      <c r="D603" s="8"/>
      <c r="E603" s="8"/>
      <c r="F603" s="8"/>
      <c r="G603" s="4">
        <f t="shared" si="2092"/>
        <v>1</v>
      </c>
      <c r="H603" s="4">
        <f t="shared" si="2092"/>
        <v>1</v>
      </c>
      <c r="I603" s="4">
        <f t="shared" si="2092"/>
        <v>0</v>
      </c>
      <c r="J603" s="4">
        <f t="shared" si="2092"/>
        <v>1</v>
      </c>
      <c r="K603" s="4">
        <f t="shared" si="2092"/>
        <v>2.6297899999999998</v>
      </c>
      <c r="L603" s="4">
        <f t="shared" si="2092"/>
        <v>3.6297899999999998</v>
      </c>
      <c r="M603" s="4">
        <f t="shared" si="2092"/>
        <v>0</v>
      </c>
      <c r="N603" s="4">
        <f t="shared" si="2092"/>
        <v>0</v>
      </c>
      <c r="O603" s="4">
        <f t="shared" si="2092"/>
        <v>0</v>
      </c>
      <c r="P603" s="4">
        <f t="shared" si="2092"/>
        <v>0</v>
      </c>
      <c r="Q603" s="4">
        <f t="shared" si="2092"/>
        <v>0</v>
      </c>
      <c r="R603" s="4">
        <f t="shared" si="2092"/>
        <v>0</v>
      </c>
      <c r="S603" s="4">
        <f t="shared" si="2092"/>
        <v>0</v>
      </c>
      <c r="T603" s="8"/>
      <c r="U603" s="8"/>
      <c r="V603" s="8"/>
      <c r="W603" s="8"/>
      <c r="X603" s="8"/>
      <c r="Y603" s="8"/>
      <c r="Z603" s="8"/>
      <c r="AA603" s="8"/>
      <c r="AB603" s="8"/>
    </row>
    <row r="604" spans="1:28" ht="15.75" outlineLevel="7" x14ac:dyDescent="0.25">
      <c r="A604" s="70" t="s">
        <v>723</v>
      </c>
      <c r="B604" s="70" t="s">
        <v>27</v>
      </c>
      <c r="C604" s="74" t="s">
        <v>28</v>
      </c>
      <c r="D604" s="8"/>
      <c r="E604" s="8"/>
      <c r="F604" s="8"/>
      <c r="G604" s="8">
        <v>1</v>
      </c>
      <c r="H604" s="8">
        <f t="shared" ref="H604" si="2105">SUM(F604:G604)</f>
        <v>1</v>
      </c>
      <c r="I604" s="8"/>
      <c r="J604" s="8">
        <f t="shared" ref="J604" si="2106">SUM(H604:I604)</f>
        <v>1</v>
      </c>
      <c r="K604" s="8">
        <v>2.6297899999999998</v>
      </c>
      <c r="L604" s="8">
        <f t="shared" si="2097"/>
        <v>3.6297899999999998</v>
      </c>
      <c r="M604" s="8"/>
      <c r="N604" s="8"/>
      <c r="O604" s="8"/>
      <c r="P604" s="8"/>
      <c r="Q604" s="8"/>
      <c r="R604" s="8"/>
      <c r="S604" s="8">
        <f t="shared" ref="S604" si="2107">SUM(Q604:R604)</f>
        <v>0</v>
      </c>
      <c r="T604" s="8"/>
      <c r="U604" s="8"/>
      <c r="V604" s="8"/>
      <c r="W604" s="8"/>
      <c r="X604" s="8"/>
      <c r="Y604" s="8"/>
      <c r="Z604" s="8"/>
      <c r="AA604" s="8"/>
      <c r="AB604" s="8"/>
    </row>
    <row r="605" spans="1:28" ht="47.25" outlineLevel="3" x14ac:dyDescent="0.2">
      <c r="A605" s="5" t="s">
        <v>522</v>
      </c>
      <c r="B605" s="5"/>
      <c r="C605" s="18" t="s">
        <v>779</v>
      </c>
      <c r="D605" s="4">
        <f>D606</f>
        <v>22762</v>
      </c>
      <c r="E605" s="4">
        <f t="shared" ref="E605:L605" si="2108">E606</f>
        <v>0</v>
      </c>
      <c r="F605" s="4">
        <f t="shared" si="2108"/>
        <v>22762</v>
      </c>
      <c r="G605" s="4">
        <f t="shared" si="2108"/>
        <v>0</v>
      </c>
      <c r="H605" s="4">
        <f t="shared" si="2108"/>
        <v>22762</v>
      </c>
      <c r="I605" s="4">
        <f t="shared" si="2108"/>
        <v>0</v>
      </c>
      <c r="J605" s="4">
        <f t="shared" si="2108"/>
        <v>22762</v>
      </c>
      <c r="K605" s="4">
        <f t="shared" si="2108"/>
        <v>54828.089509999998</v>
      </c>
      <c r="L605" s="4">
        <f t="shared" si="2108"/>
        <v>77590.089509999991</v>
      </c>
      <c r="M605" s="4">
        <f>M606</f>
        <v>43460.1</v>
      </c>
      <c r="N605" s="4">
        <f t="shared" ref="N605:U605" si="2109">N606</f>
        <v>0</v>
      </c>
      <c r="O605" s="4">
        <f t="shared" si="2109"/>
        <v>43460.1</v>
      </c>
      <c r="P605" s="4">
        <f t="shared" si="2109"/>
        <v>0</v>
      </c>
      <c r="Q605" s="4">
        <f t="shared" si="2109"/>
        <v>43460.1</v>
      </c>
      <c r="R605" s="4">
        <f t="shared" si="2109"/>
        <v>-1383.01385</v>
      </c>
      <c r="S605" s="4">
        <f t="shared" si="2109"/>
        <v>42077.086149999996</v>
      </c>
      <c r="T605" s="4">
        <f t="shared" si="2109"/>
        <v>0</v>
      </c>
      <c r="U605" s="4">
        <f t="shared" si="2109"/>
        <v>42077.086149999996</v>
      </c>
      <c r="V605" s="4">
        <f>V606</f>
        <v>43597.3</v>
      </c>
      <c r="W605" s="4">
        <f t="shared" ref="W605:AB605" si="2110">W606</f>
        <v>0</v>
      </c>
      <c r="X605" s="4">
        <f t="shared" si="2110"/>
        <v>43597.3</v>
      </c>
      <c r="Y605" s="4">
        <f t="shared" si="2110"/>
        <v>0</v>
      </c>
      <c r="Z605" s="4">
        <f t="shared" si="2110"/>
        <v>43597.3</v>
      </c>
      <c r="AA605" s="4">
        <f t="shared" si="2110"/>
        <v>0</v>
      </c>
      <c r="AB605" s="4">
        <f t="shared" si="2110"/>
        <v>43597.3</v>
      </c>
    </row>
    <row r="606" spans="1:28" ht="15.75" outlineLevel="7" x14ac:dyDescent="0.25">
      <c r="A606" s="11" t="s">
        <v>522</v>
      </c>
      <c r="B606" s="11" t="s">
        <v>27</v>
      </c>
      <c r="C606" s="27" t="s">
        <v>28</v>
      </c>
      <c r="D606" s="8">
        <v>22762</v>
      </c>
      <c r="E606" s="8"/>
      <c r="F606" s="8">
        <f t="shared" ref="F606" si="2111">SUM(D606:E606)</f>
        <v>22762</v>
      </c>
      <c r="G606" s="8"/>
      <c r="H606" s="8">
        <f t="shared" ref="H606" si="2112">SUM(F606:G606)</f>
        <v>22762</v>
      </c>
      <c r="I606" s="8"/>
      <c r="J606" s="8">
        <f t="shared" ref="J606" si="2113">SUM(H606:I606)</f>
        <v>22762</v>
      </c>
      <c r="K606" s="8">
        <f>53000+1828.08951</f>
        <v>54828.089509999998</v>
      </c>
      <c r="L606" s="8">
        <f t="shared" ref="L606" si="2114">SUM(J606:K606)</f>
        <v>77590.089509999991</v>
      </c>
      <c r="M606" s="8">
        <f>43597.5-137.4</f>
        <v>43460.1</v>
      </c>
      <c r="N606" s="8"/>
      <c r="O606" s="8">
        <f t="shared" ref="O606" si="2115">SUM(M606:N606)</f>
        <v>43460.1</v>
      </c>
      <c r="P606" s="8"/>
      <c r="Q606" s="8">
        <f t="shared" ref="Q606" si="2116">SUM(O606:P606)</f>
        <v>43460.1</v>
      </c>
      <c r="R606" s="8">
        <f>-143.01385-1240</f>
        <v>-1383.01385</v>
      </c>
      <c r="S606" s="8">
        <f t="shared" ref="S606" si="2117">SUM(Q606:R606)</f>
        <v>42077.086149999996</v>
      </c>
      <c r="T606" s="8"/>
      <c r="U606" s="8">
        <f t="shared" ref="U606" si="2118">SUM(S606:T606)</f>
        <v>42077.086149999996</v>
      </c>
      <c r="V606" s="8">
        <v>43597.3</v>
      </c>
      <c r="W606" s="8"/>
      <c r="X606" s="8">
        <f t="shared" ref="X606" si="2119">SUM(V606:W606)</f>
        <v>43597.3</v>
      </c>
      <c r="Y606" s="8"/>
      <c r="Z606" s="8">
        <f t="shared" ref="Z606" si="2120">SUM(X606:Y606)</f>
        <v>43597.3</v>
      </c>
      <c r="AA606" s="8"/>
      <c r="AB606" s="8">
        <f t="shared" ref="AB606" si="2121">SUM(Z606:AA606)</f>
        <v>43597.3</v>
      </c>
    </row>
    <row r="607" spans="1:28" ht="15.75" hidden="1" outlineLevel="3" x14ac:dyDescent="0.25">
      <c r="A607" s="5" t="s">
        <v>523</v>
      </c>
      <c r="B607" s="5"/>
      <c r="C607" s="28" t="s">
        <v>524</v>
      </c>
      <c r="D607" s="4">
        <f>D608</f>
        <v>0</v>
      </c>
      <c r="E607" s="4">
        <f t="shared" ref="E607:I607" si="2122">E608</f>
        <v>0</v>
      </c>
      <c r="F607" s="4"/>
      <c r="G607" s="4">
        <f t="shared" si="2122"/>
        <v>0</v>
      </c>
      <c r="H607" s="4"/>
      <c r="I607" s="4">
        <f t="shared" si="2122"/>
        <v>0</v>
      </c>
      <c r="J607" s="4"/>
      <c r="K607" s="4">
        <f t="shared" ref="K607:L607" si="2123">K608</f>
        <v>0</v>
      </c>
      <c r="L607" s="4">
        <f t="shared" si="2123"/>
        <v>0</v>
      </c>
      <c r="M607" s="4">
        <f>M608</f>
        <v>36873.199999999997</v>
      </c>
      <c r="N607" s="4">
        <f t="shared" ref="N607:U607" si="2124">N608</f>
        <v>0</v>
      </c>
      <c r="O607" s="4">
        <f t="shared" si="2124"/>
        <v>36873.199999999997</v>
      </c>
      <c r="P607" s="4">
        <f t="shared" si="2124"/>
        <v>0</v>
      </c>
      <c r="Q607" s="4">
        <f t="shared" si="2124"/>
        <v>36873.199999999997</v>
      </c>
      <c r="R607" s="4">
        <f t="shared" si="2124"/>
        <v>0</v>
      </c>
      <c r="S607" s="4">
        <f t="shared" si="2124"/>
        <v>36873.199999999997</v>
      </c>
      <c r="T607" s="4">
        <f t="shared" si="2124"/>
        <v>0</v>
      </c>
      <c r="U607" s="4">
        <f t="shared" si="2124"/>
        <v>36873.199999999997</v>
      </c>
      <c r="V607" s="4">
        <f>V608</f>
        <v>75803.899999999994</v>
      </c>
      <c r="W607" s="4">
        <f t="shared" ref="W607:AB607" si="2125">W608</f>
        <v>0</v>
      </c>
      <c r="X607" s="4">
        <f t="shared" si="2125"/>
        <v>75803.899999999994</v>
      </c>
      <c r="Y607" s="4">
        <f t="shared" si="2125"/>
        <v>0</v>
      </c>
      <c r="Z607" s="4">
        <f t="shared" si="2125"/>
        <v>75803.899999999994</v>
      </c>
      <c r="AA607" s="4">
        <f t="shared" si="2125"/>
        <v>0</v>
      </c>
      <c r="AB607" s="4">
        <f t="shared" si="2125"/>
        <v>75803.899999999994</v>
      </c>
    </row>
    <row r="608" spans="1:28" ht="15.75" hidden="1" outlineLevel="7" x14ac:dyDescent="0.25">
      <c r="A608" s="11" t="s">
        <v>523</v>
      </c>
      <c r="B608" s="11" t="s">
        <v>27</v>
      </c>
      <c r="C608" s="27" t="s">
        <v>28</v>
      </c>
      <c r="D608" s="8"/>
      <c r="E608" s="8"/>
      <c r="F608" s="8"/>
      <c r="G608" s="8"/>
      <c r="H608" s="8"/>
      <c r="I608" s="8"/>
      <c r="J608" s="8"/>
      <c r="K608" s="8"/>
      <c r="L608" s="8">
        <f t="shared" ref="L608" si="2126">SUM(J608:K608)</f>
        <v>0</v>
      </c>
      <c r="M608" s="8">
        <v>36873.199999999997</v>
      </c>
      <c r="N608" s="8"/>
      <c r="O608" s="8">
        <f t="shared" ref="O608:Q608" si="2127">SUM(M608:N608)</f>
        <v>36873.199999999997</v>
      </c>
      <c r="P608" s="8"/>
      <c r="Q608" s="8">
        <f t="shared" si="2127"/>
        <v>36873.199999999997</v>
      </c>
      <c r="R608" s="8"/>
      <c r="S608" s="8">
        <f t="shared" ref="S608" si="2128">SUM(Q608:R608)</f>
        <v>36873.199999999997</v>
      </c>
      <c r="T608" s="8"/>
      <c r="U608" s="8">
        <f t="shared" ref="U608" si="2129">SUM(S608:T608)</f>
        <v>36873.199999999997</v>
      </c>
      <c r="V608" s="8">
        <v>75803.899999999994</v>
      </c>
      <c r="W608" s="8"/>
      <c r="X608" s="8">
        <f t="shared" ref="X608" si="2130">SUM(V608:W608)</f>
        <v>75803.899999999994</v>
      </c>
      <c r="Y608" s="8"/>
      <c r="Z608" s="8">
        <f t="shared" ref="Z608" si="2131">SUM(X608:Y608)</f>
        <v>75803.899999999994</v>
      </c>
      <c r="AA608" s="8"/>
      <c r="AB608" s="8">
        <f t="shared" ref="AB608" si="2132">SUM(Z608:AA608)</f>
        <v>75803.899999999994</v>
      </c>
    </row>
    <row r="609" spans="1:28" ht="47.25" hidden="1" outlineLevel="3" x14ac:dyDescent="0.25">
      <c r="A609" s="5" t="s">
        <v>120</v>
      </c>
      <c r="B609" s="5"/>
      <c r="C609" s="28" t="s">
        <v>549</v>
      </c>
      <c r="D609" s="4">
        <f>D610</f>
        <v>13712.72525</v>
      </c>
      <c r="E609" s="4">
        <f t="shared" ref="E609:L609" si="2133">E610</f>
        <v>-10347.204259999999</v>
      </c>
      <c r="F609" s="4">
        <f t="shared" si="2133"/>
        <v>3365.5209900000009</v>
      </c>
      <c r="G609" s="4">
        <f t="shared" si="2133"/>
        <v>-415.52</v>
      </c>
      <c r="H609" s="4">
        <f t="shared" si="2133"/>
        <v>2950.0009900000009</v>
      </c>
      <c r="I609" s="4">
        <f t="shared" si="2133"/>
        <v>0</v>
      </c>
      <c r="J609" s="4">
        <f t="shared" si="2133"/>
        <v>2950.0009900000009</v>
      </c>
      <c r="K609" s="4">
        <f t="shared" si="2133"/>
        <v>0</v>
      </c>
      <c r="L609" s="4">
        <f t="shared" si="2133"/>
        <v>2950.0009900000009</v>
      </c>
      <c r="M609" s="4">
        <f>M610</f>
        <v>28077.85</v>
      </c>
      <c r="N609" s="4">
        <f t="shared" ref="N609:U609" si="2134">N610</f>
        <v>0</v>
      </c>
      <c r="O609" s="4">
        <f t="shared" si="2134"/>
        <v>28077.85</v>
      </c>
      <c r="P609" s="4">
        <f t="shared" si="2134"/>
        <v>0</v>
      </c>
      <c r="Q609" s="4">
        <f t="shared" si="2134"/>
        <v>28077.85</v>
      </c>
      <c r="R609" s="4">
        <f t="shared" si="2134"/>
        <v>0</v>
      </c>
      <c r="S609" s="4">
        <f t="shared" si="2134"/>
        <v>28077.85</v>
      </c>
      <c r="T609" s="4">
        <f t="shared" si="2134"/>
        <v>0</v>
      </c>
      <c r="U609" s="4">
        <f t="shared" si="2134"/>
        <v>28077.85</v>
      </c>
      <c r="V609" s="4">
        <f>V610</f>
        <v>26698.1</v>
      </c>
      <c r="W609" s="4">
        <f t="shared" ref="W609:AB609" si="2135">W610</f>
        <v>0</v>
      </c>
      <c r="X609" s="4">
        <f t="shared" si="2135"/>
        <v>26698.1</v>
      </c>
      <c r="Y609" s="4">
        <f t="shared" si="2135"/>
        <v>0</v>
      </c>
      <c r="Z609" s="4">
        <f t="shared" si="2135"/>
        <v>26698.1</v>
      </c>
      <c r="AA609" s="4">
        <f t="shared" si="2135"/>
        <v>0</v>
      </c>
      <c r="AB609" s="4">
        <f t="shared" si="2135"/>
        <v>26698.1</v>
      </c>
    </row>
    <row r="610" spans="1:28" ht="15.75" hidden="1" outlineLevel="7" x14ac:dyDescent="0.25">
      <c r="A610" s="11" t="s">
        <v>120</v>
      </c>
      <c r="B610" s="11" t="s">
        <v>27</v>
      </c>
      <c r="C610" s="27" t="s">
        <v>28</v>
      </c>
      <c r="D610" s="24">
        <v>13712.72525</v>
      </c>
      <c r="E610" s="24">
        <f>-413.02925-7559.17501-2375</f>
        <v>-10347.204259999999</v>
      </c>
      <c r="F610" s="8">
        <f>SUM(D610:E610)</f>
        <v>3365.5209900000009</v>
      </c>
      <c r="G610" s="24">
        <v>-415.52</v>
      </c>
      <c r="H610" s="8">
        <f>SUM(F610:G610)</f>
        <v>2950.0009900000009</v>
      </c>
      <c r="I610" s="24"/>
      <c r="J610" s="8">
        <f>SUM(H610:I610)</f>
        <v>2950.0009900000009</v>
      </c>
      <c r="K610" s="24"/>
      <c r="L610" s="8">
        <f>SUM(J610:K610)</f>
        <v>2950.0009900000009</v>
      </c>
      <c r="M610" s="24">
        <v>28077.85</v>
      </c>
      <c r="N610" s="8"/>
      <c r="O610" s="8">
        <f t="shared" ref="O610" si="2136">SUM(M610:N610)</f>
        <v>28077.85</v>
      </c>
      <c r="P610" s="24"/>
      <c r="Q610" s="8">
        <f>SUM(O610:P610)</f>
        <v>28077.85</v>
      </c>
      <c r="R610" s="24"/>
      <c r="S610" s="8">
        <f>SUM(Q610:R610)</f>
        <v>28077.85</v>
      </c>
      <c r="T610" s="24"/>
      <c r="U610" s="8">
        <f>SUM(S610:T610)</f>
        <v>28077.85</v>
      </c>
      <c r="V610" s="24">
        <v>26698.1</v>
      </c>
      <c r="W610" s="8"/>
      <c r="X610" s="8">
        <f t="shared" ref="X610" si="2137">SUM(V610:W610)</f>
        <v>26698.1</v>
      </c>
      <c r="Y610" s="24"/>
      <c r="Z610" s="8">
        <f>SUM(X610:Y610)</f>
        <v>26698.1</v>
      </c>
      <c r="AA610" s="24"/>
      <c r="AB610" s="8">
        <f>SUM(Z610:AA610)</f>
        <v>26698.1</v>
      </c>
    </row>
    <row r="611" spans="1:28" s="42" customFormat="1" ht="47.25" outlineLevel="3" collapsed="1" x14ac:dyDescent="0.25">
      <c r="A611" s="5" t="s">
        <v>120</v>
      </c>
      <c r="B611" s="5"/>
      <c r="C611" s="28" t="s">
        <v>574</v>
      </c>
      <c r="D611" s="4">
        <f>D612</f>
        <v>41138.199999999997</v>
      </c>
      <c r="E611" s="4">
        <f t="shared" ref="E611:L611" si="2138">E612</f>
        <v>0</v>
      </c>
      <c r="F611" s="4">
        <f t="shared" si="2138"/>
        <v>41138.199999999997</v>
      </c>
      <c r="G611" s="4">
        <f t="shared" si="2138"/>
        <v>-41138.199990000001</v>
      </c>
      <c r="H611" s="4">
        <f t="shared" si="2138"/>
        <v>9.9999961093999445E-6</v>
      </c>
      <c r="I611" s="4">
        <f t="shared" si="2138"/>
        <v>0</v>
      </c>
      <c r="J611" s="4">
        <f t="shared" si="2138"/>
        <v>9.9999961093999445E-6</v>
      </c>
      <c r="K611" s="63">
        <f t="shared" si="2138"/>
        <v>133.82669999999999</v>
      </c>
      <c r="L611" s="63">
        <f t="shared" si="2138"/>
        <v>133.8267099999961</v>
      </c>
      <c r="M611" s="4">
        <f>M612</f>
        <v>84233.5</v>
      </c>
      <c r="N611" s="4">
        <f t="shared" ref="N611:U611" si="2139">N612</f>
        <v>0</v>
      </c>
      <c r="O611" s="4">
        <f t="shared" si="2139"/>
        <v>84233.5</v>
      </c>
      <c r="P611" s="4">
        <f t="shared" si="2139"/>
        <v>0</v>
      </c>
      <c r="Q611" s="4">
        <f t="shared" si="2139"/>
        <v>84233.5</v>
      </c>
      <c r="R611" s="4">
        <f t="shared" si="2139"/>
        <v>0</v>
      </c>
      <c r="S611" s="4">
        <f t="shared" si="2139"/>
        <v>84233.5</v>
      </c>
      <c r="T611" s="4">
        <f t="shared" si="2139"/>
        <v>0</v>
      </c>
      <c r="U611" s="4">
        <f t="shared" si="2139"/>
        <v>84233.5</v>
      </c>
      <c r="V611" s="4">
        <f>V612</f>
        <v>80094.3</v>
      </c>
      <c r="W611" s="4">
        <f t="shared" ref="W611:AB611" si="2140">W612</f>
        <v>0</v>
      </c>
      <c r="X611" s="4">
        <f t="shared" si="2140"/>
        <v>80094.3</v>
      </c>
      <c r="Y611" s="4">
        <f t="shared" si="2140"/>
        <v>0</v>
      </c>
      <c r="Z611" s="4">
        <f t="shared" si="2140"/>
        <v>80094.3</v>
      </c>
      <c r="AA611" s="4">
        <f t="shared" si="2140"/>
        <v>0</v>
      </c>
      <c r="AB611" s="4">
        <f t="shared" si="2140"/>
        <v>80094.3</v>
      </c>
    </row>
    <row r="612" spans="1:28" s="42" customFormat="1" ht="15.75" outlineLevel="7" x14ac:dyDescent="0.25">
      <c r="A612" s="11" t="s">
        <v>120</v>
      </c>
      <c r="B612" s="11" t="s">
        <v>27</v>
      </c>
      <c r="C612" s="27" t="s">
        <v>28</v>
      </c>
      <c r="D612" s="8">
        <v>41138.199999999997</v>
      </c>
      <c r="E612" s="8">
        <f>(-26358.82725+26358.82725)</f>
        <v>0</v>
      </c>
      <c r="F612" s="8">
        <f t="shared" ref="F612" si="2141">SUM(D612:E612)</f>
        <v>41138.199999999997</v>
      </c>
      <c r="G612" s="8">
        <f>-34013.19999-7125</f>
        <v>-41138.199990000001</v>
      </c>
      <c r="H612" s="98">
        <f t="shared" ref="H612" si="2142">SUM(F612:G612)</f>
        <v>9.9999961093999445E-6</v>
      </c>
      <c r="I612" s="8"/>
      <c r="J612" s="98">
        <f t="shared" ref="J612" si="2143">SUM(H612:I612)</f>
        <v>9.9999961093999445E-6</v>
      </c>
      <c r="K612" s="24">
        <v>133.82669999999999</v>
      </c>
      <c r="L612" s="24">
        <f t="shared" ref="L612" si="2144">SUM(J612:K612)</f>
        <v>133.8267099999961</v>
      </c>
      <c r="M612" s="8">
        <v>84233.5</v>
      </c>
      <c r="N612" s="8"/>
      <c r="O612" s="8">
        <f t="shared" ref="O612" si="2145">SUM(M612:N612)</f>
        <v>84233.5</v>
      </c>
      <c r="P612" s="8">
        <f>(-26358.82725+26358.82725)</f>
        <v>0</v>
      </c>
      <c r="Q612" s="8">
        <f t="shared" ref="Q612" si="2146">SUM(O612:P612)</f>
        <v>84233.5</v>
      </c>
      <c r="R612" s="8"/>
      <c r="S612" s="98">
        <f t="shared" ref="S612" si="2147">SUM(Q612:R612)</f>
        <v>84233.5</v>
      </c>
      <c r="T612" s="8">
        <f>(-26358.82725+26358.82725)</f>
        <v>0</v>
      </c>
      <c r="U612" s="8">
        <f t="shared" ref="U612" si="2148">SUM(S612:T612)</f>
        <v>84233.5</v>
      </c>
      <c r="V612" s="8">
        <v>80094.3</v>
      </c>
      <c r="W612" s="8"/>
      <c r="X612" s="8">
        <f t="shared" ref="X612" si="2149">SUM(V612:W612)</f>
        <v>80094.3</v>
      </c>
      <c r="Y612" s="8">
        <f>(-26358.82725+26358.82725)</f>
        <v>0</v>
      </c>
      <c r="Z612" s="8">
        <f t="shared" ref="Z612" si="2150">SUM(X612:Y612)</f>
        <v>80094.3</v>
      </c>
      <c r="AA612" s="8">
        <f>(-26358.82725+26358.82725)</f>
        <v>0</v>
      </c>
      <c r="AB612" s="8">
        <f t="shared" ref="AB612" si="2151">SUM(Z612:AA612)</f>
        <v>80094.3</v>
      </c>
    </row>
    <row r="613" spans="1:28" ht="31.5" hidden="1" outlineLevel="3" x14ac:dyDescent="0.25">
      <c r="A613" s="5" t="s">
        <v>121</v>
      </c>
      <c r="B613" s="5"/>
      <c r="C613" s="28" t="s">
        <v>555</v>
      </c>
      <c r="D613" s="4">
        <f>D614</f>
        <v>1306</v>
      </c>
      <c r="E613" s="4">
        <f t="shared" ref="E613:L617" si="2152">E614</f>
        <v>-1306</v>
      </c>
      <c r="F613" s="4">
        <f t="shared" si="2152"/>
        <v>0</v>
      </c>
      <c r="G613" s="4">
        <f t="shared" si="2152"/>
        <v>0</v>
      </c>
      <c r="H613" s="4">
        <f t="shared" si="2152"/>
        <v>0</v>
      </c>
      <c r="I613" s="4">
        <f t="shared" si="2152"/>
        <v>0</v>
      </c>
      <c r="J613" s="4">
        <f t="shared" si="2152"/>
        <v>0</v>
      </c>
      <c r="K613" s="4">
        <f t="shared" si="2152"/>
        <v>0</v>
      </c>
      <c r="L613" s="4">
        <f t="shared" si="2152"/>
        <v>0</v>
      </c>
      <c r="M613" s="4">
        <f>M614</f>
        <v>1306</v>
      </c>
      <c r="N613" s="4">
        <f t="shared" ref="N613:U617" si="2153">N614</f>
        <v>-1306</v>
      </c>
      <c r="O613" s="4">
        <f t="shared" si="2153"/>
        <v>0</v>
      </c>
      <c r="P613" s="4">
        <f t="shared" si="2153"/>
        <v>0</v>
      </c>
      <c r="Q613" s="4">
        <f t="shared" si="2153"/>
        <v>0</v>
      </c>
      <c r="R613" s="4">
        <f t="shared" si="2153"/>
        <v>0</v>
      </c>
      <c r="S613" s="4">
        <f t="shared" si="2153"/>
        <v>0</v>
      </c>
      <c r="T613" s="4">
        <f t="shared" si="2153"/>
        <v>0</v>
      </c>
      <c r="U613" s="4">
        <f t="shared" si="2153"/>
        <v>0</v>
      </c>
      <c r="V613" s="4">
        <f>V614</f>
        <v>1100</v>
      </c>
      <c r="W613" s="4">
        <f t="shared" ref="W613:AB613" si="2154">W614</f>
        <v>-1100</v>
      </c>
      <c r="X613" s="4">
        <f t="shared" si="2154"/>
        <v>0</v>
      </c>
      <c r="Y613" s="4">
        <f t="shared" si="2154"/>
        <v>0</v>
      </c>
      <c r="Z613" s="4">
        <f t="shared" si="2154"/>
        <v>0</v>
      </c>
      <c r="AA613" s="4">
        <f t="shared" si="2154"/>
        <v>0</v>
      </c>
      <c r="AB613" s="4">
        <f t="shared" si="2154"/>
        <v>0</v>
      </c>
    </row>
    <row r="614" spans="1:28" ht="15.75" hidden="1" outlineLevel="7" x14ac:dyDescent="0.25">
      <c r="A614" s="11" t="s">
        <v>121</v>
      </c>
      <c r="B614" s="11" t="s">
        <v>27</v>
      </c>
      <c r="C614" s="27" t="s">
        <v>28</v>
      </c>
      <c r="D614" s="8">
        <v>1306</v>
      </c>
      <c r="E614" s="8">
        <v>-1306</v>
      </c>
      <c r="F614" s="8">
        <f t="shared" ref="F614" si="2155">SUM(D614:E614)</f>
        <v>0</v>
      </c>
      <c r="G614" s="8"/>
      <c r="H614" s="8">
        <f t="shared" ref="H614" si="2156">SUM(F614:G614)</f>
        <v>0</v>
      </c>
      <c r="I614" s="8"/>
      <c r="J614" s="8">
        <f t="shared" ref="J614" si="2157">SUM(H614:I614)</f>
        <v>0</v>
      </c>
      <c r="K614" s="8"/>
      <c r="L614" s="8">
        <f t="shared" ref="L614" si="2158">SUM(J614:K614)</f>
        <v>0</v>
      </c>
      <c r="M614" s="8">
        <v>1306</v>
      </c>
      <c r="N614" s="8">
        <v>-1306</v>
      </c>
      <c r="O614" s="8">
        <f t="shared" ref="O614" si="2159">SUM(M614:N614)</f>
        <v>0</v>
      </c>
      <c r="P614" s="8"/>
      <c r="Q614" s="8">
        <f t="shared" ref="Q614" si="2160">SUM(O614:P614)</f>
        <v>0</v>
      </c>
      <c r="R614" s="8"/>
      <c r="S614" s="8">
        <f t="shared" ref="S614" si="2161">SUM(Q614:R614)</f>
        <v>0</v>
      </c>
      <c r="T614" s="8"/>
      <c r="U614" s="8">
        <f t="shared" ref="U614:U618" si="2162">SUM(S614:T614)</f>
        <v>0</v>
      </c>
      <c r="V614" s="8">
        <v>1100</v>
      </c>
      <c r="W614" s="8">
        <v>-1100</v>
      </c>
      <c r="X614" s="8">
        <f t="shared" ref="X614" si="2163">SUM(V614:W614)</f>
        <v>0</v>
      </c>
      <c r="Y614" s="8"/>
      <c r="Z614" s="8">
        <f t="shared" ref="Z614" si="2164">SUM(X614:Y614)</f>
        <v>0</v>
      </c>
      <c r="AA614" s="8"/>
      <c r="AB614" s="8">
        <f t="shared" ref="AB614" si="2165">SUM(Z614:AA614)</f>
        <v>0</v>
      </c>
    </row>
    <row r="615" spans="1:28" ht="31.5" outlineLevel="7" x14ac:dyDescent="0.2">
      <c r="A615" s="60" t="s">
        <v>745</v>
      </c>
      <c r="B615" s="10"/>
      <c r="C615" s="54" t="s">
        <v>746</v>
      </c>
      <c r="D615" s="8"/>
      <c r="E615" s="8"/>
      <c r="F615" s="8"/>
      <c r="G615" s="8"/>
      <c r="H615" s="8"/>
      <c r="I615" s="8"/>
      <c r="J615" s="8"/>
      <c r="K615" s="63">
        <f t="shared" ref="K615:L615" si="2166">K616</f>
        <v>1295.3815400000001</v>
      </c>
      <c r="L615" s="63">
        <f t="shared" si="2166"/>
        <v>1295.3815400000001</v>
      </c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</row>
    <row r="616" spans="1:28" ht="15.75" outlineLevel="7" x14ac:dyDescent="0.2">
      <c r="A616" s="62" t="s">
        <v>745</v>
      </c>
      <c r="B616" s="62" t="s">
        <v>27</v>
      </c>
      <c r="C616" s="30" t="s">
        <v>28</v>
      </c>
      <c r="D616" s="8"/>
      <c r="E616" s="8"/>
      <c r="F616" s="8"/>
      <c r="G616" s="8"/>
      <c r="H616" s="8"/>
      <c r="I616" s="8"/>
      <c r="J616" s="8"/>
      <c r="K616" s="24">
        <v>1295.3815400000001</v>
      </c>
      <c r="L616" s="24">
        <f t="shared" ref="L616" si="2167">SUM(J616:K616)</f>
        <v>1295.3815400000001</v>
      </c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</row>
    <row r="617" spans="1:28" ht="31.5" hidden="1" outlineLevel="7" x14ac:dyDescent="0.2">
      <c r="A617" s="5" t="s">
        <v>747</v>
      </c>
      <c r="B617" s="5"/>
      <c r="C617" s="18" t="s">
        <v>741</v>
      </c>
      <c r="D617" s="8"/>
      <c r="E617" s="8"/>
      <c r="F617" s="8"/>
      <c r="G617" s="8"/>
      <c r="H617" s="8"/>
      <c r="I617" s="4">
        <f t="shared" si="2152"/>
        <v>11921</v>
      </c>
      <c r="J617" s="4">
        <f t="shared" si="2152"/>
        <v>11921</v>
      </c>
      <c r="K617" s="4">
        <f t="shared" si="2152"/>
        <v>0</v>
      </c>
      <c r="L617" s="4">
        <f t="shared" si="2152"/>
        <v>11921</v>
      </c>
      <c r="M617" s="8"/>
      <c r="N617" s="8"/>
      <c r="O617" s="8"/>
      <c r="P617" s="8"/>
      <c r="Q617" s="8"/>
      <c r="R617" s="4">
        <f t="shared" si="2153"/>
        <v>1240</v>
      </c>
      <c r="S617" s="4">
        <f t="shared" si="2153"/>
        <v>1240</v>
      </c>
      <c r="T617" s="8"/>
      <c r="U617" s="4">
        <f t="shared" si="2153"/>
        <v>1240</v>
      </c>
      <c r="V617" s="8"/>
      <c r="W617" s="8"/>
      <c r="X617" s="8"/>
      <c r="Y617" s="8"/>
      <c r="Z617" s="8"/>
      <c r="AA617" s="8"/>
      <c r="AB617" s="8"/>
    </row>
    <row r="618" spans="1:28" ht="16.5" hidden="1" customHeight="1" outlineLevel="7" x14ac:dyDescent="0.2">
      <c r="A618" s="11" t="s">
        <v>747</v>
      </c>
      <c r="B618" s="11" t="s">
        <v>27</v>
      </c>
      <c r="C618" s="15" t="s">
        <v>28</v>
      </c>
      <c r="D618" s="8"/>
      <c r="E618" s="8"/>
      <c r="F618" s="8"/>
      <c r="G618" s="8"/>
      <c r="H618" s="8"/>
      <c r="I618" s="8">
        <v>11921</v>
      </c>
      <c r="J618" s="8">
        <f t="shared" ref="J618" si="2168">SUM(H618:I618)</f>
        <v>11921</v>
      </c>
      <c r="K618" s="8"/>
      <c r="L618" s="8">
        <f t="shared" ref="L618:L620" si="2169">SUM(J618:K618)</f>
        <v>11921</v>
      </c>
      <c r="M618" s="8"/>
      <c r="N618" s="8"/>
      <c r="O618" s="8"/>
      <c r="P618" s="8"/>
      <c r="Q618" s="8"/>
      <c r="R618" s="8">
        <v>1240</v>
      </c>
      <c r="S618" s="8">
        <f t="shared" ref="S618" si="2170">SUM(Q618:R618)</f>
        <v>1240</v>
      </c>
      <c r="T618" s="8"/>
      <c r="U618" s="8">
        <f t="shared" si="2162"/>
        <v>1240</v>
      </c>
      <c r="V618" s="8"/>
      <c r="W618" s="8"/>
      <c r="X618" s="8"/>
      <c r="Y618" s="8"/>
      <c r="Z618" s="8"/>
      <c r="AA618" s="8"/>
      <c r="AB618" s="8"/>
    </row>
    <row r="619" spans="1:28" ht="32.25" customHeight="1" outlineLevel="7" x14ac:dyDescent="0.2">
      <c r="A619" s="5" t="s">
        <v>747</v>
      </c>
      <c r="B619" s="5"/>
      <c r="C619" s="18" t="s">
        <v>741</v>
      </c>
      <c r="D619" s="8"/>
      <c r="E619" s="8"/>
      <c r="F619" s="8"/>
      <c r="G619" s="8"/>
      <c r="H619" s="8"/>
      <c r="I619" s="8"/>
      <c r="J619" s="8"/>
      <c r="K619" s="4">
        <f>K620</f>
        <v>96000</v>
      </c>
      <c r="L619" s="4">
        <f>L620</f>
        <v>96000</v>
      </c>
      <c r="M619" s="8"/>
      <c r="N619" s="8"/>
      <c r="O619" s="8"/>
      <c r="P619" s="8"/>
      <c r="Q619" s="8"/>
      <c r="R619" s="8"/>
      <c r="S619" s="8"/>
      <c r="T619" s="4">
        <f>T620</f>
        <v>112000</v>
      </c>
      <c r="U619" s="4">
        <f>U620</f>
        <v>112000</v>
      </c>
      <c r="V619" s="8"/>
      <c r="W619" s="8"/>
      <c r="X619" s="8"/>
      <c r="Y619" s="8"/>
      <c r="Z619" s="8"/>
      <c r="AA619" s="4">
        <f>AA620</f>
        <v>42000</v>
      </c>
      <c r="AB619" s="4">
        <f>AB620</f>
        <v>42000</v>
      </c>
    </row>
    <row r="620" spans="1:28" ht="16.5" customHeight="1" outlineLevel="7" x14ac:dyDescent="0.2">
      <c r="A620" s="11" t="s">
        <v>747</v>
      </c>
      <c r="B620" s="11" t="s">
        <v>27</v>
      </c>
      <c r="C620" s="15" t="s">
        <v>28</v>
      </c>
      <c r="D620" s="8"/>
      <c r="E620" s="8"/>
      <c r="F620" s="8"/>
      <c r="G620" s="8"/>
      <c r="H620" s="8"/>
      <c r="I620" s="8"/>
      <c r="J620" s="8"/>
      <c r="K620" s="8">
        <v>96000</v>
      </c>
      <c r="L620" s="8">
        <f t="shared" si="2169"/>
        <v>96000</v>
      </c>
      <c r="M620" s="8"/>
      <c r="N620" s="8"/>
      <c r="O620" s="8"/>
      <c r="P620" s="8"/>
      <c r="Q620" s="8"/>
      <c r="R620" s="8"/>
      <c r="S620" s="8"/>
      <c r="T620" s="8">
        <v>112000</v>
      </c>
      <c r="U620" s="8">
        <f t="shared" ref="U620" si="2171">SUM(S620:T620)</f>
        <v>112000</v>
      </c>
      <c r="V620" s="8"/>
      <c r="W620" s="8"/>
      <c r="X620" s="8"/>
      <c r="Y620" s="8"/>
      <c r="Z620" s="8"/>
      <c r="AA620" s="8">
        <v>42000</v>
      </c>
      <c r="AB620" s="8">
        <f t="shared" ref="AB620" si="2172">SUM(Z620:AA620)</f>
        <v>42000</v>
      </c>
    </row>
    <row r="621" spans="1:28" ht="15.75" x14ac:dyDescent="0.25">
      <c r="A621" s="99"/>
      <c r="B621" s="99"/>
      <c r="C621" s="100" t="s">
        <v>778</v>
      </c>
      <c r="D621" s="101">
        <f t="shared" ref="D621:AB621" si="2173">D598+D581</f>
        <v>106451.12525</v>
      </c>
      <c r="E621" s="101">
        <f t="shared" si="2173"/>
        <v>-11653.204259999999</v>
      </c>
      <c r="F621" s="101">
        <f t="shared" si="2173"/>
        <v>94797.920989999999</v>
      </c>
      <c r="G621" s="101">
        <f t="shared" si="2173"/>
        <v>-41614.419629999997</v>
      </c>
      <c r="H621" s="101">
        <f t="shared" si="2173"/>
        <v>53183.501359999995</v>
      </c>
      <c r="I621" s="101">
        <f t="shared" si="2173"/>
        <v>11921</v>
      </c>
      <c r="J621" s="101">
        <f t="shared" si="2173"/>
        <v>65104.501359999995</v>
      </c>
      <c r="K621" s="101">
        <f t="shared" si="2173"/>
        <v>152309.79775</v>
      </c>
      <c r="L621" s="101">
        <f t="shared" si="2173"/>
        <v>217414.29911000002</v>
      </c>
      <c r="M621" s="101">
        <f t="shared" si="2173"/>
        <v>220730.55</v>
      </c>
      <c r="N621" s="101">
        <f t="shared" si="2173"/>
        <v>-1306</v>
      </c>
      <c r="O621" s="101">
        <f t="shared" si="2173"/>
        <v>219424.55</v>
      </c>
      <c r="P621" s="101">
        <f t="shared" si="2173"/>
        <v>0</v>
      </c>
      <c r="Q621" s="101">
        <f t="shared" si="2173"/>
        <v>219424.55</v>
      </c>
      <c r="R621" s="101">
        <f t="shared" si="2173"/>
        <v>-143.01385000000005</v>
      </c>
      <c r="S621" s="101">
        <f t="shared" si="2173"/>
        <v>219281.53615</v>
      </c>
      <c r="T621" s="101">
        <f t="shared" si="2173"/>
        <v>112000</v>
      </c>
      <c r="U621" s="101">
        <f t="shared" si="2173"/>
        <v>331281.53615000006</v>
      </c>
      <c r="V621" s="101">
        <f t="shared" si="2173"/>
        <v>254073.49999999997</v>
      </c>
      <c r="W621" s="101">
        <f t="shared" si="2173"/>
        <v>-1100</v>
      </c>
      <c r="X621" s="101">
        <f t="shared" si="2173"/>
        <v>252973.49999999997</v>
      </c>
      <c r="Y621" s="101">
        <f t="shared" si="2173"/>
        <v>0</v>
      </c>
      <c r="Z621" s="101">
        <f t="shared" si="2173"/>
        <v>252973.49999999997</v>
      </c>
      <c r="AA621" s="101">
        <f t="shared" si="2173"/>
        <v>42000</v>
      </c>
      <c r="AB621" s="101">
        <f t="shared" si="2173"/>
        <v>294973.5</v>
      </c>
    </row>
    <row r="622" spans="1:28" ht="24" customHeight="1" x14ac:dyDescent="0.25">
      <c r="A622" s="243" t="s">
        <v>535</v>
      </c>
      <c r="B622" s="244"/>
      <c r="C622" s="245"/>
      <c r="D622" s="101">
        <f t="shared" ref="D622:AB622" si="2174">D621+D579</f>
        <v>3327092.5046999999</v>
      </c>
      <c r="E622" s="101">
        <f t="shared" si="2174"/>
        <v>-15217.520720000002</v>
      </c>
      <c r="F622" s="101">
        <f t="shared" si="2174"/>
        <v>3311874.98398</v>
      </c>
      <c r="G622" s="101">
        <f t="shared" si="2174"/>
        <v>230750.54751999999</v>
      </c>
      <c r="H622" s="101">
        <f t="shared" si="2174"/>
        <v>3542625.5315000005</v>
      </c>
      <c r="I622" s="101">
        <f t="shared" si="2174"/>
        <v>63167.008979999999</v>
      </c>
      <c r="J622" s="101">
        <f t="shared" si="2174"/>
        <v>3605792.54048</v>
      </c>
      <c r="K622" s="101">
        <f t="shared" si="2174"/>
        <v>257819.45853999999</v>
      </c>
      <c r="L622" s="101">
        <f t="shared" si="2174"/>
        <v>3863611.99902</v>
      </c>
      <c r="M622" s="101">
        <f t="shared" si="2174"/>
        <v>3217668.0320500005</v>
      </c>
      <c r="N622" s="101">
        <f t="shared" si="2174"/>
        <v>5022.3999999999987</v>
      </c>
      <c r="O622" s="101">
        <f t="shared" si="2174"/>
        <v>3220078.9295500005</v>
      </c>
      <c r="P622" s="101">
        <f t="shared" si="2174"/>
        <v>4799.3031600000004</v>
      </c>
      <c r="Q622" s="101">
        <f t="shared" si="2174"/>
        <v>3224878.2327100001</v>
      </c>
      <c r="R622" s="101">
        <f t="shared" si="2174"/>
        <v>0</v>
      </c>
      <c r="S622" s="101">
        <f t="shared" si="2174"/>
        <v>3224878.2327100006</v>
      </c>
      <c r="T622" s="101">
        <f t="shared" si="2174"/>
        <v>140543.70000000001</v>
      </c>
      <c r="U622" s="101">
        <f t="shared" si="2174"/>
        <v>3365421.9327100003</v>
      </c>
      <c r="V622" s="101">
        <f t="shared" si="2174"/>
        <v>3018558.8200000003</v>
      </c>
      <c r="W622" s="101">
        <f t="shared" si="2174"/>
        <v>4154.4000000000005</v>
      </c>
      <c r="X622" s="101">
        <f t="shared" si="2174"/>
        <v>3022713.2199999997</v>
      </c>
      <c r="Y622" s="101">
        <f t="shared" si="2174"/>
        <v>39486.625</v>
      </c>
      <c r="Z622" s="101">
        <f t="shared" si="2174"/>
        <v>3062199.8449999997</v>
      </c>
      <c r="AA622" s="101">
        <f t="shared" si="2174"/>
        <v>56525.65</v>
      </c>
      <c r="AB622" s="101">
        <f t="shared" si="2174"/>
        <v>3118725.4950000001</v>
      </c>
    </row>
    <row r="623" spans="1:28" x14ac:dyDescent="0.2">
      <c r="A623" s="43"/>
      <c r="B623" s="43"/>
      <c r="C623" s="226"/>
      <c r="D623" s="43"/>
      <c r="E623" s="43"/>
      <c r="F623" s="43"/>
      <c r="G623" s="227"/>
      <c r="H623" s="43"/>
      <c r="I623" s="227"/>
      <c r="J623" s="43"/>
      <c r="K623" s="43"/>
      <c r="L623" s="43"/>
      <c r="M623" s="43"/>
      <c r="N623" s="43"/>
      <c r="O623" s="43"/>
      <c r="P623" s="43"/>
      <c r="Q623" s="43"/>
      <c r="R623" s="227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</row>
    <row r="624" spans="1:28" hidden="1" x14ac:dyDescent="0.2">
      <c r="A624" s="43"/>
      <c r="B624" s="43"/>
      <c r="C624" s="226"/>
      <c r="D624" s="43">
        <v>3327092.5000000005</v>
      </c>
      <c r="E624" s="43"/>
      <c r="F624" s="43"/>
      <c r="G624" s="43"/>
      <c r="H624" s="43"/>
      <c r="I624" s="43"/>
      <c r="J624" s="43"/>
      <c r="K624" s="43"/>
      <c r="L624" s="43"/>
      <c r="M624" s="43">
        <v>3215056.5024999999</v>
      </c>
      <c r="N624" s="43"/>
      <c r="O624" s="43"/>
      <c r="P624" s="43"/>
      <c r="Q624" s="43"/>
      <c r="R624" s="43"/>
      <c r="S624" s="43"/>
      <c r="T624" s="43"/>
      <c r="U624" s="43"/>
      <c r="V624" s="43">
        <v>3018558.8000000007</v>
      </c>
      <c r="W624" s="43"/>
      <c r="X624" s="43"/>
      <c r="Y624" s="43"/>
      <c r="Z624" s="43"/>
      <c r="AA624" s="43"/>
      <c r="AB624" s="43"/>
    </row>
    <row r="625" spans="1:28" hidden="1" x14ac:dyDescent="0.2">
      <c r="A625" s="43"/>
      <c r="B625" s="43"/>
      <c r="C625" s="226"/>
      <c r="D625" s="228">
        <f>D622-D624</f>
        <v>4.6999994665384293E-3</v>
      </c>
      <c r="E625" s="228"/>
      <c r="F625" s="228"/>
      <c r="G625" s="228"/>
      <c r="H625" s="228"/>
      <c r="I625" s="228"/>
      <c r="J625" s="228"/>
      <c r="K625" s="228"/>
      <c r="L625" s="228"/>
      <c r="M625" s="228">
        <f t="shared" ref="M625:V625" si="2175">M622-M624</f>
        <v>2611.5295500005595</v>
      </c>
      <c r="N625" s="228"/>
      <c r="O625" s="228"/>
      <c r="P625" s="228"/>
      <c r="Q625" s="228"/>
      <c r="R625" s="228"/>
      <c r="S625" s="228"/>
      <c r="T625" s="228"/>
      <c r="U625" s="228"/>
      <c r="V625" s="228">
        <f t="shared" si="2175"/>
        <v>1.9999999552965164E-2</v>
      </c>
      <c r="W625" s="43"/>
      <c r="X625" s="43"/>
      <c r="Y625" s="228"/>
      <c r="Z625" s="228"/>
      <c r="AA625" s="228"/>
      <c r="AB625" s="228"/>
    </row>
    <row r="626" spans="1:28" hidden="1" x14ac:dyDescent="0.2">
      <c r="A626" s="43"/>
      <c r="B626" s="43"/>
      <c r="C626" s="226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</row>
    <row r="627" spans="1:28" ht="27.75" hidden="1" customHeight="1" x14ac:dyDescent="0.2">
      <c r="A627" s="43"/>
      <c r="B627" s="43"/>
      <c r="C627" s="226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</row>
    <row r="628" spans="1:28" hidden="1" x14ac:dyDescent="0.2">
      <c r="A628" s="43"/>
      <c r="B628" s="43"/>
      <c r="C628" s="226"/>
      <c r="D628" s="43"/>
      <c r="E628" s="43"/>
      <c r="F628" s="229">
        <v>3285516.1567300004</v>
      </c>
      <c r="G628" s="43"/>
      <c r="H628" s="229">
        <v>3285516.1567300004</v>
      </c>
      <c r="I628" s="43"/>
      <c r="J628" s="229">
        <v>3285516.1567300004</v>
      </c>
      <c r="K628" s="229"/>
      <c r="L628" s="229"/>
      <c r="M628" s="43"/>
      <c r="N628" s="43"/>
      <c r="O628" s="229">
        <v>3220078.9295499995</v>
      </c>
      <c r="P628" s="43"/>
      <c r="Q628" s="229">
        <v>3285516.1567300004</v>
      </c>
      <c r="R628" s="43"/>
      <c r="S628" s="229">
        <v>3285516.1567300004</v>
      </c>
      <c r="T628" s="229"/>
      <c r="U628" s="229"/>
      <c r="V628" s="43"/>
      <c r="W628" s="43"/>
      <c r="X628" s="43">
        <v>3022713.2200000007</v>
      </c>
      <c r="Y628" s="43"/>
      <c r="Z628" s="229">
        <v>3285516.1567300004</v>
      </c>
      <c r="AA628" s="43"/>
      <c r="AB628" s="229">
        <v>3285516.1567300004</v>
      </c>
    </row>
    <row r="629" spans="1:28" hidden="1" x14ac:dyDescent="0.2">
      <c r="A629" s="43"/>
      <c r="B629" s="43"/>
      <c r="C629" s="226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</row>
    <row r="630" spans="1:28" hidden="1" x14ac:dyDescent="0.2">
      <c r="A630" s="43"/>
      <c r="B630" s="43"/>
      <c r="C630" s="226"/>
      <c r="D630" s="230"/>
      <c r="E630" s="230"/>
      <c r="F630" s="230">
        <f>F622-F628</f>
        <v>26358.827249999624</v>
      </c>
      <c r="G630" s="230"/>
      <c r="H630" s="230">
        <f>H622-H628</f>
        <v>257109.37477000011</v>
      </c>
      <c r="I630" s="230"/>
      <c r="J630" s="230">
        <f>J622-J628</f>
        <v>320276.38374999957</v>
      </c>
      <c r="K630" s="230"/>
      <c r="L630" s="230"/>
      <c r="M630" s="230"/>
      <c r="N630" s="230"/>
      <c r="O630" s="230">
        <f>O622-O628</f>
        <v>0</v>
      </c>
      <c r="P630" s="230"/>
      <c r="Q630" s="230">
        <f>Q622-Q628</f>
        <v>-60637.924020000268</v>
      </c>
      <c r="R630" s="230"/>
      <c r="S630" s="230">
        <f>S622-S628</f>
        <v>-60637.924019999802</v>
      </c>
      <c r="T630" s="230"/>
      <c r="U630" s="230"/>
      <c r="V630" s="230"/>
      <c r="W630" s="43"/>
      <c r="X630" s="230">
        <f>X622-X628</f>
        <v>0</v>
      </c>
      <c r="Y630" s="230"/>
      <c r="Z630" s="230">
        <f>Z622-Z628</f>
        <v>-223316.31173000066</v>
      </c>
      <c r="AA630" s="230"/>
      <c r="AB630" s="230">
        <f>AB622-AB628</f>
        <v>-166790.66173000028</v>
      </c>
    </row>
    <row r="631" spans="1:28" x14ac:dyDescent="0.2">
      <c r="A631" s="43"/>
      <c r="B631" s="43"/>
      <c r="C631" s="226"/>
      <c r="D631" s="230"/>
      <c r="E631" s="230"/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43"/>
      <c r="X631" s="43"/>
      <c r="Y631" s="230"/>
      <c r="Z631" s="230"/>
      <c r="AA631" s="230"/>
      <c r="AB631" s="230"/>
    </row>
    <row r="632" spans="1:28" x14ac:dyDescent="0.2">
      <c r="A632" s="43"/>
      <c r="B632" s="43"/>
      <c r="C632" s="226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</row>
    <row r="633" spans="1:28" x14ac:dyDescent="0.2">
      <c r="A633" s="43"/>
      <c r="B633" s="43"/>
      <c r="C633" s="226"/>
      <c r="D633" s="43"/>
      <c r="E633" s="43"/>
      <c r="F633" s="43"/>
      <c r="G633" s="228">
        <f>G622-[1]вед.!I1030-[1]вед.!J1030-[1]вед.!K1030</f>
        <v>-7124.988739999998</v>
      </c>
      <c r="H633" s="43"/>
      <c r="I633" s="228"/>
      <c r="J633" s="43"/>
      <c r="K633" s="43"/>
      <c r="L633" s="43"/>
      <c r="M633" s="43"/>
      <c r="N633" s="43"/>
      <c r="O633" s="43"/>
      <c r="P633" s="228"/>
      <c r="Q633" s="43"/>
      <c r="R633" s="228"/>
      <c r="S633" s="43"/>
      <c r="T633" s="43"/>
      <c r="U633" s="43"/>
      <c r="V633" s="43"/>
      <c r="W633" s="43"/>
      <c r="X633" s="43"/>
      <c r="Y633" s="228"/>
      <c r="Z633" s="43"/>
      <c r="AA633" s="228"/>
      <c r="AB633" s="43"/>
    </row>
  </sheetData>
  <mergeCells count="4">
    <mergeCell ref="A1:B1"/>
    <mergeCell ref="A8:Z8"/>
    <mergeCell ref="A622:C622"/>
    <mergeCell ref="A7:AB7"/>
  </mergeCells>
  <pageMargins left="0.98425196850393704" right="0.39370078740157483" top="0.59055118110236227" bottom="0.59055118110236227" header="0.31496062992125984" footer="0.31496062992125984"/>
  <pageSetup paperSize="9" scale="54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outlinePr summaryBelow="0"/>
    <pageSetUpPr fitToPage="1"/>
  </sheetPr>
  <dimension ref="A1:AH1136"/>
  <sheetViews>
    <sheetView showGridLines="0" zoomScale="80" zoomScaleNormal="80" workbookViewId="0">
      <selection activeCell="Z4" sqref="Z4"/>
    </sheetView>
  </sheetViews>
  <sheetFormatPr defaultRowHeight="12.75" outlineLevelRow="7" x14ac:dyDescent="0.2"/>
  <cols>
    <col min="1" max="1" width="10.85546875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45" customWidth="1"/>
    <col min="6" max="16" width="17.28515625" style="6" hidden="1" customWidth="1"/>
    <col min="17" max="17" width="17.28515625" style="6" customWidth="1"/>
    <col min="18" max="19" width="17.85546875" style="6" hidden="1" customWidth="1"/>
    <col min="20" max="20" width="17.140625" style="6" hidden="1" customWidth="1"/>
    <col min="21" max="25" width="17.28515625" style="6" hidden="1" customWidth="1"/>
    <col min="26" max="26" width="17.28515625" style="6" customWidth="1"/>
    <col min="27" max="27" width="17.7109375" style="6" hidden="1" customWidth="1"/>
    <col min="28" max="28" width="17.42578125" style="6" hidden="1" customWidth="1"/>
    <col min="29" max="29" width="16.140625" style="6" hidden="1" customWidth="1"/>
    <col min="30" max="32" width="17.28515625" style="6" hidden="1" customWidth="1"/>
    <col min="33" max="33" width="17.28515625" style="6" customWidth="1"/>
    <col min="34" max="16384" width="9.140625" style="6"/>
  </cols>
  <sheetData>
    <row r="1" spans="1:34" s="36" customFormat="1" ht="15.75" x14ac:dyDescent="0.25">
      <c r="A1" s="241"/>
      <c r="B1" s="241"/>
      <c r="C1" s="241"/>
      <c r="D1" s="241"/>
      <c r="E1" s="34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1"/>
      <c r="S1" s="1"/>
      <c r="T1" s="1"/>
      <c r="U1" s="35"/>
      <c r="V1" s="19"/>
      <c r="W1" s="35"/>
      <c r="X1" s="35"/>
      <c r="Y1" s="35"/>
      <c r="Z1" s="1" t="s">
        <v>896</v>
      </c>
      <c r="AA1" s="1"/>
      <c r="AC1" s="1"/>
      <c r="AD1" s="35"/>
      <c r="AE1" s="35"/>
      <c r="AF1" s="3" t="s">
        <v>625</v>
      </c>
      <c r="AG1" s="35"/>
    </row>
    <row r="2" spans="1:34" s="36" customFormat="1" ht="15.75" x14ac:dyDescent="0.25">
      <c r="A2" s="35"/>
      <c r="B2" s="35"/>
      <c r="C2" s="35"/>
      <c r="D2" s="35"/>
      <c r="E2" s="34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2"/>
      <c r="S2" s="2"/>
      <c r="T2" s="2"/>
      <c r="U2" s="35"/>
      <c r="V2" s="3" t="s">
        <v>625</v>
      </c>
      <c r="W2" s="35"/>
      <c r="X2" s="35"/>
      <c r="Y2" s="35"/>
      <c r="Z2" s="2" t="s">
        <v>758</v>
      </c>
      <c r="AA2" s="2"/>
      <c r="AC2" s="2"/>
      <c r="AD2" s="35"/>
      <c r="AE2" s="35"/>
      <c r="AF2" s="3" t="s">
        <v>739</v>
      </c>
      <c r="AG2" s="35"/>
    </row>
    <row r="3" spans="1:34" s="36" customFormat="1" ht="15.75" x14ac:dyDescent="0.25">
      <c r="A3" s="47"/>
      <c r="B3" s="37"/>
      <c r="C3" s="37"/>
      <c r="D3" s="37"/>
      <c r="E3" s="38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"/>
      <c r="S3" s="3"/>
      <c r="T3" s="3"/>
      <c r="U3" s="37"/>
      <c r="V3" s="3" t="s">
        <v>739</v>
      </c>
      <c r="W3" s="37"/>
      <c r="X3" s="37"/>
      <c r="Y3" s="37"/>
      <c r="Z3" s="3" t="s">
        <v>759</v>
      </c>
      <c r="AA3" s="3"/>
      <c r="AC3" s="3"/>
      <c r="AD3" s="37"/>
      <c r="AE3" s="37"/>
      <c r="AF3" s="37"/>
      <c r="AG3" s="37"/>
    </row>
    <row r="4" spans="1:34" s="36" customFormat="1" ht="15.75" x14ac:dyDescent="0.25">
      <c r="A4" s="47"/>
      <c r="B4" s="37"/>
      <c r="C4" s="37"/>
      <c r="D4" s="37"/>
      <c r="E4" s="39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"/>
      <c r="S4" s="3"/>
      <c r="T4" s="3"/>
      <c r="U4" s="37"/>
      <c r="V4" s="3"/>
      <c r="W4" s="37"/>
      <c r="X4" s="37"/>
      <c r="Y4" s="37"/>
      <c r="Z4" s="3" t="s">
        <v>910</v>
      </c>
      <c r="AA4" s="3"/>
      <c r="AC4" s="3"/>
      <c r="AD4" s="37"/>
      <c r="AE4" s="37"/>
      <c r="AF4" s="37"/>
      <c r="AG4" s="37"/>
    </row>
    <row r="5" spans="1:34" s="36" customFormat="1" ht="15.75" x14ac:dyDescent="0.25">
      <c r="A5" s="35"/>
      <c r="B5" s="35"/>
      <c r="C5" s="35"/>
      <c r="D5" s="35"/>
      <c r="E5" s="3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D5" s="35"/>
      <c r="AE5" s="35"/>
      <c r="AF5" s="35"/>
      <c r="AG5" s="35"/>
    </row>
    <row r="6" spans="1:34" s="36" customFormat="1" ht="15.75" customHeight="1" x14ac:dyDescent="0.25">
      <c r="A6" s="246" t="s">
        <v>527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</row>
    <row r="7" spans="1:34" s="36" customFormat="1" ht="15.75" customHeight="1" x14ac:dyDescent="0.25">
      <c r="A7" s="246" t="s">
        <v>659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</row>
    <row r="8" spans="1:34" s="36" customFormat="1" ht="15.75" x14ac:dyDescent="0.25">
      <c r="A8" s="255"/>
      <c r="B8" s="255"/>
      <c r="C8" s="255"/>
      <c r="D8" s="255"/>
      <c r="E8" s="40"/>
      <c r="AG8" s="36" t="s">
        <v>525</v>
      </c>
    </row>
    <row r="9" spans="1:34" s="36" customFormat="1" ht="27.75" customHeight="1" x14ac:dyDescent="0.25">
      <c r="A9" s="256" t="s">
        <v>742</v>
      </c>
      <c r="B9" s="256" t="s">
        <v>650</v>
      </c>
      <c r="C9" s="256"/>
      <c r="D9" s="256"/>
      <c r="E9" s="257" t="s">
        <v>526</v>
      </c>
      <c r="F9" s="247" t="s">
        <v>628</v>
      </c>
      <c r="G9" s="247" t="s">
        <v>644</v>
      </c>
      <c r="H9" s="247" t="s">
        <v>654</v>
      </c>
      <c r="I9" s="247" t="s">
        <v>627</v>
      </c>
      <c r="J9" s="247"/>
      <c r="K9" s="247"/>
      <c r="L9" s="247" t="s">
        <v>629</v>
      </c>
      <c r="M9" s="248" t="s">
        <v>736</v>
      </c>
      <c r="N9" s="247" t="s">
        <v>629</v>
      </c>
      <c r="O9" s="247" t="s">
        <v>627</v>
      </c>
      <c r="P9" s="247"/>
      <c r="Q9" s="247" t="s">
        <v>629</v>
      </c>
      <c r="R9" s="247" t="s">
        <v>636</v>
      </c>
      <c r="S9" s="247" t="s">
        <v>644</v>
      </c>
      <c r="T9" s="247" t="s">
        <v>655</v>
      </c>
      <c r="U9" s="247" t="s">
        <v>721</v>
      </c>
      <c r="V9" s="247" t="s">
        <v>633</v>
      </c>
      <c r="W9" s="248" t="s">
        <v>737</v>
      </c>
      <c r="X9" s="247" t="s">
        <v>633</v>
      </c>
      <c r="Y9" s="250" t="s">
        <v>661</v>
      </c>
      <c r="Z9" s="247" t="s">
        <v>633</v>
      </c>
      <c r="AA9" s="247" t="s">
        <v>637</v>
      </c>
      <c r="AB9" s="247" t="s">
        <v>644</v>
      </c>
      <c r="AC9" s="247" t="s">
        <v>656</v>
      </c>
      <c r="AD9" s="247" t="s">
        <v>721</v>
      </c>
      <c r="AE9" s="247" t="s">
        <v>635</v>
      </c>
      <c r="AF9" s="250" t="s">
        <v>661</v>
      </c>
      <c r="AG9" s="247" t="s">
        <v>635</v>
      </c>
    </row>
    <row r="10" spans="1:34" s="41" customFormat="1" ht="44.25" customHeight="1" x14ac:dyDescent="0.2">
      <c r="A10" s="256"/>
      <c r="B10" s="215" t="s">
        <v>651</v>
      </c>
      <c r="C10" s="46" t="s">
        <v>648</v>
      </c>
      <c r="D10" s="46" t="s">
        <v>649</v>
      </c>
      <c r="E10" s="257"/>
      <c r="F10" s="247"/>
      <c r="G10" s="247"/>
      <c r="H10" s="247"/>
      <c r="I10" s="214" t="s">
        <v>661</v>
      </c>
      <c r="J10" s="214" t="s">
        <v>662</v>
      </c>
      <c r="K10" s="82" t="s">
        <v>676</v>
      </c>
      <c r="L10" s="247"/>
      <c r="M10" s="249"/>
      <c r="N10" s="247"/>
      <c r="O10" s="214" t="s">
        <v>661</v>
      </c>
      <c r="P10" s="82" t="s">
        <v>780</v>
      </c>
      <c r="Q10" s="247"/>
      <c r="R10" s="247"/>
      <c r="S10" s="247"/>
      <c r="T10" s="247"/>
      <c r="U10" s="247"/>
      <c r="V10" s="247"/>
      <c r="W10" s="249"/>
      <c r="X10" s="247"/>
      <c r="Y10" s="251"/>
      <c r="Z10" s="247"/>
      <c r="AA10" s="247"/>
      <c r="AB10" s="247"/>
      <c r="AC10" s="247"/>
      <c r="AD10" s="247"/>
      <c r="AE10" s="247"/>
      <c r="AF10" s="251"/>
      <c r="AG10" s="247"/>
    </row>
    <row r="11" spans="1:34" s="41" customFormat="1" ht="19.5" customHeight="1" x14ac:dyDescent="0.2">
      <c r="A11" s="33" t="s">
        <v>528</v>
      </c>
      <c r="B11" s="33" t="s">
        <v>529</v>
      </c>
      <c r="C11" s="33" t="s">
        <v>530</v>
      </c>
      <c r="D11" s="33" t="s">
        <v>531</v>
      </c>
      <c r="E11" s="216">
        <v>5</v>
      </c>
      <c r="F11" s="33" t="s">
        <v>532</v>
      </c>
      <c r="G11" s="33" t="s">
        <v>533</v>
      </c>
      <c r="H11" s="33" t="s">
        <v>532</v>
      </c>
      <c r="I11" s="33" t="s">
        <v>533</v>
      </c>
      <c r="J11" s="33" t="s">
        <v>534</v>
      </c>
      <c r="K11" s="33" t="s">
        <v>630</v>
      </c>
      <c r="L11" s="33" t="s">
        <v>532</v>
      </c>
      <c r="M11" s="33" t="s">
        <v>533</v>
      </c>
      <c r="N11" s="33" t="s">
        <v>532</v>
      </c>
      <c r="O11" s="33" t="s">
        <v>533</v>
      </c>
      <c r="P11" s="33" t="s">
        <v>534</v>
      </c>
      <c r="Q11" s="33" t="s">
        <v>532</v>
      </c>
      <c r="R11" s="33" t="s">
        <v>630</v>
      </c>
      <c r="S11" s="33" t="s">
        <v>631</v>
      </c>
      <c r="T11" s="33" t="s">
        <v>657</v>
      </c>
      <c r="U11" s="33" t="s">
        <v>632</v>
      </c>
      <c r="V11" s="33" t="s">
        <v>630</v>
      </c>
      <c r="W11" s="33" t="s">
        <v>631</v>
      </c>
      <c r="X11" s="33" t="s">
        <v>631</v>
      </c>
      <c r="Y11" s="33" t="s">
        <v>657</v>
      </c>
      <c r="Z11" s="33" t="s">
        <v>533</v>
      </c>
      <c r="AA11" s="33" t="s">
        <v>632</v>
      </c>
      <c r="AB11" s="33" t="s">
        <v>634</v>
      </c>
      <c r="AC11" s="33" t="s">
        <v>658</v>
      </c>
      <c r="AD11" s="33" t="s">
        <v>660</v>
      </c>
      <c r="AE11" s="33" t="s">
        <v>634</v>
      </c>
      <c r="AF11" s="33" t="s">
        <v>658</v>
      </c>
      <c r="AG11" s="33" t="s">
        <v>534</v>
      </c>
    </row>
    <row r="12" spans="1:34" ht="31.5" hidden="1" x14ac:dyDescent="0.2">
      <c r="A12" s="5" t="s">
        <v>0</v>
      </c>
      <c r="B12" s="5"/>
      <c r="C12" s="5"/>
      <c r="D12" s="5"/>
      <c r="E12" s="18" t="s">
        <v>1</v>
      </c>
      <c r="F12" s="4">
        <f>F13+F27</f>
        <v>8142.0999999999995</v>
      </c>
      <c r="G12" s="4">
        <f t="shared" ref="G12:J12" si="0">G13+G27</f>
        <v>0</v>
      </c>
      <c r="H12" s="4">
        <f t="shared" si="0"/>
        <v>8142.0999999999995</v>
      </c>
      <c r="I12" s="4">
        <f t="shared" si="0"/>
        <v>0</v>
      </c>
      <c r="J12" s="4">
        <f t="shared" si="0"/>
        <v>0</v>
      </c>
      <c r="K12" s="4">
        <f t="shared" ref="K12:L12" si="1">K13+K27</f>
        <v>0</v>
      </c>
      <c r="L12" s="4">
        <f t="shared" si="1"/>
        <v>8142.0999999999995</v>
      </c>
      <c r="M12" s="4">
        <f t="shared" ref="M12:Q12" si="2">M13+M27</f>
        <v>0</v>
      </c>
      <c r="N12" s="4">
        <f t="shared" si="2"/>
        <v>8142.0999999999995</v>
      </c>
      <c r="O12" s="4">
        <f t="shared" si="2"/>
        <v>0</v>
      </c>
      <c r="P12" s="4">
        <f t="shared" si="2"/>
        <v>0</v>
      </c>
      <c r="Q12" s="4">
        <f t="shared" si="2"/>
        <v>8142.0999999999995</v>
      </c>
      <c r="R12" s="4">
        <f t="shared" ref="R12:AA12" si="3">R13+R27</f>
        <v>7762.5999999999995</v>
      </c>
      <c r="S12" s="4">
        <f t="shared" ref="S12" si="4">S13+S27</f>
        <v>0</v>
      </c>
      <c r="T12" s="4">
        <f t="shared" ref="T12:Z12" si="5">T13+T27</f>
        <v>7762.5999999999995</v>
      </c>
      <c r="U12" s="4">
        <f t="shared" si="5"/>
        <v>0</v>
      </c>
      <c r="V12" s="4">
        <f t="shared" si="5"/>
        <v>7762.5999999999995</v>
      </c>
      <c r="W12" s="4">
        <f t="shared" si="5"/>
        <v>0</v>
      </c>
      <c r="X12" s="4">
        <f t="shared" si="5"/>
        <v>7762.5999999999995</v>
      </c>
      <c r="Y12" s="4">
        <f t="shared" si="5"/>
        <v>0</v>
      </c>
      <c r="Z12" s="4">
        <f t="shared" si="5"/>
        <v>7762.5999999999995</v>
      </c>
      <c r="AA12" s="4">
        <f t="shared" si="3"/>
        <v>7762.5999999999995</v>
      </c>
      <c r="AB12" s="4">
        <f t="shared" ref="AB12" si="6">AB13+AB27</f>
        <v>0</v>
      </c>
      <c r="AC12" s="4">
        <f t="shared" ref="AC12:AG12" si="7">AC13+AC27</f>
        <v>7762.5999999999995</v>
      </c>
      <c r="AD12" s="4">
        <f t="shared" si="7"/>
        <v>0</v>
      </c>
      <c r="AE12" s="4">
        <f t="shared" si="7"/>
        <v>7762.5999999999995</v>
      </c>
      <c r="AF12" s="4">
        <f t="shared" si="7"/>
        <v>0</v>
      </c>
      <c r="AG12" s="4">
        <f t="shared" si="7"/>
        <v>7762.5999999999995</v>
      </c>
      <c r="AH12" s="83"/>
    </row>
    <row r="13" spans="1:34" ht="15.75" hidden="1" x14ac:dyDescent="0.2">
      <c r="A13" s="5" t="s">
        <v>0</v>
      </c>
      <c r="B13" s="5" t="s">
        <v>552</v>
      </c>
      <c r="C13" s="5"/>
      <c r="D13" s="5"/>
      <c r="E13" s="12" t="s">
        <v>536</v>
      </c>
      <c r="F13" s="4">
        <f>F14+F23</f>
        <v>8077.0999999999995</v>
      </c>
      <c r="G13" s="4">
        <f t="shared" ref="G13:J13" si="8">G14+G23</f>
        <v>0</v>
      </c>
      <c r="H13" s="4">
        <f t="shared" si="8"/>
        <v>8077.0999999999995</v>
      </c>
      <c r="I13" s="4">
        <f t="shared" si="8"/>
        <v>0</v>
      </c>
      <c r="J13" s="4">
        <f t="shared" si="8"/>
        <v>0</v>
      </c>
      <c r="K13" s="4">
        <f t="shared" ref="K13:L13" si="9">K14+K23</f>
        <v>0</v>
      </c>
      <c r="L13" s="4">
        <f t="shared" si="9"/>
        <v>8077.0999999999995</v>
      </c>
      <c r="M13" s="4">
        <f t="shared" ref="M13:Q13" si="10">M14+M23</f>
        <v>0</v>
      </c>
      <c r="N13" s="4">
        <f t="shared" si="10"/>
        <v>8077.0999999999995</v>
      </c>
      <c r="O13" s="4">
        <f t="shared" si="10"/>
        <v>0</v>
      </c>
      <c r="P13" s="4">
        <f t="shared" si="10"/>
        <v>0</v>
      </c>
      <c r="Q13" s="4">
        <f t="shared" si="10"/>
        <v>8077.0999999999995</v>
      </c>
      <c r="R13" s="4">
        <f t="shared" ref="R13:AA13" si="11">R14+R23</f>
        <v>7697.5999999999995</v>
      </c>
      <c r="S13" s="4">
        <f t="shared" ref="S13" si="12">S14+S23</f>
        <v>0</v>
      </c>
      <c r="T13" s="4">
        <f t="shared" ref="T13:Z13" si="13">T14+T23</f>
        <v>7697.5999999999995</v>
      </c>
      <c r="U13" s="4">
        <f t="shared" si="13"/>
        <v>0</v>
      </c>
      <c r="V13" s="4">
        <f t="shared" si="13"/>
        <v>7697.5999999999995</v>
      </c>
      <c r="W13" s="4">
        <f t="shared" si="13"/>
        <v>0</v>
      </c>
      <c r="X13" s="4">
        <f t="shared" si="13"/>
        <v>7697.5999999999995</v>
      </c>
      <c r="Y13" s="4">
        <f t="shared" si="13"/>
        <v>0</v>
      </c>
      <c r="Z13" s="4">
        <f t="shared" si="13"/>
        <v>7697.5999999999995</v>
      </c>
      <c r="AA13" s="4">
        <f t="shared" si="11"/>
        <v>7697.5999999999995</v>
      </c>
      <c r="AB13" s="4">
        <f t="shared" ref="AB13" si="14">AB14+AB23</f>
        <v>0</v>
      </c>
      <c r="AC13" s="4">
        <f t="shared" ref="AC13:AG13" si="15">AC14+AC23</f>
        <v>7697.5999999999995</v>
      </c>
      <c r="AD13" s="4">
        <f t="shared" si="15"/>
        <v>0</v>
      </c>
      <c r="AE13" s="4">
        <f t="shared" si="15"/>
        <v>7697.5999999999995</v>
      </c>
      <c r="AF13" s="4">
        <f t="shared" si="15"/>
        <v>0</v>
      </c>
      <c r="AG13" s="4">
        <f t="shared" si="15"/>
        <v>7697.5999999999995</v>
      </c>
      <c r="AH13" s="83"/>
    </row>
    <row r="14" spans="1:34" ht="31.5" hidden="1" outlineLevel="1" x14ac:dyDescent="0.2">
      <c r="A14" s="5" t="s">
        <v>0</v>
      </c>
      <c r="B14" s="5" t="s">
        <v>2</v>
      </c>
      <c r="C14" s="5"/>
      <c r="D14" s="5"/>
      <c r="E14" s="18" t="s">
        <v>3</v>
      </c>
      <c r="F14" s="4">
        <f>F15</f>
        <v>8041.0999999999995</v>
      </c>
      <c r="G14" s="4">
        <f t="shared" ref="G14:Q14" si="16">G15</f>
        <v>0</v>
      </c>
      <c r="H14" s="4">
        <f t="shared" si="16"/>
        <v>8041.0999999999995</v>
      </c>
      <c r="I14" s="4">
        <f t="shared" si="16"/>
        <v>0</v>
      </c>
      <c r="J14" s="4">
        <f t="shared" si="16"/>
        <v>0</v>
      </c>
      <c r="K14" s="4">
        <f t="shared" si="16"/>
        <v>0</v>
      </c>
      <c r="L14" s="4">
        <f t="shared" si="16"/>
        <v>8041.0999999999995</v>
      </c>
      <c r="M14" s="4">
        <f t="shared" si="16"/>
        <v>0</v>
      </c>
      <c r="N14" s="4">
        <f t="shared" si="16"/>
        <v>8041.0999999999995</v>
      </c>
      <c r="O14" s="4">
        <f t="shared" si="16"/>
        <v>0</v>
      </c>
      <c r="P14" s="4">
        <f t="shared" si="16"/>
        <v>0</v>
      </c>
      <c r="Q14" s="4">
        <f t="shared" si="16"/>
        <v>8041.0999999999995</v>
      </c>
      <c r="R14" s="4">
        <f t="shared" ref="R14:AA14" si="17">R15</f>
        <v>7661.5999999999995</v>
      </c>
      <c r="S14" s="4">
        <f t="shared" ref="S14" si="18">S15</f>
        <v>0</v>
      </c>
      <c r="T14" s="4">
        <f t="shared" ref="T14:Z14" si="19">T15</f>
        <v>7661.5999999999995</v>
      </c>
      <c r="U14" s="4">
        <f t="shared" si="19"/>
        <v>0</v>
      </c>
      <c r="V14" s="4">
        <f t="shared" si="19"/>
        <v>7661.5999999999995</v>
      </c>
      <c r="W14" s="4">
        <f t="shared" si="19"/>
        <v>0</v>
      </c>
      <c r="X14" s="4">
        <f t="shared" si="19"/>
        <v>7661.5999999999995</v>
      </c>
      <c r="Y14" s="4">
        <f t="shared" si="19"/>
        <v>0</v>
      </c>
      <c r="Z14" s="4">
        <f t="shared" si="19"/>
        <v>7661.5999999999995</v>
      </c>
      <c r="AA14" s="4">
        <f t="shared" si="17"/>
        <v>7661.5999999999995</v>
      </c>
      <c r="AB14" s="4">
        <f t="shared" ref="AB14" si="20">AB15</f>
        <v>0</v>
      </c>
      <c r="AC14" s="4">
        <f t="shared" ref="AC14:AG14" si="21">AC15</f>
        <v>7661.5999999999995</v>
      </c>
      <c r="AD14" s="4">
        <f t="shared" si="21"/>
        <v>0</v>
      </c>
      <c r="AE14" s="4">
        <f t="shared" si="21"/>
        <v>7661.5999999999995</v>
      </c>
      <c r="AF14" s="4">
        <f t="shared" si="21"/>
        <v>0</v>
      </c>
      <c r="AG14" s="4">
        <f t="shared" si="21"/>
        <v>7661.5999999999995</v>
      </c>
      <c r="AH14" s="83"/>
    </row>
    <row r="15" spans="1:34" ht="15.75" hidden="1" outlineLevel="2" x14ac:dyDescent="0.2">
      <c r="A15" s="5" t="s">
        <v>0</v>
      </c>
      <c r="B15" s="5" t="s">
        <v>2</v>
      </c>
      <c r="C15" s="5" t="s">
        <v>4</v>
      </c>
      <c r="D15" s="5"/>
      <c r="E15" s="18" t="s">
        <v>5</v>
      </c>
      <c r="F15" s="4">
        <f>F16+F18+F21</f>
        <v>8041.0999999999995</v>
      </c>
      <c r="G15" s="4">
        <f t="shared" ref="G15:J15" si="22">G16+G18+G21</f>
        <v>0</v>
      </c>
      <c r="H15" s="4">
        <f t="shared" si="22"/>
        <v>8041.0999999999995</v>
      </c>
      <c r="I15" s="4">
        <f t="shared" si="22"/>
        <v>0</v>
      </c>
      <c r="J15" s="4">
        <f t="shared" si="22"/>
        <v>0</v>
      </c>
      <c r="K15" s="4">
        <f t="shared" ref="K15:L15" si="23">K16+K18+K21</f>
        <v>0</v>
      </c>
      <c r="L15" s="4">
        <f t="shared" si="23"/>
        <v>8041.0999999999995</v>
      </c>
      <c r="M15" s="4">
        <f t="shared" ref="M15:Q15" si="24">M16+M18+M21</f>
        <v>0</v>
      </c>
      <c r="N15" s="4">
        <f t="shared" si="24"/>
        <v>8041.0999999999995</v>
      </c>
      <c r="O15" s="4">
        <f t="shared" si="24"/>
        <v>0</v>
      </c>
      <c r="P15" s="4">
        <f t="shared" si="24"/>
        <v>0</v>
      </c>
      <c r="Q15" s="4">
        <f t="shared" si="24"/>
        <v>8041.0999999999995</v>
      </c>
      <c r="R15" s="4">
        <f t="shared" ref="R15:AA15" si="25">R16+R18+R21</f>
        <v>7661.5999999999995</v>
      </c>
      <c r="S15" s="4">
        <f t="shared" ref="S15" si="26">S16+S18+S21</f>
        <v>0</v>
      </c>
      <c r="T15" s="4">
        <f t="shared" ref="T15:Z15" si="27">T16+T18+T21</f>
        <v>7661.5999999999995</v>
      </c>
      <c r="U15" s="4">
        <f t="shared" si="27"/>
        <v>0</v>
      </c>
      <c r="V15" s="4">
        <f t="shared" si="27"/>
        <v>7661.5999999999995</v>
      </c>
      <c r="W15" s="4">
        <f t="shared" si="27"/>
        <v>0</v>
      </c>
      <c r="X15" s="4">
        <f t="shared" si="27"/>
        <v>7661.5999999999995</v>
      </c>
      <c r="Y15" s="4">
        <f t="shared" si="27"/>
        <v>0</v>
      </c>
      <c r="Z15" s="4">
        <f t="shared" si="27"/>
        <v>7661.5999999999995</v>
      </c>
      <c r="AA15" s="4">
        <f t="shared" si="25"/>
        <v>7661.5999999999995</v>
      </c>
      <c r="AB15" s="4">
        <f t="shared" ref="AB15" si="28">AB16+AB18+AB21</f>
        <v>0</v>
      </c>
      <c r="AC15" s="4">
        <f t="shared" ref="AC15:AG15" si="29">AC16+AC18+AC21</f>
        <v>7661.5999999999995</v>
      </c>
      <c r="AD15" s="4">
        <f t="shared" si="29"/>
        <v>0</v>
      </c>
      <c r="AE15" s="4">
        <f t="shared" si="29"/>
        <v>7661.5999999999995</v>
      </c>
      <c r="AF15" s="4">
        <f t="shared" si="29"/>
        <v>0</v>
      </c>
      <c r="AG15" s="4">
        <f t="shared" si="29"/>
        <v>7661.5999999999995</v>
      </c>
      <c r="AH15" s="83"/>
    </row>
    <row r="16" spans="1:34" ht="31.5" hidden="1" outlineLevel="3" x14ac:dyDescent="0.2">
      <c r="A16" s="5" t="s">
        <v>0</v>
      </c>
      <c r="B16" s="5" t="s">
        <v>2</v>
      </c>
      <c r="C16" s="5" t="s">
        <v>6</v>
      </c>
      <c r="D16" s="5"/>
      <c r="E16" s="18" t="s">
        <v>7</v>
      </c>
      <c r="F16" s="4">
        <f t="shared" ref="F16:AG16" si="30">F17</f>
        <v>2205.1999999999998</v>
      </c>
      <c r="G16" s="4">
        <f t="shared" si="30"/>
        <v>0</v>
      </c>
      <c r="H16" s="4">
        <f t="shared" si="30"/>
        <v>2205.1999999999998</v>
      </c>
      <c r="I16" s="4">
        <f t="shared" si="30"/>
        <v>0</v>
      </c>
      <c r="J16" s="4">
        <f t="shared" si="30"/>
        <v>0</v>
      </c>
      <c r="K16" s="4">
        <f t="shared" si="30"/>
        <v>0</v>
      </c>
      <c r="L16" s="4">
        <f t="shared" si="30"/>
        <v>2205.1999999999998</v>
      </c>
      <c r="M16" s="4">
        <f t="shared" si="30"/>
        <v>0</v>
      </c>
      <c r="N16" s="4">
        <f t="shared" si="30"/>
        <v>2205.1999999999998</v>
      </c>
      <c r="O16" s="4">
        <f t="shared" si="30"/>
        <v>0</v>
      </c>
      <c r="P16" s="4">
        <f t="shared" si="30"/>
        <v>0</v>
      </c>
      <c r="Q16" s="4">
        <f t="shared" si="30"/>
        <v>2205.1999999999998</v>
      </c>
      <c r="R16" s="4">
        <f t="shared" si="30"/>
        <v>2094.3000000000002</v>
      </c>
      <c r="S16" s="4">
        <f t="shared" si="30"/>
        <v>0</v>
      </c>
      <c r="T16" s="4">
        <f t="shared" si="30"/>
        <v>2094.3000000000002</v>
      </c>
      <c r="U16" s="4">
        <f t="shared" si="30"/>
        <v>0</v>
      </c>
      <c r="V16" s="4">
        <f t="shared" si="30"/>
        <v>2094.3000000000002</v>
      </c>
      <c r="W16" s="4">
        <f t="shared" si="30"/>
        <v>0</v>
      </c>
      <c r="X16" s="4">
        <f t="shared" si="30"/>
        <v>2094.3000000000002</v>
      </c>
      <c r="Y16" s="4">
        <f t="shared" si="30"/>
        <v>0</v>
      </c>
      <c r="Z16" s="4">
        <f t="shared" si="30"/>
        <v>2094.3000000000002</v>
      </c>
      <c r="AA16" s="4">
        <f t="shared" si="30"/>
        <v>2094.3000000000002</v>
      </c>
      <c r="AB16" s="4">
        <f t="shared" si="30"/>
        <v>0</v>
      </c>
      <c r="AC16" s="4">
        <f t="shared" si="30"/>
        <v>2094.3000000000002</v>
      </c>
      <c r="AD16" s="4">
        <f t="shared" si="30"/>
        <v>0</v>
      </c>
      <c r="AE16" s="4">
        <f t="shared" si="30"/>
        <v>2094.3000000000002</v>
      </c>
      <c r="AF16" s="4">
        <f t="shared" si="30"/>
        <v>0</v>
      </c>
      <c r="AG16" s="4">
        <f t="shared" si="30"/>
        <v>2094.3000000000002</v>
      </c>
      <c r="AH16" s="83"/>
    </row>
    <row r="17" spans="1:34" ht="63" hidden="1" outlineLevel="7" x14ac:dyDescent="0.2">
      <c r="A17" s="11" t="s">
        <v>0</v>
      </c>
      <c r="B17" s="11" t="s">
        <v>2</v>
      </c>
      <c r="C17" s="11" t="s">
        <v>6</v>
      </c>
      <c r="D17" s="11" t="s">
        <v>8</v>
      </c>
      <c r="E17" s="15" t="s">
        <v>9</v>
      </c>
      <c r="F17" s="8">
        <v>2205.1999999999998</v>
      </c>
      <c r="G17" s="8"/>
      <c r="H17" s="8">
        <f>SUM(F17:G17)</f>
        <v>2205.1999999999998</v>
      </c>
      <c r="I17" s="8"/>
      <c r="J17" s="8"/>
      <c r="K17" s="8"/>
      <c r="L17" s="8">
        <f>SUM(H17:K17)</f>
        <v>2205.1999999999998</v>
      </c>
      <c r="M17" s="8"/>
      <c r="N17" s="8">
        <f>SUM(L17:M17)</f>
        <v>2205.1999999999998</v>
      </c>
      <c r="O17" s="8"/>
      <c r="P17" s="8"/>
      <c r="Q17" s="8">
        <f>SUM(N17:P17)</f>
        <v>2205.1999999999998</v>
      </c>
      <c r="R17" s="8">
        <v>2094.3000000000002</v>
      </c>
      <c r="S17" s="8"/>
      <c r="T17" s="8">
        <f>SUM(R17:S17)</f>
        <v>2094.3000000000002</v>
      </c>
      <c r="U17" s="8"/>
      <c r="V17" s="8">
        <f>SUM(T17:U17)</f>
        <v>2094.3000000000002</v>
      </c>
      <c r="W17" s="8"/>
      <c r="X17" s="8">
        <f>SUM(V17:W17)</f>
        <v>2094.3000000000002</v>
      </c>
      <c r="Y17" s="8"/>
      <c r="Z17" s="8">
        <f>SUM(X17:Y17)</f>
        <v>2094.3000000000002</v>
      </c>
      <c r="AA17" s="8">
        <v>2094.3000000000002</v>
      </c>
      <c r="AB17" s="8"/>
      <c r="AC17" s="8">
        <f>SUM(AA17:AB17)</f>
        <v>2094.3000000000002</v>
      </c>
      <c r="AD17" s="8"/>
      <c r="AE17" s="8">
        <f>SUM(AC17:AD17)</f>
        <v>2094.3000000000002</v>
      </c>
      <c r="AF17" s="8"/>
      <c r="AG17" s="8">
        <f>SUM(AE17:AF17)</f>
        <v>2094.3000000000002</v>
      </c>
      <c r="AH17" s="83"/>
    </row>
    <row r="18" spans="1:34" ht="15.75" hidden="1" outlineLevel="3" x14ac:dyDescent="0.2">
      <c r="A18" s="5" t="s">
        <v>0</v>
      </c>
      <c r="B18" s="5" t="s">
        <v>2</v>
      </c>
      <c r="C18" s="5" t="s">
        <v>10</v>
      </c>
      <c r="D18" s="5"/>
      <c r="E18" s="18" t="s">
        <v>59</v>
      </c>
      <c r="F18" s="4">
        <f>F19+F20</f>
        <v>5820.9</v>
      </c>
      <c r="G18" s="4">
        <f t="shared" ref="G18:J18" si="31">G19+G20</f>
        <v>0</v>
      </c>
      <c r="H18" s="4">
        <f t="shared" si="31"/>
        <v>5820.9</v>
      </c>
      <c r="I18" s="4">
        <f t="shared" si="31"/>
        <v>0</v>
      </c>
      <c r="J18" s="4">
        <f t="shared" si="31"/>
        <v>0</v>
      </c>
      <c r="K18" s="4">
        <f t="shared" ref="K18:L18" si="32">K19+K20</f>
        <v>0</v>
      </c>
      <c r="L18" s="4">
        <f t="shared" si="32"/>
        <v>5820.9</v>
      </c>
      <c r="M18" s="4">
        <f t="shared" ref="M18:Q18" si="33">M19+M20</f>
        <v>0</v>
      </c>
      <c r="N18" s="4">
        <f t="shared" si="33"/>
        <v>5820.9</v>
      </c>
      <c r="O18" s="4">
        <f t="shared" si="33"/>
        <v>0</v>
      </c>
      <c r="P18" s="4">
        <f t="shared" si="33"/>
        <v>0</v>
      </c>
      <c r="Q18" s="4">
        <f t="shared" si="33"/>
        <v>5820.9</v>
      </c>
      <c r="R18" s="4">
        <f t="shared" ref="R18:AA18" si="34">R19+R20</f>
        <v>5552.2999999999993</v>
      </c>
      <c r="S18" s="4">
        <f t="shared" ref="S18" si="35">S19+S20</f>
        <v>0</v>
      </c>
      <c r="T18" s="4">
        <f t="shared" ref="T18:Z18" si="36">T19+T20</f>
        <v>5552.2999999999993</v>
      </c>
      <c r="U18" s="4">
        <f t="shared" si="36"/>
        <v>0</v>
      </c>
      <c r="V18" s="4">
        <f t="shared" si="36"/>
        <v>5552.2999999999993</v>
      </c>
      <c r="W18" s="4">
        <f t="shared" si="36"/>
        <v>0</v>
      </c>
      <c r="X18" s="4">
        <f t="shared" si="36"/>
        <v>5552.2999999999993</v>
      </c>
      <c r="Y18" s="4">
        <f t="shared" si="36"/>
        <v>0</v>
      </c>
      <c r="Z18" s="4">
        <f t="shared" si="36"/>
        <v>5552.2999999999993</v>
      </c>
      <c r="AA18" s="4">
        <f t="shared" si="34"/>
        <v>5552.2999999999993</v>
      </c>
      <c r="AB18" s="4">
        <f t="shared" ref="AB18" si="37">AB19+AB20</f>
        <v>0</v>
      </c>
      <c r="AC18" s="4">
        <f t="shared" ref="AC18:AG18" si="38">AC19+AC20</f>
        <v>5552.2999999999993</v>
      </c>
      <c r="AD18" s="4">
        <f t="shared" si="38"/>
        <v>0</v>
      </c>
      <c r="AE18" s="4">
        <f t="shared" si="38"/>
        <v>5552.2999999999993</v>
      </c>
      <c r="AF18" s="4">
        <f t="shared" si="38"/>
        <v>0</v>
      </c>
      <c r="AG18" s="4">
        <f t="shared" si="38"/>
        <v>5552.2999999999993</v>
      </c>
      <c r="AH18" s="83"/>
    </row>
    <row r="19" spans="1:34" ht="63" hidden="1" outlineLevel="7" x14ac:dyDescent="0.2">
      <c r="A19" s="11" t="s">
        <v>0</v>
      </c>
      <c r="B19" s="11" t="s">
        <v>2</v>
      </c>
      <c r="C19" s="11" t="s">
        <v>10</v>
      </c>
      <c r="D19" s="11" t="s">
        <v>8</v>
      </c>
      <c r="E19" s="15" t="s">
        <v>9</v>
      </c>
      <c r="F19" s="8">
        <v>5342.5</v>
      </c>
      <c r="G19" s="8"/>
      <c r="H19" s="8">
        <f t="shared" ref="H19:H20" si="39">SUM(F19:G19)</f>
        <v>5342.5</v>
      </c>
      <c r="I19" s="8"/>
      <c r="J19" s="8"/>
      <c r="K19" s="8"/>
      <c r="L19" s="8">
        <f t="shared" ref="L19:L20" si="40">SUM(H19:K19)</f>
        <v>5342.5</v>
      </c>
      <c r="M19" s="8"/>
      <c r="N19" s="8">
        <f>SUM(L19:M19)</f>
        <v>5342.5</v>
      </c>
      <c r="O19" s="8"/>
      <c r="P19" s="8"/>
      <c r="Q19" s="8">
        <f>SUM(N19:P19)</f>
        <v>5342.5</v>
      </c>
      <c r="R19" s="8">
        <v>5073.8999999999996</v>
      </c>
      <c r="S19" s="8"/>
      <c r="T19" s="8">
        <f t="shared" ref="T19:T20" si="41">SUM(R19:S19)</f>
        <v>5073.8999999999996</v>
      </c>
      <c r="U19" s="8"/>
      <c r="V19" s="8">
        <f t="shared" ref="V19:V20" si="42">SUM(T19:U19)</f>
        <v>5073.8999999999996</v>
      </c>
      <c r="W19" s="8"/>
      <c r="X19" s="8">
        <f>SUM(V19:W19)</f>
        <v>5073.8999999999996</v>
      </c>
      <c r="Y19" s="8"/>
      <c r="Z19" s="8">
        <f>SUM(X19:Y19)</f>
        <v>5073.8999999999996</v>
      </c>
      <c r="AA19" s="8">
        <v>5073.8999999999996</v>
      </c>
      <c r="AB19" s="8"/>
      <c r="AC19" s="8">
        <f t="shared" ref="AC19:AC20" si="43">SUM(AA19:AB19)</f>
        <v>5073.8999999999996</v>
      </c>
      <c r="AD19" s="8"/>
      <c r="AE19" s="8">
        <f t="shared" ref="AE19:AE20" si="44">SUM(AC19:AD19)</f>
        <v>5073.8999999999996</v>
      </c>
      <c r="AF19" s="8"/>
      <c r="AG19" s="8">
        <f>SUM(AE19:AF19)</f>
        <v>5073.8999999999996</v>
      </c>
      <c r="AH19" s="83"/>
    </row>
    <row r="20" spans="1:34" ht="31.5" hidden="1" outlineLevel="7" x14ac:dyDescent="0.2">
      <c r="A20" s="11" t="s">
        <v>0</v>
      </c>
      <c r="B20" s="11" t="s">
        <v>2</v>
      </c>
      <c r="C20" s="11" t="s">
        <v>10</v>
      </c>
      <c r="D20" s="11" t="s">
        <v>11</v>
      </c>
      <c r="E20" s="15" t="s">
        <v>12</v>
      </c>
      <c r="F20" s="8">
        <v>478.4</v>
      </c>
      <c r="G20" s="8"/>
      <c r="H20" s="8">
        <f t="shared" si="39"/>
        <v>478.4</v>
      </c>
      <c r="I20" s="8"/>
      <c r="J20" s="8"/>
      <c r="K20" s="8"/>
      <c r="L20" s="8">
        <f t="shared" si="40"/>
        <v>478.4</v>
      </c>
      <c r="M20" s="8"/>
      <c r="N20" s="8">
        <f>SUM(L20:M20)</f>
        <v>478.4</v>
      </c>
      <c r="O20" s="8"/>
      <c r="P20" s="8"/>
      <c r="Q20" s="8">
        <f>SUM(N20:P20)</f>
        <v>478.4</v>
      </c>
      <c r="R20" s="8">
        <v>478.4</v>
      </c>
      <c r="S20" s="8"/>
      <c r="T20" s="8">
        <f t="shared" si="41"/>
        <v>478.4</v>
      </c>
      <c r="U20" s="8"/>
      <c r="V20" s="8">
        <f t="shared" si="42"/>
        <v>478.4</v>
      </c>
      <c r="W20" s="8"/>
      <c r="X20" s="8">
        <f>SUM(V20:W20)</f>
        <v>478.4</v>
      </c>
      <c r="Y20" s="8"/>
      <c r="Z20" s="8">
        <f>SUM(X20:Y20)</f>
        <v>478.4</v>
      </c>
      <c r="AA20" s="8">
        <v>478.4</v>
      </c>
      <c r="AB20" s="8"/>
      <c r="AC20" s="8">
        <f t="shared" si="43"/>
        <v>478.4</v>
      </c>
      <c r="AD20" s="8"/>
      <c r="AE20" s="8">
        <f t="shared" si="44"/>
        <v>478.4</v>
      </c>
      <c r="AF20" s="8"/>
      <c r="AG20" s="8">
        <f>SUM(AE20:AF20)</f>
        <v>478.4</v>
      </c>
      <c r="AH20" s="83"/>
    </row>
    <row r="21" spans="1:34" ht="31.5" hidden="1" outlineLevel="3" x14ac:dyDescent="0.2">
      <c r="A21" s="5" t="s">
        <v>0</v>
      </c>
      <c r="B21" s="5" t="s">
        <v>2</v>
      </c>
      <c r="C21" s="5" t="s">
        <v>13</v>
      </c>
      <c r="D21" s="5"/>
      <c r="E21" s="18" t="s">
        <v>14</v>
      </c>
      <c r="F21" s="4">
        <f t="shared" ref="F21:AG21" si="45">F22</f>
        <v>15</v>
      </c>
      <c r="G21" s="4">
        <f t="shared" si="45"/>
        <v>0</v>
      </c>
      <c r="H21" s="4">
        <f t="shared" si="45"/>
        <v>15</v>
      </c>
      <c r="I21" s="4">
        <f t="shared" si="45"/>
        <v>0</v>
      </c>
      <c r="J21" s="4">
        <f t="shared" si="45"/>
        <v>0</v>
      </c>
      <c r="K21" s="4">
        <f t="shared" si="45"/>
        <v>0</v>
      </c>
      <c r="L21" s="4">
        <f t="shared" si="45"/>
        <v>15</v>
      </c>
      <c r="M21" s="4">
        <f t="shared" si="45"/>
        <v>0</v>
      </c>
      <c r="N21" s="4">
        <f t="shared" si="45"/>
        <v>15</v>
      </c>
      <c r="O21" s="4">
        <f t="shared" si="45"/>
        <v>0</v>
      </c>
      <c r="P21" s="4">
        <f t="shared" si="45"/>
        <v>0</v>
      </c>
      <c r="Q21" s="4">
        <f t="shared" si="45"/>
        <v>15</v>
      </c>
      <c r="R21" s="4">
        <f t="shared" si="45"/>
        <v>15</v>
      </c>
      <c r="S21" s="4">
        <f t="shared" si="45"/>
        <v>0</v>
      </c>
      <c r="T21" s="4">
        <f t="shared" si="45"/>
        <v>15</v>
      </c>
      <c r="U21" s="4">
        <f t="shared" si="45"/>
        <v>0</v>
      </c>
      <c r="V21" s="4">
        <f t="shared" si="45"/>
        <v>15</v>
      </c>
      <c r="W21" s="4">
        <f t="shared" si="45"/>
        <v>0</v>
      </c>
      <c r="X21" s="4">
        <f t="shared" si="45"/>
        <v>15</v>
      </c>
      <c r="Y21" s="4">
        <f t="shared" si="45"/>
        <v>0</v>
      </c>
      <c r="Z21" s="4">
        <f t="shared" si="45"/>
        <v>15</v>
      </c>
      <c r="AA21" s="4">
        <f t="shared" si="45"/>
        <v>15</v>
      </c>
      <c r="AB21" s="4">
        <f t="shared" si="45"/>
        <v>0</v>
      </c>
      <c r="AC21" s="4">
        <f t="shared" si="45"/>
        <v>15</v>
      </c>
      <c r="AD21" s="4">
        <f t="shared" si="45"/>
        <v>0</v>
      </c>
      <c r="AE21" s="4">
        <f t="shared" si="45"/>
        <v>15</v>
      </c>
      <c r="AF21" s="4">
        <f t="shared" si="45"/>
        <v>0</v>
      </c>
      <c r="AG21" s="4">
        <f t="shared" si="45"/>
        <v>15</v>
      </c>
      <c r="AH21" s="83"/>
    </row>
    <row r="22" spans="1:34" ht="31.5" hidden="1" outlineLevel="7" x14ac:dyDescent="0.2">
      <c r="A22" s="11" t="s">
        <v>0</v>
      </c>
      <c r="B22" s="11" t="s">
        <v>2</v>
      </c>
      <c r="C22" s="11" t="s">
        <v>13</v>
      </c>
      <c r="D22" s="11" t="s">
        <v>11</v>
      </c>
      <c r="E22" s="15" t="s">
        <v>12</v>
      </c>
      <c r="F22" s="8">
        <v>15</v>
      </c>
      <c r="G22" s="8"/>
      <c r="H22" s="8">
        <f>SUM(F22:G22)</f>
        <v>15</v>
      </c>
      <c r="I22" s="8"/>
      <c r="J22" s="8"/>
      <c r="K22" s="8"/>
      <c r="L22" s="8">
        <f>SUM(H22:K22)</f>
        <v>15</v>
      </c>
      <c r="M22" s="8"/>
      <c r="N22" s="8">
        <f>SUM(L22:M22)</f>
        <v>15</v>
      </c>
      <c r="O22" s="8"/>
      <c r="P22" s="8"/>
      <c r="Q22" s="8">
        <f>SUM(N22:P22)</f>
        <v>15</v>
      </c>
      <c r="R22" s="8">
        <v>15</v>
      </c>
      <c r="S22" s="8"/>
      <c r="T22" s="8">
        <f>SUM(R22:S22)</f>
        <v>15</v>
      </c>
      <c r="U22" s="8"/>
      <c r="V22" s="8">
        <f>SUM(T22:U22)</f>
        <v>15</v>
      </c>
      <c r="W22" s="8"/>
      <c r="X22" s="8">
        <f>SUM(V22:W22)</f>
        <v>15</v>
      </c>
      <c r="Y22" s="8"/>
      <c r="Z22" s="8">
        <f>SUM(X22:Y22)</f>
        <v>15</v>
      </c>
      <c r="AA22" s="8">
        <v>15</v>
      </c>
      <c r="AB22" s="8"/>
      <c r="AC22" s="8">
        <f>SUM(AA22:AB22)</f>
        <v>15</v>
      </c>
      <c r="AD22" s="8"/>
      <c r="AE22" s="8">
        <f>SUM(AC22:AD22)</f>
        <v>15</v>
      </c>
      <c r="AF22" s="8"/>
      <c r="AG22" s="8">
        <f>SUM(AE22:AF22)</f>
        <v>15</v>
      </c>
      <c r="AH22" s="83"/>
    </row>
    <row r="23" spans="1:34" ht="15.75" hidden="1" outlineLevel="1" x14ac:dyDescent="0.2">
      <c r="A23" s="5" t="s">
        <v>0</v>
      </c>
      <c r="B23" s="5" t="s">
        <v>15</v>
      </c>
      <c r="C23" s="5"/>
      <c r="D23" s="5"/>
      <c r="E23" s="18" t="s">
        <v>16</v>
      </c>
      <c r="F23" s="4">
        <f t="shared" ref="F23:AF25" si="46">F24</f>
        <v>36</v>
      </c>
      <c r="G23" s="4">
        <f t="shared" si="46"/>
        <v>0</v>
      </c>
      <c r="H23" s="4">
        <f t="shared" si="46"/>
        <v>36</v>
      </c>
      <c r="I23" s="4">
        <f t="shared" si="46"/>
        <v>0</v>
      </c>
      <c r="J23" s="4">
        <f t="shared" si="46"/>
        <v>0</v>
      </c>
      <c r="K23" s="4">
        <f t="shared" si="46"/>
        <v>0</v>
      </c>
      <c r="L23" s="4">
        <f t="shared" si="46"/>
        <v>36</v>
      </c>
      <c r="M23" s="4">
        <f t="shared" si="46"/>
        <v>0</v>
      </c>
      <c r="N23" s="4">
        <f t="shared" si="46"/>
        <v>36</v>
      </c>
      <c r="O23" s="4">
        <f t="shared" si="46"/>
        <v>0</v>
      </c>
      <c r="P23" s="4">
        <f t="shared" si="46"/>
        <v>0</v>
      </c>
      <c r="Q23" s="4">
        <f t="shared" si="46"/>
        <v>36</v>
      </c>
      <c r="R23" s="4">
        <f t="shared" si="46"/>
        <v>36</v>
      </c>
      <c r="S23" s="4">
        <f t="shared" si="46"/>
        <v>0</v>
      </c>
      <c r="T23" s="4">
        <f t="shared" si="46"/>
        <v>36</v>
      </c>
      <c r="U23" s="4">
        <f t="shared" si="46"/>
        <v>0</v>
      </c>
      <c r="V23" s="4">
        <f t="shared" si="46"/>
        <v>36</v>
      </c>
      <c r="W23" s="4">
        <f t="shared" si="46"/>
        <v>0</v>
      </c>
      <c r="X23" s="4">
        <f t="shared" si="46"/>
        <v>36</v>
      </c>
      <c r="Y23" s="4">
        <f t="shared" si="46"/>
        <v>0</v>
      </c>
      <c r="Z23" s="4">
        <f t="shared" si="46"/>
        <v>36</v>
      </c>
      <c r="AA23" s="4">
        <f t="shared" si="46"/>
        <v>36</v>
      </c>
      <c r="AB23" s="4">
        <f t="shared" si="46"/>
        <v>0</v>
      </c>
      <c r="AC23" s="4">
        <f t="shared" si="46"/>
        <v>36</v>
      </c>
      <c r="AD23" s="4">
        <f t="shared" si="46"/>
        <v>0</v>
      </c>
      <c r="AE23" s="4">
        <f t="shared" si="46"/>
        <v>36</v>
      </c>
      <c r="AF23" s="4">
        <f t="shared" si="46"/>
        <v>0</v>
      </c>
      <c r="AG23" s="4">
        <f t="shared" ref="AF23:AG25" si="47">AG24</f>
        <v>36</v>
      </c>
      <c r="AH23" s="83"/>
    </row>
    <row r="24" spans="1:34" ht="31.5" hidden="1" outlineLevel="2" x14ac:dyDescent="0.2">
      <c r="A24" s="5" t="s">
        <v>0</v>
      </c>
      <c r="B24" s="5" t="s">
        <v>15</v>
      </c>
      <c r="C24" s="5" t="s">
        <v>17</v>
      </c>
      <c r="D24" s="5"/>
      <c r="E24" s="18" t="s">
        <v>18</v>
      </c>
      <c r="F24" s="4">
        <f t="shared" si="46"/>
        <v>36</v>
      </c>
      <c r="G24" s="4">
        <f t="shared" si="46"/>
        <v>0</v>
      </c>
      <c r="H24" s="4">
        <f t="shared" si="46"/>
        <v>36</v>
      </c>
      <c r="I24" s="4">
        <f t="shared" si="46"/>
        <v>0</v>
      </c>
      <c r="J24" s="4">
        <f t="shared" si="46"/>
        <v>0</v>
      </c>
      <c r="K24" s="4">
        <f t="shared" si="46"/>
        <v>0</v>
      </c>
      <c r="L24" s="4">
        <f t="shared" si="46"/>
        <v>36</v>
      </c>
      <c r="M24" s="4">
        <f t="shared" si="46"/>
        <v>0</v>
      </c>
      <c r="N24" s="4">
        <f t="shared" si="46"/>
        <v>36</v>
      </c>
      <c r="O24" s="4">
        <f t="shared" si="46"/>
        <v>0</v>
      </c>
      <c r="P24" s="4">
        <f t="shared" si="46"/>
        <v>0</v>
      </c>
      <c r="Q24" s="4">
        <f t="shared" si="46"/>
        <v>36</v>
      </c>
      <c r="R24" s="4">
        <f t="shared" si="46"/>
        <v>36</v>
      </c>
      <c r="S24" s="4">
        <f t="shared" si="46"/>
        <v>0</v>
      </c>
      <c r="T24" s="4">
        <f t="shared" si="46"/>
        <v>36</v>
      </c>
      <c r="U24" s="4">
        <f t="shared" si="46"/>
        <v>0</v>
      </c>
      <c r="V24" s="4">
        <f t="shared" si="46"/>
        <v>36</v>
      </c>
      <c r="W24" s="4">
        <f t="shared" si="46"/>
        <v>0</v>
      </c>
      <c r="X24" s="4">
        <f t="shared" si="46"/>
        <v>36</v>
      </c>
      <c r="Y24" s="4">
        <f t="shared" si="46"/>
        <v>0</v>
      </c>
      <c r="Z24" s="4">
        <f t="shared" si="46"/>
        <v>36</v>
      </c>
      <c r="AA24" s="4">
        <f t="shared" si="46"/>
        <v>36</v>
      </c>
      <c r="AB24" s="4">
        <f t="shared" si="46"/>
        <v>0</v>
      </c>
      <c r="AC24" s="4">
        <f t="shared" si="46"/>
        <v>36</v>
      </c>
      <c r="AD24" s="4">
        <f t="shared" si="46"/>
        <v>0</v>
      </c>
      <c r="AE24" s="4">
        <f t="shared" si="46"/>
        <v>36</v>
      </c>
      <c r="AF24" s="4">
        <f t="shared" si="47"/>
        <v>0</v>
      </c>
      <c r="AG24" s="4">
        <f t="shared" si="47"/>
        <v>36</v>
      </c>
      <c r="AH24" s="83"/>
    </row>
    <row r="25" spans="1:34" ht="47.25" hidden="1" outlineLevel="3" x14ac:dyDescent="0.2">
      <c r="A25" s="5" t="s">
        <v>0</v>
      </c>
      <c r="B25" s="5" t="s">
        <v>15</v>
      </c>
      <c r="C25" s="5" t="s">
        <v>19</v>
      </c>
      <c r="D25" s="5"/>
      <c r="E25" s="18" t="s">
        <v>20</v>
      </c>
      <c r="F25" s="4">
        <f t="shared" si="46"/>
        <v>36</v>
      </c>
      <c r="G25" s="4">
        <f t="shared" si="46"/>
        <v>0</v>
      </c>
      <c r="H25" s="4">
        <f t="shared" si="46"/>
        <v>36</v>
      </c>
      <c r="I25" s="4">
        <f t="shared" si="46"/>
        <v>0</v>
      </c>
      <c r="J25" s="4">
        <f t="shared" si="46"/>
        <v>0</v>
      </c>
      <c r="K25" s="4">
        <f t="shared" si="46"/>
        <v>0</v>
      </c>
      <c r="L25" s="4">
        <f t="shared" si="46"/>
        <v>36</v>
      </c>
      <c r="M25" s="4">
        <f t="shared" si="46"/>
        <v>0</v>
      </c>
      <c r="N25" s="4">
        <f t="shared" si="46"/>
        <v>36</v>
      </c>
      <c r="O25" s="4">
        <f t="shared" si="46"/>
        <v>0</v>
      </c>
      <c r="P25" s="4">
        <f t="shared" si="46"/>
        <v>0</v>
      </c>
      <c r="Q25" s="4">
        <f t="shared" si="46"/>
        <v>36</v>
      </c>
      <c r="R25" s="4">
        <f t="shared" si="46"/>
        <v>36</v>
      </c>
      <c r="S25" s="4">
        <f t="shared" si="46"/>
        <v>0</v>
      </c>
      <c r="T25" s="4">
        <f t="shared" si="46"/>
        <v>36</v>
      </c>
      <c r="U25" s="4">
        <f t="shared" si="46"/>
        <v>0</v>
      </c>
      <c r="V25" s="4">
        <f t="shared" si="46"/>
        <v>36</v>
      </c>
      <c r="W25" s="4">
        <f t="shared" si="46"/>
        <v>0</v>
      </c>
      <c r="X25" s="4">
        <f t="shared" si="46"/>
        <v>36</v>
      </c>
      <c r="Y25" s="4">
        <f t="shared" si="46"/>
        <v>0</v>
      </c>
      <c r="Z25" s="4">
        <f t="shared" si="46"/>
        <v>36</v>
      </c>
      <c r="AA25" s="4">
        <f t="shared" si="46"/>
        <v>36</v>
      </c>
      <c r="AB25" s="4">
        <f t="shared" si="46"/>
        <v>0</v>
      </c>
      <c r="AC25" s="4">
        <f t="shared" si="46"/>
        <v>36</v>
      </c>
      <c r="AD25" s="4">
        <f t="shared" si="46"/>
        <v>0</v>
      </c>
      <c r="AE25" s="4">
        <f t="shared" si="46"/>
        <v>36</v>
      </c>
      <c r="AF25" s="4">
        <f t="shared" si="47"/>
        <v>0</v>
      </c>
      <c r="AG25" s="4">
        <f t="shared" si="47"/>
        <v>36</v>
      </c>
      <c r="AH25" s="83"/>
    </row>
    <row r="26" spans="1:34" ht="31.5" hidden="1" outlineLevel="7" x14ac:dyDescent="0.2">
      <c r="A26" s="11" t="s">
        <v>0</v>
      </c>
      <c r="B26" s="11" t="s">
        <v>15</v>
      </c>
      <c r="C26" s="11" t="s">
        <v>19</v>
      </c>
      <c r="D26" s="11" t="s">
        <v>11</v>
      </c>
      <c r="E26" s="15" t="s">
        <v>12</v>
      </c>
      <c r="F26" s="8">
        <v>36</v>
      </c>
      <c r="G26" s="8"/>
      <c r="H26" s="8">
        <f>SUM(F26:G26)</f>
        <v>36</v>
      </c>
      <c r="I26" s="8"/>
      <c r="J26" s="8"/>
      <c r="K26" s="8"/>
      <c r="L26" s="8">
        <f>SUM(H26:K26)</f>
        <v>36</v>
      </c>
      <c r="M26" s="8"/>
      <c r="N26" s="8">
        <f>SUM(L26:M26)</f>
        <v>36</v>
      </c>
      <c r="O26" s="8"/>
      <c r="P26" s="8"/>
      <c r="Q26" s="8">
        <f>SUM(N26:P26)</f>
        <v>36</v>
      </c>
      <c r="R26" s="8">
        <v>36</v>
      </c>
      <c r="S26" s="8"/>
      <c r="T26" s="8">
        <f>SUM(R26:S26)</f>
        <v>36</v>
      </c>
      <c r="U26" s="8"/>
      <c r="V26" s="8">
        <f>SUM(T26:U26)</f>
        <v>36</v>
      </c>
      <c r="W26" s="8"/>
      <c r="X26" s="8">
        <f>SUM(V26:W26)</f>
        <v>36</v>
      </c>
      <c r="Y26" s="8"/>
      <c r="Z26" s="8">
        <f>SUM(X26:Y26)</f>
        <v>36</v>
      </c>
      <c r="AA26" s="8">
        <v>36</v>
      </c>
      <c r="AB26" s="8"/>
      <c r="AC26" s="8">
        <f>SUM(AA26:AB26)</f>
        <v>36</v>
      </c>
      <c r="AD26" s="8"/>
      <c r="AE26" s="8">
        <f>SUM(AC26:AD26)</f>
        <v>36</v>
      </c>
      <c r="AF26" s="8"/>
      <c r="AG26" s="8">
        <f>SUM(AE26:AF26)</f>
        <v>36</v>
      </c>
      <c r="AH26" s="83"/>
    </row>
    <row r="27" spans="1:34" ht="15.75" hidden="1" outlineLevel="7" x14ac:dyDescent="0.2">
      <c r="A27" s="5" t="s">
        <v>0</v>
      </c>
      <c r="B27" s="5" t="s">
        <v>553</v>
      </c>
      <c r="C27" s="11"/>
      <c r="D27" s="11"/>
      <c r="E27" s="12" t="s">
        <v>537</v>
      </c>
      <c r="F27" s="4">
        <f>F28</f>
        <v>65</v>
      </c>
      <c r="G27" s="4">
        <f t="shared" ref="G27:Q27" si="48">G28</f>
        <v>0</v>
      </c>
      <c r="H27" s="4">
        <f t="shared" si="48"/>
        <v>65</v>
      </c>
      <c r="I27" s="4">
        <f t="shared" si="48"/>
        <v>0</v>
      </c>
      <c r="J27" s="4">
        <f t="shared" si="48"/>
        <v>0</v>
      </c>
      <c r="K27" s="4">
        <f t="shared" si="48"/>
        <v>0</v>
      </c>
      <c r="L27" s="4">
        <f t="shared" si="48"/>
        <v>65</v>
      </c>
      <c r="M27" s="4">
        <f t="shared" si="48"/>
        <v>0</v>
      </c>
      <c r="N27" s="4">
        <f t="shared" si="48"/>
        <v>65</v>
      </c>
      <c r="O27" s="4">
        <f t="shared" si="48"/>
        <v>0</v>
      </c>
      <c r="P27" s="4">
        <f t="shared" si="48"/>
        <v>0</v>
      </c>
      <c r="Q27" s="4">
        <f t="shared" si="48"/>
        <v>65</v>
      </c>
      <c r="R27" s="4">
        <f t="shared" ref="R27:AA27" si="49">R28</f>
        <v>65</v>
      </c>
      <c r="S27" s="4">
        <f t="shared" ref="S27" si="50">S28</f>
        <v>0</v>
      </c>
      <c r="T27" s="4">
        <f t="shared" ref="T27:Z27" si="51">T28</f>
        <v>65</v>
      </c>
      <c r="U27" s="4">
        <f t="shared" si="51"/>
        <v>0</v>
      </c>
      <c r="V27" s="4">
        <f t="shared" si="51"/>
        <v>65</v>
      </c>
      <c r="W27" s="4">
        <f t="shared" si="51"/>
        <v>0</v>
      </c>
      <c r="X27" s="4">
        <f t="shared" si="51"/>
        <v>65</v>
      </c>
      <c r="Y27" s="4">
        <f t="shared" si="51"/>
        <v>0</v>
      </c>
      <c r="Z27" s="4">
        <f t="shared" si="51"/>
        <v>65</v>
      </c>
      <c r="AA27" s="4">
        <f t="shared" si="49"/>
        <v>65</v>
      </c>
      <c r="AB27" s="4">
        <f t="shared" ref="AB27" si="52">AB28</f>
        <v>0</v>
      </c>
      <c r="AC27" s="4">
        <f t="shared" ref="AC27:AG30" si="53">AC28</f>
        <v>65</v>
      </c>
      <c r="AD27" s="4">
        <f t="shared" si="53"/>
        <v>0</v>
      </c>
      <c r="AE27" s="4">
        <f t="shared" si="53"/>
        <v>65</v>
      </c>
      <c r="AF27" s="4">
        <f t="shared" si="53"/>
        <v>0</v>
      </c>
      <c r="AG27" s="4">
        <f t="shared" si="53"/>
        <v>65</v>
      </c>
      <c r="AH27" s="83"/>
    </row>
    <row r="28" spans="1:34" ht="31.5" hidden="1" outlineLevel="1" x14ac:dyDescent="0.2">
      <c r="A28" s="5" t="s">
        <v>0</v>
      </c>
      <c r="B28" s="5" t="s">
        <v>21</v>
      </c>
      <c r="C28" s="5"/>
      <c r="D28" s="5"/>
      <c r="E28" s="18" t="s">
        <v>22</v>
      </c>
      <c r="F28" s="4">
        <f t="shared" ref="F28:AF30" si="54">F29</f>
        <v>65</v>
      </c>
      <c r="G28" s="4">
        <f t="shared" si="54"/>
        <v>0</v>
      </c>
      <c r="H28" s="4">
        <f t="shared" si="54"/>
        <v>65</v>
      </c>
      <c r="I28" s="4">
        <f t="shared" si="54"/>
        <v>0</v>
      </c>
      <c r="J28" s="4">
        <f t="shared" si="54"/>
        <v>0</v>
      </c>
      <c r="K28" s="4">
        <f t="shared" si="54"/>
        <v>0</v>
      </c>
      <c r="L28" s="4">
        <f t="shared" si="54"/>
        <v>65</v>
      </c>
      <c r="M28" s="4">
        <f t="shared" si="54"/>
        <v>0</v>
      </c>
      <c r="N28" s="4">
        <f t="shared" si="54"/>
        <v>65</v>
      </c>
      <c r="O28" s="4">
        <f t="shared" si="54"/>
        <v>0</v>
      </c>
      <c r="P28" s="4">
        <f t="shared" si="54"/>
        <v>0</v>
      </c>
      <c r="Q28" s="4">
        <f t="shared" si="54"/>
        <v>65</v>
      </c>
      <c r="R28" s="4">
        <f t="shared" si="54"/>
        <v>65</v>
      </c>
      <c r="S28" s="4">
        <f t="shared" si="54"/>
        <v>0</v>
      </c>
      <c r="T28" s="4">
        <f t="shared" si="54"/>
        <v>65</v>
      </c>
      <c r="U28" s="4">
        <f t="shared" si="54"/>
        <v>0</v>
      </c>
      <c r="V28" s="4">
        <f t="shared" si="54"/>
        <v>65</v>
      </c>
      <c r="W28" s="4">
        <f t="shared" si="54"/>
        <v>0</v>
      </c>
      <c r="X28" s="4">
        <f t="shared" si="54"/>
        <v>65</v>
      </c>
      <c r="Y28" s="4">
        <f t="shared" si="54"/>
        <v>0</v>
      </c>
      <c r="Z28" s="4">
        <f t="shared" si="54"/>
        <v>65</v>
      </c>
      <c r="AA28" s="4">
        <f t="shared" si="54"/>
        <v>65</v>
      </c>
      <c r="AB28" s="4">
        <f t="shared" si="54"/>
        <v>0</v>
      </c>
      <c r="AC28" s="4">
        <f t="shared" si="54"/>
        <v>65</v>
      </c>
      <c r="AD28" s="4">
        <f t="shared" si="54"/>
        <v>0</v>
      </c>
      <c r="AE28" s="4">
        <f t="shared" si="54"/>
        <v>65</v>
      </c>
      <c r="AF28" s="4">
        <f t="shared" si="54"/>
        <v>0</v>
      </c>
      <c r="AG28" s="4">
        <f t="shared" si="53"/>
        <v>65</v>
      </c>
      <c r="AH28" s="83"/>
    </row>
    <row r="29" spans="1:34" ht="15.75" hidden="1" outlineLevel="2" x14ac:dyDescent="0.2">
      <c r="A29" s="5" t="s">
        <v>0</v>
      </c>
      <c r="B29" s="5" t="s">
        <v>21</v>
      </c>
      <c r="C29" s="5" t="s">
        <v>4</v>
      </c>
      <c r="D29" s="5"/>
      <c r="E29" s="18" t="s">
        <v>5</v>
      </c>
      <c r="F29" s="4">
        <f t="shared" si="54"/>
        <v>65</v>
      </c>
      <c r="G29" s="4">
        <f t="shared" si="54"/>
        <v>0</v>
      </c>
      <c r="H29" s="4">
        <f t="shared" si="54"/>
        <v>65</v>
      </c>
      <c r="I29" s="4">
        <f t="shared" si="54"/>
        <v>0</v>
      </c>
      <c r="J29" s="4">
        <f t="shared" si="54"/>
        <v>0</v>
      </c>
      <c r="K29" s="4">
        <f t="shared" si="54"/>
        <v>0</v>
      </c>
      <c r="L29" s="4">
        <f t="shared" si="54"/>
        <v>65</v>
      </c>
      <c r="M29" s="4">
        <f t="shared" si="54"/>
        <v>0</v>
      </c>
      <c r="N29" s="4">
        <f t="shared" si="54"/>
        <v>65</v>
      </c>
      <c r="O29" s="4">
        <f t="shared" si="54"/>
        <v>0</v>
      </c>
      <c r="P29" s="4">
        <f t="shared" si="54"/>
        <v>0</v>
      </c>
      <c r="Q29" s="4">
        <f t="shared" si="54"/>
        <v>65</v>
      </c>
      <c r="R29" s="4">
        <f t="shared" si="54"/>
        <v>65</v>
      </c>
      <c r="S29" s="4">
        <f t="shared" si="54"/>
        <v>0</v>
      </c>
      <c r="T29" s="4">
        <f t="shared" si="54"/>
        <v>65</v>
      </c>
      <c r="U29" s="4">
        <f t="shared" si="54"/>
        <v>0</v>
      </c>
      <c r="V29" s="4">
        <f t="shared" si="54"/>
        <v>65</v>
      </c>
      <c r="W29" s="4">
        <f t="shared" si="54"/>
        <v>0</v>
      </c>
      <c r="X29" s="4">
        <f t="shared" si="54"/>
        <v>65</v>
      </c>
      <c r="Y29" s="4">
        <f t="shared" si="54"/>
        <v>0</v>
      </c>
      <c r="Z29" s="4">
        <f t="shared" si="54"/>
        <v>65</v>
      </c>
      <c r="AA29" s="4">
        <f t="shared" si="54"/>
        <v>65</v>
      </c>
      <c r="AB29" s="4">
        <f t="shared" si="54"/>
        <v>0</v>
      </c>
      <c r="AC29" s="4">
        <f t="shared" si="54"/>
        <v>65</v>
      </c>
      <c r="AD29" s="4">
        <f t="shared" si="54"/>
        <v>0</v>
      </c>
      <c r="AE29" s="4">
        <f t="shared" si="54"/>
        <v>65</v>
      </c>
      <c r="AF29" s="4">
        <f t="shared" si="53"/>
        <v>0</v>
      </c>
      <c r="AG29" s="4">
        <f t="shared" si="53"/>
        <v>65</v>
      </c>
      <c r="AH29" s="83"/>
    </row>
    <row r="30" spans="1:34" ht="15.75" hidden="1" outlineLevel="3" x14ac:dyDescent="0.2">
      <c r="A30" s="5" t="s">
        <v>0</v>
      </c>
      <c r="B30" s="5" t="s">
        <v>21</v>
      </c>
      <c r="C30" s="5" t="s">
        <v>10</v>
      </c>
      <c r="D30" s="5"/>
      <c r="E30" s="18" t="s">
        <v>59</v>
      </c>
      <c r="F30" s="4">
        <f t="shared" si="54"/>
        <v>65</v>
      </c>
      <c r="G30" s="4">
        <f t="shared" si="54"/>
        <v>0</v>
      </c>
      <c r="H30" s="4">
        <f t="shared" si="54"/>
        <v>65</v>
      </c>
      <c r="I30" s="4">
        <f t="shared" si="54"/>
        <v>0</v>
      </c>
      <c r="J30" s="4">
        <f t="shared" si="54"/>
        <v>0</v>
      </c>
      <c r="K30" s="4">
        <f t="shared" si="54"/>
        <v>0</v>
      </c>
      <c r="L30" s="4">
        <f t="shared" si="54"/>
        <v>65</v>
      </c>
      <c r="M30" s="4">
        <f t="shared" si="54"/>
        <v>0</v>
      </c>
      <c r="N30" s="4">
        <f t="shared" si="54"/>
        <v>65</v>
      </c>
      <c r="O30" s="4">
        <f t="shared" si="54"/>
        <v>0</v>
      </c>
      <c r="P30" s="4">
        <f t="shared" si="54"/>
        <v>0</v>
      </c>
      <c r="Q30" s="4">
        <f t="shared" si="54"/>
        <v>65</v>
      </c>
      <c r="R30" s="4">
        <f t="shared" si="54"/>
        <v>65</v>
      </c>
      <c r="S30" s="4">
        <f t="shared" si="54"/>
        <v>0</v>
      </c>
      <c r="T30" s="4">
        <f t="shared" si="54"/>
        <v>65</v>
      </c>
      <c r="U30" s="4">
        <f t="shared" si="54"/>
        <v>0</v>
      </c>
      <c r="V30" s="4">
        <f t="shared" si="54"/>
        <v>65</v>
      </c>
      <c r="W30" s="4">
        <f t="shared" si="54"/>
        <v>0</v>
      </c>
      <c r="X30" s="4">
        <f t="shared" si="54"/>
        <v>65</v>
      </c>
      <c r="Y30" s="4">
        <f t="shared" si="54"/>
        <v>0</v>
      </c>
      <c r="Z30" s="4">
        <f t="shared" si="54"/>
        <v>65</v>
      </c>
      <c r="AA30" s="4">
        <f t="shared" si="54"/>
        <v>65</v>
      </c>
      <c r="AB30" s="4">
        <f t="shared" si="54"/>
        <v>0</v>
      </c>
      <c r="AC30" s="4">
        <f t="shared" si="54"/>
        <v>65</v>
      </c>
      <c r="AD30" s="4">
        <f t="shared" si="54"/>
        <v>0</v>
      </c>
      <c r="AE30" s="4">
        <f t="shared" si="54"/>
        <v>65</v>
      </c>
      <c r="AF30" s="4">
        <f t="shared" si="53"/>
        <v>0</v>
      </c>
      <c r="AG30" s="4">
        <f t="shared" si="53"/>
        <v>65</v>
      </c>
      <c r="AH30" s="83"/>
    </row>
    <row r="31" spans="1:34" ht="31.5" hidden="1" outlineLevel="7" x14ac:dyDescent="0.2">
      <c r="A31" s="11" t="s">
        <v>0</v>
      </c>
      <c r="B31" s="11" t="s">
        <v>21</v>
      </c>
      <c r="C31" s="11" t="s">
        <v>10</v>
      </c>
      <c r="D31" s="11" t="s">
        <v>11</v>
      </c>
      <c r="E31" s="15" t="s">
        <v>12</v>
      </c>
      <c r="F31" s="8">
        <v>65</v>
      </c>
      <c r="G31" s="8"/>
      <c r="H31" s="8">
        <f>SUM(F31:G31)</f>
        <v>65</v>
      </c>
      <c r="I31" s="8"/>
      <c r="J31" s="8"/>
      <c r="K31" s="8"/>
      <c r="L31" s="8">
        <f>SUM(H31:K31)</f>
        <v>65</v>
      </c>
      <c r="M31" s="8"/>
      <c r="N31" s="8">
        <f>SUM(L31:M31)</f>
        <v>65</v>
      </c>
      <c r="O31" s="8"/>
      <c r="P31" s="8"/>
      <c r="Q31" s="8">
        <f>SUM(N31:P31)</f>
        <v>65</v>
      </c>
      <c r="R31" s="8">
        <v>65</v>
      </c>
      <c r="S31" s="8"/>
      <c r="T31" s="8">
        <f>SUM(R31:S31)</f>
        <v>65</v>
      </c>
      <c r="U31" s="8"/>
      <c r="V31" s="8">
        <f>SUM(T31:U31)</f>
        <v>65</v>
      </c>
      <c r="W31" s="8"/>
      <c r="X31" s="8">
        <f>SUM(V31:W31)</f>
        <v>65</v>
      </c>
      <c r="Y31" s="8"/>
      <c r="Z31" s="8">
        <f>SUM(X31:Y31)</f>
        <v>65</v>
      </c>
      <c r="AA31" s="8">
        <v>65</v>
      </c>
      <c r="AB31" s="8"/>
      <c r="AC31" s="8">
        <f>SUM(AA31:AB31)</f>
        <v>65</v>
      </c>
      <c r="AD31" s="8"/>
      <c r="AE31" s="8">
        <f>SUM(AC31:AD31)</f>
        <v>65</v>
      </c>
      <c r="AF31" s="8"/>
      <c r="AG31" s="8">
        <f>SUM(AE31:AF31)</f>
        <v>65</v>
      </c>
      <c r="AH31" s="83"/>
    </row>
    <row r="32" spans="1:34" ht="15.75" hidden="1" outlineLevel="7" x14ac:dyDescent="0.2">
      <c r="A32" s="11"/>
      <c r="B32" s="11"/>
      <c r="C32" s="11"/>
      <c r="D32" s="11"/>
      <c r="E32" s="15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3"/>
    </row>
    <row r="33" spans="1:34" ht="15.75" hidden="1" x14ac:dyDescent="0.2">
      <c r="A33" s="5" t="s">
        <v>23</v>
      </c>
      <c r="B33" s="5"/>
      <c r="C33" s="5"/>
      <c r="D33" s="5"/>
      <c r="E33" s="18" t="s">
        <v>24</v>
      </c>
      <c r="F33" s="4">
        <f>F34+F51</f>
        <v>10936.199999999999</v>
      </c>
      <c r="G33" s="4">
        <f t="shared" ref="G33:J33" si="55">G34+G51</f>
        <v>0</v>
      </c>
      <c r="H33" s="4">
        <f t="shared" si="55"/>
        <v>10936.199999999999</v>
      </c>
      <c r="I33" s="4">
        <f t="shared" si="55"/>
        <v>0</v>
      </c>
      <c r="J33" s="4">
        <f t="shared" si="55"/>
        <v>0</v>
      </c>
      <c r="K33" s="4">
        <f t="shared" ref="K33:L33" si="56">K34+K51</f>
        <v>0</v>
      </c>
      <c r="L33" s="4">
        <f t="shared" si="56"/>
        <v>10936.199999999999</v>
      </c>
      <c r="M33" s="4">
        <f t="shared" ref="M33:Q33" si="57">M34+M51</f>
        <v>0</v>
      </c>
      <c r="N33" s="4">
        <f t="shared" si="57"/>
        <v>10936.199999999999</v>
      </c>
      <c r="O33" s="4">
        <f t="shared" si="57"/>
        <v>0</v>
      </c>
      <c r="P33" s="4">
        <f t="shared" si="57"/>
        <v>0</v>
      </c>
      <c r="Q33" s="4">
        <f t="shared" si="57"/>
        <v>10936.199999999999</v>
      </c>
      <c r="R33" s="4">
        <f>R34+R51</f>
        <v>10737.1</v>
      </c>
      <c r="S33" s="4">
        <f t="shared" ref="S33" si="58">S34+S51</f>
        <v>0</v>
      </c>
      <c r="T33" s="4">
        <f t="shared" ref="T33:Z33" si="59">T34+T51</f>
        <v>10737.1</v>
      </c>
      <c r="U33" s="4">
        <f t="shared" si="59"/>
        <v>0</v>
      </c>
      <c r="V33" s="4">
        <f t="shared" si="59"/>
        <v>10737.1</v>
      </c>
      <c r="W33" s="4">
        <f t="shared" si="59"/>
        <v>0</v>
      </c>
      <c r="X33" s="4">
        <f t="shared" si="59"/>
        <v>10737.1</v>
      </c>
      <c r="Y33" s="4">
        <f t="shared" si="59"/>
        <v>0</v>
      </c>
      <c r="Z33" s="4">
        <f t="shared" si="59"/>
        <v>10737.1</v>
      </c>
      <c r="AA33" s="4">
        <f>AA34+AA51</f>
        <v>10737.1</v>
      </c>
      <c r="AB33" s="4">
        <f t="shared" ref="AB33" si="60">AB34+AB51</f>
        <v>0</v>
      </c>
      <c r="AC33" s="4">
        <f t="shared" ref="AC33:AG33" si="61">AC34+AC51</f>
        <v>10737.1</v>
      </c>
      <c r="AD33" s="4">
        <f t="shared" si="61"/>
        <v>0</v>
      </c>
      <c r="AE33" s="4">
        <f t="shared" si="61"/>
        <v>10737.1</v>
      </c>
      <c r="AF33" s="4">
        <f t="shared" si="61"/>
        <v>0</v>
      </c>
      <c r="AG33" s="4">
        <f t="shared" si="61"/>
        <v>10737.1</v>
      </c>
      <c r="AH33" s="83"/>
    </row>
    <row r="34" spans="1:34" ht="15.75" hidden="1" x14ac:dyDescent="0.2">
      <c r="A34" s="5" t="s">
        <v>23</v>
      </c>
      <c r="B34" s="5" t="s">
        <v>552</v>
      </c>
      <c r="C34" s="5"/>
      <c r="D34" s="5"/>
      <c r="E34" s="12" t="s">
        <v>536</v>
      </c>
      <c r="F34" s="4">
        <f>F35+F47</f>
        <v>10831.8</v>
      </c>
      <c r="G34" s="4">
        <f t="shared" ref="G34:J34" si="62">G35+G47</f>
        <v>0</v>
      </c>
      <c r="H34" s="4">
        <f t="shared" si="62"/>
        <v>10831.8</v>
      </c>
      <c r="I34" s="4">
        <f t="shared" si="62"/>
        <v>0</v>
      </c>
      <c r="J34" s="4">
        <f t="shared" si="62"/>
        <v>0</v>
      </c>
      <c r="K34" s="4">
        <f t="shared" ref="K34:L34" si="63">K35+K47</f>
        <v>0</v>
      </c>
      <c r="L34" s="4">
        <f t="shared" si="63"/>
        <v>10831.8</v>
      </c>
      <c r="M34" s="4">
        <f t="shared" ref="M34:Q34" si="64">M35+M47</f>
        <v>0</v>
      </c>
      <c r="N34" s="4">
        <f t="shared" si="64"/>
        <v>10831.8</v>
      </c>
      <c r="O34" s="4">
        <f t="shared" si="64"/>
        <v>0</v>
      </c>
      <c r="P34" s="4">
        <f t="shared" si="64"/>
        <v>0</v>
      </c>
      <c r="Q34" s="4">
        <f t="shared" si="64"/>
        <v>10831.8</v>
      </c>
      <c r="R34" s="4">
        <f>R35+R47</f>
        <v>10632.7</v>
      </c>
      <c r="S34" s="4">
        <f t="shared" ref="S34" si="65">S35+S47</f>
        <v>0</v>
      </c>
      <c r="T34" s="4">
        <f t="shared" ref="T34:Z34" si="66">T35+T47</f>
        <v>10632.7</v>
      </c>
      <c r="U34" s="4">
        <f t="shared" si="66"/>
        <v>0</v>
      </c>
      <c r="V34" s="4">
        <f t="shared" si="66"/>
        <v>10632.7</v>
      </c>
      <c r="W34" s="4">
        <f t="shared" si="66"/>
        <v>0</v>
      </c>
      <c r="X34" s="4">
        <f t="shared" si="66"/>
        <v>10632.7</v>
      </c>
      <c r="Y34" s="4">
        <f t="shared" si="66"/>
        <v>0</v>
      </c>
      <c r="Z34" s="4">
        <f t="shared" si="66"/>
        <v>10632.7</v>
      </c>
      <c r="AA34" s="4">
        <f>AA35+AA47</f>
        <v>10632.7</v>
      </c>
      <c r="AB34" s="4">
        <f t="shared" ref="AB34" si="67">AB35+AB47</f>
        <v>0</v>
      </c>
      <c r="AC34" s="4">
        <f t="shared" ref="AC34:AG34" si="68">AC35+AC47</f>
        <v>10632.7</v>
      </c>
      <c r="AD34" s="4">
        <f t="shared" si="68"/>
        <v>0</v>
      </c>
      <c r="AE34" s="4">
        <f t="shared" si="68"/>
        <v>10632.7</v>
      </c>
      <c r="AF34" s="4">
        <f t="shared" si="68"/>
        <v>0</v>
      </c>
      <c r="AG34" s="4">
        <f t="shared" si="68"/>
        <v>10632.7</v>
      </c>
      <c r="AH34" s="83"/>
    </row>
    <row r="35" spans="1:34" ht="47.25" hidden="1" outlineLevel="1" x14ac:dyDescent="0.2">
      <c r="A35" s="5" t="s">
        <v>23</v>
      </c>
      <c r="B35" s="5" t="s">
        <v>25</v>
      </c>
      <c r="C35" s="5"/>
      <c r="D35" s="5"/>
      <c r="E35" s="18" t="s">
        <v>26</v>
      </c>
      <c r="F35" s="4">
        <f>F36</f>
        <v>9685.7999999999993</v>
      </c>
      <c r="G35" s="4">
        <f t="shared" ref="G35:Q35" si="69">G36</f>
        <v>0</v>
      </c>
      <c r="H35" s="4">
        <f t="shared" si="69"/>
        <v>9685.7999999999993</v>
      </c>
      <c r="I35" s="4">
        <f t="shared" si="69"/>
        <v>0</v>
      </c>
      <c r="J35" s="4">
        <f t="shared" si="69"/>
        <v>0</v>
      </c>
      <c r="K35" s="4">
        <f t="shared" si="69"/>
        <v>0</v>
      </c>
      <c r="L35" s="4">
        <f t="shared" si="69"/>
        <v>9685.7999999999993</v>
      </c>
      <c r="M35" s="4">
        <f t="shared" si="69"/>
        <v>0</v>
      </c>
      <c r="N35" s="4">
        <f t="shared" si="69"/>
        <v>9685.7999999999993</v>
      </c>
      <c r="O35" s="4">
        <f t="shared" si="69"/>
        <v>0</v>
      </c>
      <c r="P35" s="4">
        <f t="shared" si="69"/>
        <v>0</v>
      </c>
      <c r="Q35" s="4">
        <f t="shared" si="69"/>
        <v>9685.7999999999993</v>
      </c>
      <c r="R35" s="4">
        <f t="shared" ref="R35:AA35" si="70">R36</f>
        <v>9486.7000000000007</v>
      </c>
      <c r="S35" s="4">
        <f t="shared" ref="S35" si="71">S36</f>
        <v>0</v>
      </c>
      <c r="T35" s="4">
        <f t="shared" ref="T35:Z35" si="72">T36</f>
        <v>9486.7000000000007</v>
      </c>
      <c r="U35" s="4">
        <f t="shared" si="72"/>
        <v>0</v>
      </c>
      <c r="V35" s="4">
        <f t="shared" si="72"/>
        <v>9486.7000000000007</v>
      </c>
      <c r="W35" s="4">
        <f t="shared" si="72"/>
        <v>0</v>
      </c>
      <c r="X35" s="4">
        <f t="shared" si="72"/>
        <v>9486.7000000000007</v>
      </c>
      <c r="Y35" s="4">
        <f t="shared" si="72"/>
        <v>0</v>
      </c>
      <c r="Z35" s="4">
        <f t="shared" si="72"/>
        <v>9486.7000000000007</v>
      </c>
      <c r="AA35" s="4">
        <f t="shared" si="70"/>
        <v>9486.7000000000007</v>
      </c>
      <c r="AB35" s="4">
        <f t="shared" ref="AB35" si="73">AB36</f>
        <v>0</v>
      </c>
      <c r="AC35" s="4">
        <f t="shared" ref="AC35:AG35" si="74">AC36</f>
        <v>9486.7000000000007</v>
      </c>
      <c r="AD35" s="4">
        <f t="shared" si="74"/>
        <v>0</v>
      </c>
      <c r="AE35" s="4">
        <f t="shared" si="74"/>
        <v>9486.7000000000007</v>
      </c>
      <c r="AF35" s="4">
        <f t="shared" si="74"/>
        <v>0</v>
      </c>
      <c r="AG35" s="4">
        <f t="shared" si="74"/>
        <v>9486.7000000000007</v>
      </c>
      <c r="AH35" s="83"/>
    </row>
    <row r="36" spans="1:34" ht="15.75" hidden="1" outlineLevel="2" x14ac:dyDescent="0.2">
      <c r="A36" s="5" t="s">
        <v>23</v>
      </c>
      <c r="B36" s="5" t="s">
        <v>25</v>
      </c>
      <c r="C36" s="5" t="s">
        <v>4</v>
      </c>
      <c r="D36" s="5"/>
      <c r="E36" s="18" t="s">
        <v>5</v>
      </c>
      <c r="F36" s="4">
        <f>F37+F41+F43+F45</f>
        <v>9685.7999999999993</v>
      </c>
      <c r="G36" s="4">
        <f t="shared" ref="G36:J36" si="75">G37+G41+G43+G45</f>
        <v>0</v>
      </c>
      <c r="H36" s="4">
        <f t="shared" si="75"/>
        <v>9685.7999999999993</v>
      </c>
      <c r="I36" s="4">
        <f t="shared" si="75"/>
        <v>0</v>
      </c>
      <c r="J36" s="4">
        <f t="shared" si="75"/>
        <v>0</v>
      </c>
      <c r="K36" s="4">
        <f t="shared" ref="K36:L36" si="76">K37+K41+K43+K45</f>
        <v>0</v>
      </c>
      <c r="L36" s="4">
        <f t="shared" si="76"/>
        <v>9685.7999999999993</v>
      </c>
      <c r="M36" s="4">
        <f t="shared" ref="M36:Q36" si="77">M37+M41+M43+M45</f>
        <v>0</v>
      </c>
      <c r="N36" s="4">
        <f t="shared" si="77"/>
        <v>9685.7999999999993</v>
      </c>
      <c r="O36" s="4">
        <f t="shared" si="77"/>
        <v>0</v>
      </c>
      <c r="P36" s="4">
        <f t="shared" si="77"/>
        <v>0</v>
      </c>
      <c r="Q36" s="4">
        <f t="shared" si="77"/>
        <v>9685.7999999999993</v>
      </c>
      <c r="R36" s="4">
        <f>R37+R41+R43+R45</f>
        <v>9486.7000000000007</v>
      </c>
      <c r="S36" s="4">
        <f t="shared" ref="S36" si="78">S37+S41+S43+S45</f>
        <v>0</v>
      </c>
      <c r="T36" s="4">
        <f t="shared" ref="T36:Z36" si="79">T37+T41+T43+T45</f>
        <v>9486.7000000000007</v>
      </c>
      <c r="U36" s="4">
        <f t="shared" si="79"/>
        <v>0</v>
      </c>
      <c r="V36" s="4">
        <f t="shared" si="79"/>
        <v>9486.7000000000007</v>
      </c>
      <c r="W36" s="4">
        <f t="shared" si="79"/>
        <v>0</v>
      </c>
      <c r="X36" s="4">
        <f t="shared" si="79"/>
        <v>9486.7000000000007</v>
      </c>
      <c r="Y36" s="4">
        <f t="shared" si="79"/>
        <v>0</v>
      </c>
      <c r="Z36" s="4">
        <f t="shared" si="79"/>
        <v>9486.7000000000007</v>
      </c>
      <c r="AA36" s="4">
        <f>AA37+AA41+AA43+AA45</f>
        <v>9486.7000000000007</v>
      </c>
      <c r="AB36" s="4">
        <f t="shared" ref="AB36" si="80">AB37+AB41+AB43+AB45</f>
        <v>0</v>
      </c>
      <c r="AC36" s="4">
        <f t="shared" ref="AC36:AG36" si="81">AC37+AC41+AC43+AC45</f>
        <v>9486.7000000000007</v>
      </c>
      <c r="AD36" s="4">
        <f t="shared" si="81"/>
        <v>0</v>
      </c>
      <c r="AE36" s="4">
        <f t="shared" si="81"/>
        <v>9486.7000000000007</v>
      </c>
      <c r="AF36" s="4">
        <f t="shared" si="81"/>
        <v>0</v>
      </c>
      <c r="AG36" s="4">
        <f t="shared" si="81"/>
        <v>9486.7000000000007</v>
      </c>
      <c r="AH36" s="83"/>
    </row>
    <row r="37" spans="1:34" ht="15.75" hidden="1" outlineLevel="3" x14ac:dyDescent="0.2">
      <c r="A37" s="5" t="s">
        <v>23</v>
      </c>
      <c r="B37" s="5" t="s">
        <v>25</v>
      </c>
      <c r="C37" s="5" t="s">
        <v>10</v>
      </c>
      <c r="D37" s="5"/>
      <c r="E37" s="18" t="s">
        <v>59</v>
      </c>
      <c r="F37" s="4">
        <f>F38+F39+F40</f>
        <v>4923.2</v>
      </c>
      <c r="G37" s="4">
        <f t="shared" ref="G37:J37" si="82">G38+G39+G40</f>
        <v>0</v>
      </c>
      <c r="H37" s="4">
        <f t="shared" si="82"/>
        <v>4923.2</v>
      </c>
      <c r="I37" s="4">
        <f t="shared" si="82"/>
        <v>0</v>
      </c>
      <c r="J37" s="4">
        <f t="shared" si="82"/>
        <v>0</v>
      </c>
      <c r="K37" s="4">
        <f t="shared" ref="K37:L37" si="83">K38+K39+K40</f>
        <v>0</v>
      </c>
      <c r="L37" s="4">
        <f t="shared" si="83"/>
        <v>4923.2</v>
      </c>
      <c r="M37" s="4">
        <f t="shared" ref="M37:Q37" si="84">M38+M39+M40</f>
        <v>0</v>
      </c>
      <c r="N37" s="4">
        <f t="shared" si="84"/>
        <v>4923.2</v>
      </c>
      <c r="O37" s="4">
        <f t="shared" si="84"/>
        <v>0</v>
      </c>
      <c r="P37" s="4">
        <f t="shared" si="84"/>
        <v>0</v>
      </c>
      <c r="Q37" s="4">
        <f t="shared" si="84"/>
        <v>4923.2</v>
      </c>
      <c r="R37" s="4">
        <f t="shared" ref="R37:AA37" si="85">R38+R39+R40</f>
        <v>4724.1000000000004</v>
      </c>
      <c r="S37" s="4">
        <f t="shared" ref="S37" si="86">S38+S39+S40</f>
        <v>0</v>
      </c>
      <c r="T37" s="4">
        <f t="shared" ref="T37:Z37" si="87">T38+T39+T40</f>
        <v>4724.1000000000004</v>
      </c>
      <c r="U37" s="4">
        <f t="shared" si="87"/>
        <v>0</v>
      </c>
      <c r="V37" s="4">
        <f t="shared" si="87"/>
        <v>4724.1000000000004</v>
      </c>
      <c r="W37" s="4">
        <f t="shared" si="87"/>
        <v>0</v>
      </c>
      <c r="X37" s="4">
        <f t="shared" si="87"/>
        <v>4724.1000000000004</v>
      </c>
      <c r="Y37" s="4">
        <f t="shared" si="87"/>
        <v>0</v>
      </c>
      <c r="Z37" s="4">
        <f t="shared" si="87"/>
        <v>4724.1000000000004</v>
      </c>
      <c r="AA37" s="4">
        <f t="shared" si="85"/>
        <v>4724.1000000000004</v>
      </c>
      <c r="AB37" s="4">
        <f t="shared" ref="AB37" si="88">AB38+AB39+AB40</f>
        <v>0</v>
      </c>
      <c r="AC37" s="4">
        <f t="shared" ref="AC37:AG37" si="89">AC38+AC39+AC40</f>
        <v>4724.1000000000004</v>
      </c>
      <c r="AD37" s="4">
        <f t="shared" si="89"/>
        <v>0</v>
      </c>
      <c r="AE37" s="4">
        <f t="shared" si="89"/>
        <v>4724.1000000000004</v>
      </c>
      <c r="AF37" s="4">
        <f t="shared" si="89"/>
        <v>0</v>
      </c>
      <c r="AG37" s="4">
        <f t="shared" si="89"/>
        <v>4724.1000000000004</v>
      </c>
      <c r="AH37" s="83"/>
    </row>
    <row r="38" spans="1:34" ht="63" hidden="1" outlineLevel="7" x14ac:dyDescent="0.2">
      <c r="A38" s="11" t="s">
        <v>23</v>
      </c>
      <c r="B38" s="11" t="s">
        <v>25</v>
      </c>
      <c r="C38" s="11" t="s">
        <v>10</v>
      </c>
      <c r="D38" s="11" t="s">
        <v>8</v>
      </c>
      <c r="E38" s="15" t="s">
        <v>9</v>
      </c>
      <c r="F38" s="8">
        <v>3960.5</v>
      </c>
      <c r="G38" s="8"/>
      <c r="H38" s="8">
        <f t="shared" ref="H38:H40" si="90">SUM(F38:G38)</f>
        <v>3960.5</v>
      </c>
      <c r="I38" s="8"/>
      <c r="J38" s="8"/>
      <c r="K38" s="8"/>
      <c r="L38" s="8">
        <f t="shared" ref="L38:L40" si="91">SUM(H38:K38)</f>
        <v>3960.5</v>
      </c>
      <c r="M38" s="8"/>
      <c r="N38" s="8">
        <f>SUM(L38:M38)</f>
        <v>3960.5</v>
      </c>
      <c r="O38" s="8"/>
      <c r="P38" s="8"/>
      <c r="Q38" s="8">
        <f>SUM(N38:P38)</f>
        <v>3960.5</v>
      </c>
      <c r="R38" s="8">
        <v>3761.4</v>
      </c>
      <c r="S38" s="8"/>
      <c r="T38" s="8">
        <f t="shared" ref="T38:T40" si="92">SUM(R38:S38)</f>
        <v>3761.4</v>
      </c>
      <c r="U38" s="8"/>
      <c r="V38" s="8">
        <f t="shared" ref="V38:V40" si="93">SUM(T38:U38)</f>
        <v>3761.4</v>
      </c>
      <c r="W38" s="8"/>
      <c r="X38" s="8">
        <f>SUM(V38:W38)</f>
        <v>3761.4</v>
      </c>
      <c r="Y38" s="8"/>
      <c r="Z38" s="8">
        <f>SUM(X38:Y38)</f>
        <v>3761.4</v>
      </c>
      <c r="AA38" s="8">
        <v>3761.4</v>
      </c>
      <c r="AB38" s="8"/>
      <c r="AC38" s="8">
        <f t="shared" ref="AC38:AC40" si="94">SUM(AA38:AB38)</f>
        <v>3761.4</v>
      </c>
      <c r="AD38" s="8"/>
      <c r="AE38" s="8">
        <f t="shared" ref="AE38:AE40" si="95">SUM(AC38:AD38)</f>
        <v>3761.4</v>
      </c>
      <c r="AF38" s="8"/>
      <c r="AG38" s="8">
        <f>SUM(AE38:AF38)</f>
        <v>3761.4</v>
      </c>
      <c r="AH38" s="83"/>
    </row>
    <row r="39" spans="1:34" ht="31.5" hidden="1" outlineLevel="7" x14ac:dyDescent="0.2">
      <c r="A39" s="11" t="s">
        <v>23</v>
      </c>
      <c r="B39" s="11" t="s">
        <v>25</v>
      </c>
      <c r="C39" s="11" t="s">
        <v>10</v>
      </c>
      <c r="D39" s="11" t="s">
        <v>11</v>
      </c>
      <c r="E39" s="15" t="s">
        <v>12</v>
      </c>
      <c r="F39" s="8">
        <v>959.9</v>
      </c>
      <c r="G39" s="8"/>
      <c r="H39" s="8">
        <f t="shared" si="90"/>
        <v>959.9</v>
      </c>
      <c r="I39" s="8"/>
      <c r="J39" s="8"/>
      <c r="K39" s="8"/>
      <c r="L39" s="8">
        <f t="shared" si="91"/>
        <v>959.9</v>
      </c>
      <c r="M39" s="8"/>
      <c r="N39" s="8">
        <f>SUM(L39:M39)</f>
        <v>959.9</v>
      </c>
      <c r="O39" s="8"/>
      <c r="P39" s="8"/>
      <c r="Q39" s="8">
        <f>SUM(N39:P39)</f>
        <v>959.9</v>
      </c>
      <c r="R39" s="8">
        <v>959.9</v>
      </c>
      <c r="S39" s="8"/>
      <c r="T39" s="8">
        <f t="shared" si="92"/>
        <v>959.9</v>
      </c>
      <c r="U39" s="8"/>
      <c r="V39" s="8">
        <f t="shared" si="93"/>
        <v>959.9</v>
      </c>
      <c r="W39" s="8"/>
      <c r="X39" s="8">
        <f>SUM(V39:W39)</f>
        <v>959.9</v>
      </c>
      <c r="Y39" s="8"/>
      <c r="Z39" s="8">
        <f>SUM(X39:Y39)</f>
        <v>959.9</v>
      </c>
      <c r="AA39" s="8">
        <v>959.9</v>
      </c>
      <c r="AB39" s="8"/>
      <c r="AC39" s="8">
        <f t="shared" si="94"/>
        <v>959.9</v>
      </c>
      <c r="AD39" s="8"/>
      <c r="AE39" s="8">
        <f t="shared" si="95"/>
        <v>959.9</v>
      </c>
      <c r="AF39" s="8"/>
      <c r="AG39" s="8">
        <f>SUM(AE39:AF39)</f>
        <v>959.9</v>
      </c>
      <c r="AH39" s="83"/>
    </row>
    <row r="40" spans="1:34" ht="15.75" hidden="1" outlineLevel="7" x14ac:dyDescent="0.2">
      <c r="A40" s="11" t="s">
        <v>23</v>
      </c>
      <c r="B40" s="11" t="s">
        <v>25</v>
      </c>
      <c r="C40" s="11" t="s">
        <v>10</v>
      </c>
      <c r="D40" s="11" t="s">
        <v>27</v>
      </c>
      <c r="E40" s="15" t="s">
        <v>28</v>
      </c>
      <c r="F40" s="8">
        <v>2.8</v>
      </c>
      <c r="G40" s="8"/>
      <c r="H40" s="8">
        <f t="shared" si="90"/>
        <v>2.8</v>
      </c>
      <c r="I40" s="8"/>
      <c r="J40" s="8"/>
      <c r="K40" s="8"/>
      <c r="L40" s="8">
        <f t="shared" si="91"/>
        <v>2.8</v>
      </c>
      <c r="M40" s="8"/>
      <c r="N40" s="8">
        <f>SUM(L40:M40)</f>
        <v>2.8</v>
      </c>
      <c r="O40" s="8"/>
      <c r="P40" s="8"/>
      <c r="Q40" s="8">
        <f>SUM(N40:P40)</f>
        <v>2.8</v>
      </c>
      <c r="R40" s="8">
        <v>2.8</v>
      </c>
      <c r="S40" s="8"/>
      <c r="T40" s="8">
        <f t="shared" si="92"/>
        <v>2.8</v>
      </c>
      <c r="U40" s="8"/>
      <c r="V40" s="8">
        <f t="shared" si="93"/>
        <v>2.8</v>
      </c>
      <c r="W40" s="8"/>
      <c r="X40" s="8">
        <f>SUM(V40:W40)</f>
        <v>2.8</v>
      </c>
      <c r="Y40" s="8"/>
      <c r="Z40" s="8">
        <f>SUM(X40:Y40)</f>
        <v>2.8</v>
      </c>
      <c r="AA40" s="8">
        <v>2.8</v>
      </c>
      <c r="AB40" s="8"/>
      <c r="AC40" s="8">
        <f t="shared" si="94"/>
        <v>2.8</v>
      </c>
      <c r="AD40" s="8"/>
      <c r="AE40" s="8">
        <f t="shared" si="95"/>
        <v>2.8</v>
      </c>
      <c r="AF40" s="8"/>
      <c r="AG40" s="8">
        <f>SUM(AE40:AF40)</f>
        <v>2.8</v>
      </c>
      <c r="AH40" s="83"/>
    </row>
    <row r="41" spans="1:34" ht="15.75" hidden="1" outlineLevel="3" x14ac:dyDescent="0.2">
      <c r="A41" s="5" t="s">
        <v>23</v>
      </c>
      <c r="B41" s="5" t="s">
        <v>25</v>
      </c>
      <c r="C41" s="5" t="s">
        <v>29</v>
      </c>
      <c r="D41" s="5"/>
      <c r="E41" s="18" t="s">
        <v>30</v>
      </c>
      <c r="F41" s="4">
        <f>F42</f>
        <v>1978.6</v>
      </c>
      <c r="G41" s="4">
        <f t="shared" ref="G41:Q41" si="96">G42</f>
        <v>0</v>
      </c>
      <c r="H41" s="4">
        <f t="shared" si="96"/>
        <v>1978.6</v>
      </c>
      <c r="I41" s="4">
        <f t="shared" si="96"/>
        <v>0</v>
      </c>
      <c r="J41" s="4">
        <f t="shared" si="96"/>
        <v>0</v>
      </c>
      <c r="K41" s="4">
        <f t="shared" si="96"/>
        <v>0</v>
      </c>
      <c r="L41" s="4">
        <f t="shared" si="96"/>
        <v>1978.6</v>
      </c>
      <c r="M41" s="4">
        <f t="shared" si="96"/>
        <v>0</v>
      </c>
      <c r="N41" s="4">
        <f t="shared" si="96"/>
        <v>1978.6</v>
      </c>
      <c r="O41" s="4">
        <f t="shared" si="96"/>
        <v>0</v>
      </c>
      <c r="P41" s="4">
        <f t="shared" si="96"/>
        <v>0</v>
      </c>
      <c r="Q41" s="4">
        <f t="shared" si="96"/>
        <v>1978.6</v>
      </c>
      <c r="R41" s="4">
        <f t="shared" ref="R41:AA41" si="97">R42</f>
        <v>1978.6</v>
      </c>
      <c r="S41" s="4">
        <f t="shared" ref="S41" si="98">S42</f>
        <v>0</v>
      </c>
      <c r="T41" s="4">
        <f t="shared" ref="T41:Z41" si="99">T42</f>
        <v>1978.6</v>
      </c>
      <c r="U41" s="4">
        <f t="shared" si="99"/>
        <v>0</v>
      </c>
      <c r="V41" s="4">
        <f t="shared" si="99"/>
        <v>1978.6</v>
      </c>
      <c r="W41" s="4">
        <f t="shared" si="99"/>
        <v>0</v>
      </c>
      <c r="X41" s="4">
        <f t="shared" si="99"/>
        <v>1978.6</v>
      </c>
      <c r="Y41" s="4">
        <f t="shared" si="99"/>
        <v>0</v>
      </c>
      <c r="Z41" s="4">
        <f t="shared" si="99"/>
        <v>1978.6</v>
      </c>
      <c r="AA41" s="4">
        <f t="shared" si="97"/>
        <v>1978.6</v>
      </c>
      <c r="AB41" s="4">
        <f t="shared" ref="AB41" si="100">AB42</f>
        <v>0</v>
      </c>
      <c r="AC41" s="4">
        <f t="shared" ref="AC41:AG41" si="101">AC42</f>
        <v>1978.6</v>
      </c>
      <c r="AD41" s="4">
        <f t="shared" si="101"/>
        <v>0</v>
      </c>
      <c r="AE41" s="4">
        <f t="shared" si="101"/>
        <v>1978.6</v>
      </c>
      <c r="AF41" s="4">
        <f t="shared" si="101"/>
        <v>0</v>
      </c>
      <c r="AG41" s="4">
        <f t="shared" si="101"/>
        <v>1978.6</v>
      </c>
      <c r="AH41" s="83"/>
    </row>
    <row r="42" spans="1:34" ht="63" hidden="1" outlineLevel="7" x14ac:dyDescent="0.2">
      <c r="A42" s="11" t="s">
        <v>23</v>
      </c>
      <c r="B42" s="11" t="s">
        <v>25</v>
      </c>
      <c r="C42" s="11" t="s">
        <v>29</v>
      </c>
      <c r="D42" s="11" t="s">
        <v>8</v>
      </c>
      <c r="E42" s="15" t="s">
        <v>9</v>
      </c>
      <c r="F42" s="8">
        <v>1978.6</v>
      </c>
      <c r="G42" s="8"/>
      <c r="H42" s="8">
        <f>SUM(F42:G42)</f>
        <v>1978.6</v>
      </c>
      <c r="I42" s="8"/>
      <c r="J42" s="8"/>
      <c r="K42" s="8"/>
      <c r="L42" s="8">
        <f>SUM(H42:K42)</f>
        <v>1978.6</v>
      </c>
      <c r="M42" s="8"/>
      <c r="N42" s="8">
        <f>SUM(L42:M42)</f>
        <v>1978.6</v>
      </c>
      <c r="O42" s="8"/>
      <c r="P42" s="8"/>
      <c r="Q42" s="8">
        <f>SUM(N42:P42)</f>
        <v>1978.6</v>
      </c>
      <c r="R42" s="8">
        <v>1978.6</v>
      </c>
      <c r="S42" s="8"/>
      <c r="T42" s="8">
        <f>SUM(R42:S42)</f>
        <v>1978.6</v>
      </c>
      <c r="U42" s="8"/>
      <c r="V42" s="8">
        <f>SUM(T42:U42)</f>
        <v>1978.6</v>
      </c>
      <c r="W42" s="8"/>
      <c r="X42" s="8">
        <f>SUM(V42:W42)</f>
        <v>1978.6</v>
      </c>
      <c r="Y42" s="8"/>
      <c r="Z42" s="8">
        <f>SUM(X42:Y42)</f>
        <v>1978.6</v>
      </c>
      <c r="AA42" s="8">
        <v>1978.6</v>
      </c>
      <c r="AB42" s="8"/>
      <c r="AC42" s="8">
        <f>SUM(AA42:AB42)</f>
        <v>1978.6</v>
      </c>
      <c r="AD42" s="8"/>
      <c r="AE42" s="8">
        <f>SUM(AC42:AD42)</f>
        <v>1978.6</v>
      </c>
      <c r="AF42" s="8"/>
      <c r="AG42" s="8">
        <f>SUM(AE42:AF42)</f>
        <v>1978.6</v>
      </c>
      <c r="AH42" s="83"/>
    </row>
    <row r="43" spans="1:34" ht="31.5" hidden="1" outlineLevel="3" x14ac:dyDescent="0.2">
      <c r="A43" s="5" t="s">
        <v>23</v>
      </c>
      <c r="B43" s="5" t="s">
        <v>25</v>
      </c>
      <c r="C43" s="5" t="s">
        <v>13</v>
      </c>
      <c r="D43" s="5"/>
      <c r="E43" s="18" t="s">
        <v>14</v>
      </c>
      <c r="F43" s="4">
        <f t="shared" ref="F43:AG43" si="102">F44</f>
        <v>105.6</v>
      </c>
      <c r="G43" s="4">
        <f t="shared" si="102"/>
        <v>0</v>
      </c>
      <c r="H43" s="4">
        <f t="shared" si="102"/>
        <v>105.6</v>
      </c>
      <c r="I43" s="4">
        <f t="shared" si="102"/>
        <v>0</v>
      </c>
      <c r="J43" s="4">
        <f t="shared" si="102"/>
        <v>0</v>
      </c>
      <c r="K43" s="4">
        <f t="shared" si="102"/>
        <v>0</v>
      </c>
      <c r="L43" s="4">
        <f t="shared" si="102"/>
        <v>105.6</v>
      </c>
      <c r="M43" s="4">
        <f t="shared" si="102"/>
        <v>0</v>
      </c>
      <c r="N43" s="4">
        <f t="shared" si="102"/>
        <v>105.6</v>
      </c>
      <c r="O43" s="4">
        <f t="shared" si="102"/>
        <v>0</v>
      </c>
      <c r="P43" s="4">
        <f t="shared" si="102"/>
        <v>0</v>
      </c>
      <c r="Q43" s="4">
        <f t="shared" si="102"/>
        <v>105.6</v>
      </c>
      <c r="R43" s="4">
        <f t="shared" si="102"/>
        <v>105.6</v>
      </c>
      <c r="S43" s="4">
        <f t="shared" si="102"/>
        <v>0</v>
      </c>
      <c r="T43" s="4">
        <f t="shared" si="102"/>
        <v>105.6</v>
      </c>
      <c r="U43" s="4">
        <f t="shared" si="102"/>
        <v>0</v>
      </c>
      <c r="V43" s="4">
        <f t="shared" si="102"/>
        <v>105.6</v>
      </c>
      <c r="W43" s="4">
        <f t="shared" si="102"/>
        <v>0</v>
      </c>
      <c r="X43" s="4">
        <f t="shared" si="102"/>
        <v>105.6</v>
      </c>
      <c r="Y43" s="4">
        <f t="shared" si="102"/>
        <v>0</v>
      </c>
      <c r="Z43" s="4">
        <f t="shared" si="102"/>
        <v>105.6</v>
      </c>
      <c r="AA43" s="4">
        <f t="shared" si="102"/>
        <v>105.6</v>
      </c>
      <c r="AB43" s="4">
        <f t="shared" si="102"/>
        <v>0</v>
      </c>
      <c r="AC43" s="4">
        <f t="shared" si="102"/>
        <v>105.6</v>
      </c>
      <c r="AD43" s="4">
        <f t="shared" si="102"/>
        <v>0</v>
      </c>
      <c r="AE43" s="4">
        <f t="shared" si="102"/>
        <v>105.6</v>
      </c>
      <c r="AF43" s="4">
        <f t="shared" si="102"/>
        <v>0</v>
      </c>
      <c r="AG43" s="4">
        <f t="shared" si="102"/>
        <v>105.6</v>
      </c>
      <c r="AH43" s="83"/>
    </row>
    <row r="44" spans="1:34" ht="31.5" hidden="1" outlineLevel="7" x14ac:dyDescent="0.2">
      <c r="A44" s="11" t="s">
        <v>23</v>
      </c>
      <c r="B44" s="11" t="s">
        <v>25</v>
      </c>
      <c r="C44" s="11" t="s">
        <v>13</v>
      </c>
      <c r="D44" s="11" t="s">
        <v>11</v>
      </c>
      <c r="E44" s="15" t="s">
        <v>12</v>
      </c>
      <c r="F44" s="8">
        <v>105.6</v>
      </c>
      <c r="G44" s="8"/>
      <c r="H44" s="8">
        <f>SUM(F44:G44)</f>
        <v>105.6</v>
      </c>
      <c r="I44" s="8"/>
      <c r="J44" s="8"/>
      <c r="K44" s="8"/>
      <c r="L44" s="8">
        <f>SUM(H44:K44)</f>
        <v>105.6</v>
      </c>
      <c r="M44" s="8"/>
      <c r="N44" s="8">
        <f>SUM(L44:M44)</f>
        <v>105.6</v>
      </c>
      <c r="O44" s="8"/>
      <c r="P44" s="8"/>
      <c r="Q44" s="8">
        <f>SUM(N44:P44)</f>
        <v>105.6</v>
      </c>
      <c r="R44" s="8">
        <v>105.6</v>
      </c>
      <c r="S44" s="8"/>
      <c r="T44" s="8">
        <f>SUM(R44:S44)</f>
        <v>105.6</v>
      </c>
      <c r="U44" s="8"/>
      <c r="V44" s="8">
        <f>SUM(T44:U44)</f>
        <v>105.6</v>
      </c>
      <c r="W44" s="8"/>
      <c r="X44" s="8">
        <f>SUM(V44:W44)</f>
        <v>105.6</v>
      </c>
      <c r="Y44" s="8"/>
      <c r="Z44" s="8">
        <f>SUM(X44:Y44)</f>
        <v>105.6</v>
      </c>
      <c r="AA44" s="8">
        <v>105.6</v>
      </c>
      <c r="AB44" s="8"/>
      <c r="AC44" s="8">
        <f>SUM(AA44:AB44)</f>
        <v>105.6</v>
      </c>
      <c r="AD44" s="8"/>
      <c r="AE44" s="8">
        <f>SUM(AC44:AD44)</f>
        <v>105.6</v>
      </c>
      <c r="AF44" s="8"/>
      <c r="AG44" s="8">
        <f>SUM(AE44:AF44)</f>
        <v>105.6</v>
      </c>
      <c r="AH44" s="83"/>
    </row>
    <row r="45" spans="1:34" ht="15.75" hidden="1" outlineLevel="3" x14ac:dyDescent="0.2">
      <c r="A45" s="5" t="s">
        <v>23</v>
      </c>
      <c r="B45" s="5" t="s">
        <v>25</v>
      </c>
      <c r="C45" s="5" t="s">
        <v>31</v>
      </c>
      <c r="D45" s="5"/>
      <c r="E45" s="18" t="s">
        <v>32</v>
      </c>
      <c r="F45" s="4">
        <f t="shared" ref="F45:AG45" si="103">F46</f>
        <v>2678.4</v>
      </c>
      <c r="G45" s="4">
        <f t="shared" si="103"/>
        <v>0</v>
      </c>
      <c r="H45" s="4">
        <f t="shared" si="103"/>
        <v>2678.4</v>
      </c>
      <c r="I45" s="4">
        <f t="shared" si="103"/>
        <v>0</v>
      </c>
      <c r="J45" s="4">
        <f t="shared" si="103"/>
        <v>0</v>
      </c>
      <c r="K45" s="4">
        <f t="shared" si="103"/>
        <v>0</v>
      </c>
      <c r="L45" s="4">
        <f t="shared" si="103"/>
        <v>2678.4</v>
      </c>
      <c r="M45" s="4">
        <f t="shared" si="103"/>
        <v>0</v>
      </c>
      <c r="N45" s="4">
        <f t="shared" si="103"/>
        <v>2678.4</v>
      </c>
      <c r="O45" s="4">
        <f t="shared" si="103"/>
        <v>0</v>
      </c>
      <c r="P45" s="4">
        <f t="shared" si="103"/>
        <v>0</v>
      </c>
      <c r="Q45" s="4">
        <f t="shared" si="103"/>
        <v>2678.4</v>
      </c>
      <c r="R45" s="4">
        <f t="shared" si="103"/>
        <v>2678.4</v>
      </c>
      <c r="S45" s="4">
        <f t="shared" si="103"/>
        <v>0</v>
      </c>
      <c r="T45" s="4">
        <f t="shared" si="103"/>
        <v>2678.4</v>
      </c>
      <c r="U45" s="4">
        <f t="shared" si="103"/>
        <v>0</v>
      </c>
      <c r="V45" s="4">
        <f t="shared" si="103"/>
        <v>2678.4</v>
      </c>
      <c r="W45" s="4">
        <f t="shared" si="103"/>
        <v>0</v>
      </c>
      <c r="X45" s="4">
        <f t="shared" si="103"/>
        <v>2678.4</v>
      </c>
      <c r="Y45" s="4">
        <f t="shared" si="103"/>
        <v>0</v>
      </c>
      <c r="Z45" s="4">
        <f t="shared" si="103"/>
        <v>2678.4</v>
      </c>
      <c r="AA45" s="4">
        <f t="shared" si="103"/>
        <v>2678.4</v>
      </c>
      <c r="AB45" s="4">
        <f t="shared" si="103"/>
        <v>0</v>
      </c>
      <c r="AC45" s="4">
        <f t="shared" si="103"/>
        <v>2678.4</v>
      </c>
      <c r="AD45" s="4">
        <f t="shared" si="103"/>
        <v>0</v>
      </c>
      <c r="AE45" s="4">
        <f t="shared" si="103"/>
        <v>2678.4</v>
      </c>
      <c r="AF45" s="4">
        <f t="shared" si="103"/>
        <v>0</v>
      </c>
      <c r="AG45" s="4">
        <f t="shared" si="103"/>
        <v>2678.4</v>
      </c>
      <c r="AH45" s="83"/>
    </row>
    <row r="46" spans="1:34" ht="15.75" hidden="1" outlineLevel="7" x14ac:dyDescent="0.2">
      <c r="A46" s="11" t="s">
        <v>23</v>
      </c>
      <c r="B46" s="11" t="s">
        <v>25</v>
      </c>
      <c r="C46" s="11" t="s">
        <v>31</v>
      </c>
      <c r="D46" s="11" t="s">
        <v>33</v>
      </c>
      <c r="E46" s="15" t="s">
        <v>34</v>
      </c>
      <c r="F46" s="8">
        <v>2678.4</v>
      </c>
      <c r="G46" s="8"/>
      <c r="H46" s="8">
        <f>SUM(F46:G46)</f>
        <v>2678.4</v>
      </c>
      <c r="I46" s="8"/>
      <c r="J46" s="8"/>
      <c r="K46" s="8"/>
      <c r="L46" s="8">
        <f>SUM(H46:K46)</f>
        <v>2678.4</v>
      </c>
      <c r="M46" s="8"/>
      <c r="N46" s="8">
        <f>SUM(L46:M46)</f>
        <v>2678.4</v>
      </c>
      <c r="O46" s="8"/>
      <c r="P46" s="8"/>
      <c r="Q46" s="8">
        <f>SUM(N46:P46)</f>
        <v>2678.4</v>
      </c>
      <c r="R46" s="8">
        <v>2678.4</v>
      </c>
      <c r="S46" s="8"/>
      <c r="T46" s="8">
        <f>SUM(R46:S46)</f>
        <v>2678.4</v>
      </c>
      <c r="U46" s="8"/>
      <c r="V46" s="8">
        <f>SUM(T46:U46)</f>
        <v>2678.4</v>
      </c>
      <c r="W46" s="8"/>
      <c r="X46" s="8">
        <f>SUM(V46:W46)</f>
        <v>2678.4</v>
      </c>
      <c r="Y46" s="8"/>
      <c r="Z46" s="8">
        <f>SUM(X46:Y46)</f>
        <v>2678.4</v>
      </c>
      <c r="AA46" s="8">
        <v>2678.4</v>
      </c>
      <c r="AB46" s="8"/>
      <c r="AC46" s="8">
        <f>SUM(AA46:AB46)</f>
        <v>2678.4</v>
      </c>
      <c r="AD46" s="8"/>
      <c r="AE46" s="8">
        <f>SUM(AC46:AD46)</f>
        <v>2678.4</v>
      </c>
      <c r="AF46" s="8"/>
      <c r="AG46" s="8">
        <f>SUM(AE46:AF46)</f>
        <v>2678.4</v>
      </c>
      <c r="AH46" s="83"/>
    </row>
    <row r="47" spans="1:34" ht="15.75" hidden="1" outlineLevel="1" x14ac:dyDescent="0.2">
      <c r="A47" s="5" t="s">
        <v>23</v>
      </c>
      <c r="B47" s="5" t="s">
        <v>15</v>
      </c>
      <c r="C47" s="5"/>
      <c r="D47" s="5"/>
      <c r="E47" s="18" t="s">
        <v>16</v>
      </c>
      <c r="F47" s="4">
        <f t="shared" ref="F47:AF49" si="104">F48</f>
        <v>1146</v>
      </c>
      <c r="G47" s="4">
        <f t="shared" si="104"/>
        <v>0</v>
      </c>
      <c r="H47" s="4">
        <f t="shared" si="104"/>
        <v>1146</v>
      </c>
      <c r="I47" s="4">
        <f t="shared" si="104"/>
        <v>0</v>
      </c>
      <c r="J47" s="4">
        <f t="shared" si="104"/>
        <v>0</v>
      </c>
      <c r="K47" s="4">
        <f t="shared" si="104"/>
        <v>0</v>
      </c>
      <c r="L47" s="4">
        <f t="shared" si="104"/>
        <v>1146</v>
      </c>
      <c r="M47" s="4">
        <f t="shared" si="104"/>
        <v>0</v>
      </c>
      <c r="N47" s="4">
        <f t="shared" si="104"/>
        <v>1146</v>
      </c>
      <c r="O47" s="4">
        <f t="shared" si="104"/>
        <v>0</v>
      </c>
      <c r="P47" s="4">
        <f t="shared" si="104"/>
        <v>0</v>
      </c>
      <c r="Q47" s="4">
        <f t="shared" si="104"/>
        <v>1146</v>
      </c>
      <c r="R47" s="4">
        <f t="shared" si="104"/>
        <v>1146</v>
      </c>
      <c r="S47" s="4">
        <f t="shared" si="104"/>
        <v>0</v>
      </c>
      <c r="T47" s="4">
        <f t="shared" si="104"/>
        <v>1146</v>
      </c>
      <c r="U47" s="4">
        <f t="shared" si="104"/>
        <v>0</v>
      </c>
      <c r="V47" s="4">
        <f t="shared" si="104"/>
        <v>1146</v>
      </c>
      <c r="W47" s="4">
        <f t="shared" si="104"/>
        <v>0</v>
      </c>
      <c r="X47" s="4">
        <f t="shared" si="104"/>
        <v>1146</v>
      </c>
      <c r="Y47" s="4">
        <f t="shared" si="104"/>
        <v>0</v>
      </c>
      <c r="Z47" s="4">
        <f t="shared" si="104"/>
        <v>1146</v>
      </c>
      <c r="AA47" s="4">
        <f t="shared" si="104"/>
        <v>1146</v>
      </c>
      <c r="AB47" s="4">
        <f t="shared" si="104"/>
        <v>0</v>
      </c>
      <c r="AC47" s="4">
        <f t="shared" si="104"/>
        <v>1146</v>
      </c>
      <c r="AD47" s="4">
        <f t="shared" si="104"/>
        <v>0</v>
      </c>
      <c r="AE47" s="4">
        <f t="shared" si="104"/>
        <v>1146</v>
      </c>
      <c r="AF47" s="4">
        <f t="shared" si="104"/>
        <v>0</v>
      </c>
      <c r="AG47" s="4">
        <f t="shared" ref="AF47:AG49" si="105">AG48</f>
        <v>1146</v>
      </c>
      <c r="AH47" s="83"/>
    </row>
    <row r="48" spans="1:34" ht="31.5" hidden="1" outlineLevel="2" x14ac:dyDescent="0.2">
      <c r="A48" s="5" t="s">
        <v>23</v>
      </c>
      <c r="B48" s="5" t="s">
        <v>15</v>
      </c>
      <c r="C48" s="5" t="s">
        <v>17</v>
      </c>
      <c r="D48" s="5"/>
      <c r="E48" s="18" t="s">
        <v>18</v>
      </c>
      <c r="F48" s="4">
        <f t="shared" si="104"/>
        <v>1146</v>
      </c>
      <c r="G48" s="4">
        <f t="shared" si="104"/>
        <v>0</v>
      </c>
      <c r="H48" s="4">
        <f t="shared" si="104"/>
        <v>1146</v>
      </c>
      <c r="I48" s="4">
        <f t="shared" si="104"/>
        <v>0</v>
      </c>
      <c r="J48" s="4">
        <f t="shared" si="104"/>
        <v>0</v>
      </c>
      <c r="K48" s="4">
        <f t="shared" si="104"/>
        <v>0</v>
      </c>
      <c r="L48" s="4">
        <f t="shared" si="104"/>
        <v>1146</v>
      </c>
      <c r="M48" s="4">
        <f t="shared" si="104"/>
        <v>0</v>
      </c>
      <c r="N48" s="4">
        <f t="shared" si="104"/>
        <v>1146</v>
      </c>
      <c r="O48" s="4">
        <f t="shared" si="104"/>
        <v>0</v>
      </c>
      <c r="P48" s="4">
        <f t="shared" si="104"/>
        <v>0</v>
      </c>
      <c r="Q48" s="4">
        <f t="shared" si="104"/>
        <v>1146</v>
      </c>
      <c r="R48" s="4">
        <f t="shared" si="104"/>
        <v>1146</v>
      </c>
      <c r="S48" s="4">
        <f t="shared" si="104"/>
        <v>0</v>
      </c>
      <c r="T48" s="4">
        <f t="shared" si="104"/>
        <v>1146</v>
      </c>
      <c r="U48" s="4">
        <f t="shared" si="104"/>
        <v>0</v>
      </c>
      <c r="V48" s="4">
        <f t="shared" si="104"/>
        <v>1146</v>
      </c>
      <c r="W48" s="4">
        <f t="shared" si="104"/>
        <v>0</v>
      </c>
      <c r="X48" s="4">
        <f t="shared" si="104"/>
        <v>1146</v>
      </c>
      <c r="Y48" s="4">
        <f t="shared" si="104"/>
        <v>0</v>
      </c>
      <c r="Z48" s="4">
        <f t="shared" si="104"/>
        <v>1146</v>
      </c>
      <c r="AA48" s="4">
        <f t="shared" si="104"/>
        <v>1146</v>
      </c>
      <c r="AB48" s="4">
        <f t="shared" si="104"/>
        <v>0</v>
      </c>
      <c r="AC48" s="4">
        <f t="shared" si="104"/>
        <v>1146</v>
      </c>
      <c r="AD48" s="4">
        <f t="shared" si="104"/>
        <v>0</v>
      </c>
      <c r="AE48" s="4">
        <f t="shared" si="104"/>
        <v>1146</v>
      </c>
      <c r="AF48" s="4">
        <f t="shared" si="105"/>
        <v>0</v>
      </c>
      <c r="AG48" s="4">
        <f t="shared" si="105"/>
        <v>1146</v>
      </c>
      <c r="AH48" s="83"/>
    </row>
    <row r="49" spans="1:34" ht="47.25" hidden="1" outlineLevel="3" x14ac:dyDescent="0.2">
      <c r="A49" s="5" t="s">
        <v>23</v>
      </c>
      <c r="B49" s="5" t="s">
        <v>15</v>
      </c>
      <c r="C49" s="5" t="s">
        <v>19</v>
      </c>
      <c r="D49" s="5"/>
      <c r="E49" s="18" t="s">
        <v>20</v>
      </c>
      <c r="F49" s="4">
        <f t="shared" si="104"/>
        <v>1146</v>
      </c>
      <c r="G49" s="4">
        <f t="shared" si="104"/>
        <v>0</v>
      </c>
      <c r="H49" s="4">
        <f t="shared" si="104"/>
        <v>1146</v>
      </c>
      <c r="I49" s="4">
        <f t="shared" si="104"/>
        <v>0</v>
      </c>
      <c r="J49" s="4">
        <f t="shared" si="104"/>
        <v>0</v>
      </c>
      <c r="K49" s="4">
        <f t="shared" si="104"/>
        <v>0</v>
      </c>
      <c r="L49" s="4">
        <f t="shared" si="104"/>
        <v>1146</v>
      </c>
      <c r="M49" s="4">
        <f t="shared" si="104"/>
        <v>0</v>
      </c>
      <c r="N49" s="4">
        <f t="shared" si="104"/>
        <v>1146</v>
      </c>
      <c r="O49" s="4">
        <f t="shared" si="104"/>
        <v>0</v>
      </c>
      <c r="P49" s="4">
        <f t="shared" si="104"/>
        <v>0</v>
      </c>
      <c r="Q49" s="4">
        <f t="shared" si="104"/>
        <v>1146</v>
      </c>
      <c r="R49" s="4">
        <f t="shared" si="104"/>
        <v>1146</v>
      </c>
      <c r="S49" s="4">
        <f t="shared" si="104"/>
        <v>0</v>
      </c>
      <c r="T49" s="4">
        <f t="shared" si="104"/>
        <v>1146</v>
      </c>
      <c r="U49" s="4">
        <f t="shared" si="104"/>
        <v>0</v>
      </c>
      <c r="V49" s="4">
        <f t="shared" si="104"/>
        <v>1146</v>
      </c>
      <c r="W49" s="4">
        <f t="shared" si="104"/>
        <v>0</v>
      </c>
      <c r="X49" s="4">
        <f t="shared" si="104"/>
        <v>1146</v>
      </c>
      <c r="Y49" s="4">
        <f t="shared" si="104"/>
        <v>0</v>
      </c>
      <c r="Z49" s="4">
        <f t="shared" si="104"/>
        <v>1146</v>
      </c>
      <c r="AA49" s="4">
        <f t="shared" si="104"/>
        <v>1146</v>
      </c>
      <c r="AB49" s="4">
        <f t="shared" si="104"/>
        <v>0</v>
      </c>
      <c r="AC49" s="4">
        <f t="shared" si="104"/>
        <v>1146</v>
      </c>
      <c r="AD49" s="4">
        <f t="shared" si="104"/>
        <v>0</v>
      </c>
      <c r="AE49" s="4">
        <f t="shared" si="104"/>
        <v>1146</v>
      </c>
      <c r="AF49" s="4">
        <f t="shared" si="105"/>
        <v>0</v>
      </c>
      <c r="AG49" s="4">
        <f t="shared" si="105"/>
        <v>1146</v>
      </c>
      <c r="AH49" s="83"/>
    </row>
    <row r="50" spans="1:34" ht="31.5" hidden="1" outlineLevel="7" x14ac:dyDescent="0.2">
      <c r="A50" s="11" t="s">
        <v>23</v>
      </c>
      <c r="B50" s="11" t="s">
        <v>15</v>
      </c>
      <c r="C50" s="11" t="s">
        <v>19</v>
      </c>
      <c r="D50" s="11" t="s">
        <v>11</v>
      </c>
      <c r="E50" s="15" t="s">
        <v>12</v>
      </c>
      <c r="F50" s="8">
        <v>1146</v>
      </c>
      <c r="G50" s="8"/>
      <c r="H50" s="8">
        <f>SUM(F50:G50)</f>
        <v>1146</v>
      </c>
      <c r="I50" s="8"/>
      <c r="J50" s="8"/>
      <c r="K50" s="8"/>
      <c r="L50" s="8">
        <f>SUM(H50:K50)</f>
        <v>1146</v>
      </c>
      <c r="M50" s="8"/>
      <c r="N50" s="8">
        <f>SUM(L50:M50)</f>
        <v>1146</v>
      </c>
      <c r="O50" s="8"/>
      <c r="P50" s="8"/>
      <c r="Q50" s="8">
        <f>SUM(N50:P50)</f>
        <v>1146</v>
      </c>
      <c r="R50" s="8">
        <v>1146</v>
      </c>
      <c r="S50" s="8"/>
      <c r="T50" s="8">
        <f>SUM(R50:S50)</f>
        <v>1146</v>
      </c>
      <c r="U50" s="8"/>
      <c r="V50" s="8">
        <f>SUM(T50:U50)</f>
        <v>1146</v>
      </c>
      <c r="W50" s="8"/>
      <c r="X50" s="8">
        <f>SUM(V50:W50)</f>
        <v>1146</v>
      </c>
      <c r="Y50" s="8"/>
      <c r="Z50" s="8">
        <f>SUM(X50:Y50)</f>
        <v>1146</v>
      </c>
      <c r="AA50" s="8">
        <v>1146</v>
      </c>
      <c r="AB50" s="8"/>
      <c r="AC50" s="8">
        <f>SUM(AA50:AB50)</f>
        <v>1146</v>
      </c>
      <c r="AD50" s="8"/>
      <c r="AE50" s="8">
        <f>SUM(AC50:AD50)</f>
        <v>1146</v>
      </c>
      <c r="AF50" s="8"/>
      <c r="AG50" s="8">
        <f>SUM(AE50:AF50)</f>
        <v>1146</v>
      </c>
      <c r="AH50" s="83"/>
    </row>
    <row r="51" spans="1:34" ht="15.75" hidden="1" outlineLevel="7" x14ac:dyDescent="0.2">
      <c r="A51" s="5" t="s">
        <v>23</v>
      </c>
      <c r="B51" s="5" t="s">
        <v>553</v>
      </c>
      <c r="C51" s="11"/>
      <c r="D51" s="11"/>
      <c r="E51" s="12" t="s">
        <v>537</v>
      </c>
      <c r="F51" s="4">
        <f>F52</f>
        <v>104.4</v>
      </c>
      <c r="G51" s="4">
        <f t="shared" ref="G51:Q51" si="106">G52</f>
        <v>0</v>
      </c>
      <c r="H51" s="4">
        <f t="shared" si="106"/>
        <v>104.4</v>
      </c>
      <c r="I51" s="4">
        <f t="shared" si="106"/>
        <v>0</v>
      </c>
      <c r="J51" s="4">
        <f t="shared" si="106"/>
        <v>0</v>
      </c>
      <c r="K51" s="4">
        <f t="shared" si="106"/>
        <v>0</v>
      </c>
      <c r="L51" s="4">
        <f t="shared" si="106"/>
        <v>104.4</v>
      </c>
      <c r="M51" s="4">
        <f t="shared" si="106"/>
        <v>0</v>
      </c>
      <c r="N51" s="4">
        <f t="shared" si="106"/>
        <v>104.4</v>
      </c>
      <c r="O51" s="4">
        <f t="shared" si="106"/>
        <v>0</v>
      </c>
      <c r="P51" s="4">
        <f t="shared" si="106"/>
        <v>0</v>
      </c>
      <c r="Q51" s="4">
        <f t="shared" si="106"/>
        <v>104.4</v>
      </c>
      <c r="R51" s="4">
        <f t="shared" ref="R51:AA51" si="107">R52</f>
        <v>104.4</v>
      </c>
      <c r="S51" s="4">
        <f t="shared" ref="S51" si="108">S52</f>
        <v>0</v>
      </c>
      <c r="T51" s="4">
        <f t="shared" ref="T51:Z51" si="109">T52</f>
        <v>104.4</v>
      </c>
      <c r="U51" s="4">
        <f t="shared" si="109"/>
        <v>0</v>
      </c>
      <c r="V51" s="4">
        <f t="shared" si="109"/>
        <v>104.4</v>
      </c>
      <c r="W51" s="4">
        <f t="shared" si="109"/>
        <v>0</v>
      </c>
      <c r="X51" s="4">
        <f t="shared" si="109"/>
        <v>104.4</v>
      </c>
      <c r="Y51" s="4">
        <f t="shared" si="109"/>
        <v>0</v>
      </c>
      <c r="Z51" s="4">
        <f t="shared" si="109"/>
        <v>104.4</v>
      </c>
      <c r="AA51" s="4">
        <f t="shared" si="107"/>
        <v>104.4</v>
      </c>
      <c r="AB51" s="4">
        <f t="shared" ref="AB51" si="110">AB52</f>
        <v>0</v>
      </c>
      <c r="AC51" s="4">
        <f t="shared" ref="AC51:AG53" si="111">AC52</f>
        <v>104.4</v>
      </c>
      <c r="AD51" s="4">
        <f t="shared" si="111"/>
        <v>0</v>
      </c>
      <c r="AE51" s="4">
        <f t="shared" si="111"/>
        <v>104.4</v>
      </c>
      <c r="AF51" s="4">
        <f t="shared" si="111"/>
        <v>0</v>
      </c>
      <c r="AG51" s="4">
        <f t="shared" si="111"/>
        <v>104.4</v>
      </c>
      <c r="AH51" s="83"/>
    </row>
    <row r="52" spans="1:34" ht="31.5" hidden="1" outlineLevel="1" x14ac:dyDescent="0.2">
      <c r="A52" s="5" t="s">
        <v>23</v>
      </c>
      <c r="B52" s="5" t="s">
        <v>21</v>
      </c>
      <c r="C52" s="5"/>
      <c r="D52" s="5"/>
      <c r="E52" s="18" t="s">
        <v>22</v>
      </c>
      <c r="F52" s="4">
        <f t="shared" ref="F52:AF53" si="112">F53</f>
        <v>104.4</v>
      </c>
      <c r="G52" s="4">
        <f t="shared" si="112"/>
        <v>0</v>
      </c>
      <c r="H52" s="4">
        <f t="shared" si="112"/>
        <v>104.4</v>
      </c>
      <c r="I52" s="4">
        <f t="shared" si="112"/>
        <v>0</v>
      </c>
      <c r="J52" s="4">
        <f t="shared" si="112"/>
        <v>0</v>
      </c>
      <c r="K52" s="4">
        <f t="shared" si="112"/>
        <v>0</v>
      </c>
      <c r="L52" s="4">
        <f t="shared" si="112"/>
        <v>104.4</v>
      </c>
      <c r="M52" s="4">
        <f t="shared" si="112"/>
        <v>0</v>
      </c>
      <c r="N52" s="4">
        <f t="shared" si="112"/>
        <v>104.4</v>
      </c>
      <c r="O52" s="4">
        <f t="shared" si="112"/>
        <v>0</v>
      </c>
      <c r="P52" s="4">
        <f t="shared" si="112"/>
        <v>0</v>
      </c>
      <c r="Q52" s="4">
        <f t="shared" si="112"/>
        <v>104.4</v>
      </c>
      <c r="R52" s="4">
        <f t="shared" si="112"/>
        <v>104.4</v>
      </c>
      <c r="S52" s="4">
        <f t="shared" si="112"/>
        <v>0</v>
      </c>
      <c r="T52" s="4">
        <f t="shared" si="112"/>
        <v>104.4</v>
      </c>
      <c r="U52" s="4">
        <f t="shared" si="112"/>
        <v>0</v>
      </c>
      <c r="V52" s="4">
        <f t="shared" si="112"/>
        <v>104.4</v>
      </c>
      <c r="W52" s="4">
        <f t="shared" si="112"/>
        <v>0</v>
      </c>
      <c r="X52" s="4">
        <f t="shared" si="112"/>
        <v>104.4</v>
      </c>
      <c r="Y52" s="4">
        <f t="shared" si="112"/>
        <v>0</v>
      </c>
      <c r="Z52" s="4">
        <f t="shared" si="112"/>
        <v>104.4</v>
      </c>
      <c r="AA52" s="4">
        <f t="shared" si="112"/>
        <v>104.4</v>
      </c>
      <c r="AB52" s="4">
        <f t="shared" si="112"/>
        <v>0</v>
      </c>
      <c r="AC52" s="4">
        <f t="shared" si="112"/>
        <v>104.4</v>
      </c>
      <c r="AD52" s="4">
        <f t="shared" si="112"/>
        <v>0</v>
      </c>
      <c r="AE52" s="4">
        <f t="shared" si="112"/>
        <v>104.4</v>
      </c>
      <c r="AF52" s="4">
        <f t="shared" si="112"/>
        <v>0</v>
      </c>
      <c r="AG52" s="4">
        <f t="shared" si="111"/>
        <v>104.4</v>
      </c>
      <c r="AH52" s="83"/>
    </row>
    <row r="53" spans="1:34" ht="15.75" hidden="1" outlineLevel="2" x14ac:dyDescent="0.2">
      <c r="A53" s="5" t="s">
        <v>23</v>
      </c>
      <c r="B53" s="5" t="s">
        <v>21</v>
      </c>
      <c r="C53" s="5" t="s">
        <v>4</v>
      </c>
      <c r="D53" s="5"/>
      <c r="E53" s="18" t="s">
        <v>5</v>
      </c>
      <c r="F53" s="4">
        <f>F54</f>
        <v>104.4</v>
      </c>
      <c r="G53" s="4">
        <f t="shared" si="112"/>
        <v>0</v>
      </c>
      <c r="H53" s="4">
        <f t="shared" si="112"/>
        <v>104.4</v>
      </c>
      <c r="I53" s="4">
        <f t="shared" si="112"/>
        <v>0</v>
      </c>
      <c r="J53" s="4">
        <f t="shared" si="112"/>
        <v>0</v>
      </c>
      <c r="K53" s="4">
        <f t="shared" si="112"/>
        <v>0</v>
      </c>
      <c r="L53" s="4">
        <f t="shared" si="112"/>
        <v>104.4</v>
      </c>
      <c r="M53" s="4">
        <f t="shared" si="112"/>
        <v>0</v>
      </c>
      <c r="N53" s="4">
        <f t="shared" si="112"/>
        <v>104.4</v>
      </c>
      <c r="O53" s="4">
        <f t="shared" si="112"/>
        <v>0</v>
      </c>
      <c r="P53" s="4">
        <f t="shared" si="112"/>
        <v>0</v>
      </c>
      <c r="Q53" s="4">
        <f t="shared" si="112"/>
        <v>104.4</v>
      </c>
      <c r="R53" s="4">
        <f t="shared" si="112"/>
        <v>104.4</v>
      </c>
      <c r="S53" s="4">
        <f t="shared" si="112"/>
        <v>0</v>
      </c>
      <c r="T53" s="4">
        <f t="shared" si="112"/>
        <v>104.4</v>
      </c>
      <c r="U53" s="4">
        <f t="shared" si="112"/>
        <v>0</v>
      </c>
      <c r="V53" s="4">
        <f t="shared" si="112"/>
        <v>104.4</v>
      </c>
      <c r="W53" s="4">
        <f t="shared" si="112"/>
        <v>0</v>
      </c>
      <c r="X53" s="4">
        <f t="shared" si="112"/>
        <v>104.4</v>
      </c>
      <c r="Y53" s="4">
        <f t="shared" si="112"/>
        <v>0</v>
      </c>
      <c r="Z53" s="4">
        <f t="shared" si="112"/>
        <v>104.4</v>
      </c>
      <c r="AA53" s="4">
        <f t="shared" si="112"/>
        <v>104.4</v>
      </c>
      <c r="AB53" s="4">
        <f t="shared" si="112"/>
        <v>0</v>
      </c>
      <c r="AC53" s="4">
        <f t="shared" si="112"/>
        <v>104.4</v>
      </c>
      <c r="AD53" s="4">
        <f t="shared" si="112"/>
        <v>0</v>
      </c>
      <c r="AE53" s="4">
        <f t="shared" si="112"/>
        <v>104.4</v>
      </c>
      <c r="AF53" s="4">
        <f t="shared" si="111"/>
        <v>0</v>
      </c>
      <c r="AG53" s="4">
        <f t="shared" si="111"/>
        <v>104.4</v>
      </c>
      <c r="AH53" s="83"/>
    </row>
    <row r="54" spans="1:34" ht="15.75" hidden="1" outlineLevel="3" x14ac:dyDescent="0.2">
      <c r="A54" s="5" t="s">
        <v>23</v>
      </c>
      <c r="B54" s="5" t="s">
        <v>21</v>
      </c>
      <c r="C54" s="5" t="s">
        <v>10</v>
      </c>
      <c r="D54" s="5"/>
      <c r="E54" s="18" t="s">
        <v>59</v>
      </c>
      <c r="F54" s="4">
        <f t="shared" ref="F54:AG54" si="113">F55</f>
        <v>104.4</v>
      </c>
      <c r="G54" s="4">
        <f t="shared" si="113"/>
        <v>0</v>
      </c>
      <c r="H54" s="4">
        <f t="shared" si="113"/>
        <v>104.4</v>
      </c>
      <c r="I54" s="4">
        <f t="shared" si="113"/>
        <v>0</v>
      </c>
      <c r="J54" s="4">
        <f t="shared" si="113"/>
        <v>0</v>
      </c>
      <c r="K54" s="4">
        <f t="shared" si="113"/>
        <v>0</v>
      </c>
      <c r="L54" s="4">
        <f t="shared" si="113"/>
        <v>104.4</v>
      </c>
      <c r="M54" s="4">
        <f t="shared" si="113"/>
        <v>0</v>
      </c>
      <c r="N54" s="4">
        <f t="shared" si="113"/>
        <v>104.4</v>
      </c>
      <c r="O54" s="4">
        <f t="shared" si="113"/>
        <v>0</v>
      </c>
      <c r="P54" s="4">
        <f t="shared" si="113"/>
        <v>0</v>
      </c>
      <c r="Q54" s="4">
        <f t="shared" si="113"/>
        <v>104.4</v>
      </c>
      <c r="R54" s="4">
        <f t="shared" si="113"/>
        <v>104.4</v>
      </c>
      <c r="S54" s="4">
        <f t="shared" si="113"/>
        <v>0</v>
      </c>
      <c r="T54" s="4">
        <f t="shared" si="113"/>
        <v>104.4</v>
      </c>
      <c r="U54" s="4">
        <f t="shared" si="113"/>
        <v>0</v>
      </c>
      <c r="V54" s="4">
        <f t="shared" si="113"/>
        <v>104.4</v>
      </c>
      <c r="W54" s="4">
        <f t="shared" si="113"/>
        <v>0</v>
      </c>
      <c r="X54" s="4">
        <f t="shared" si="113"/>
        <v>104.4</v>
      </c>
      <c r="Y54" s="4">
        <f t="shared" si="113"/>
        <v>0</v>
      </c>
      <c r="Z54" s="4">
        <f t="shared" si="113"/>
        <v>104.4</v>
      </c>
      <c r="AA54" s="4">
        <f t="shared" si="113"/>
        <v>104.4</v>
      </c>
      <c r="AB54" s="4">
        <f t="shared" si="113"/>
        <v>0</v>
      </c>
      <c r="AC54" s="4">
        <f t="shared" si="113"/>
        <v>104.4</v>
      </c>
      <c r="AD54" s="4">
        <f t="shared" si="113"/>
        <v>0</v>
      </c>
      <c r="AE54" s="4">
        <f t="shared" si="113"/>
        <v>104.4</v>
      </c>
      <c r="AF54" s="4">
        <f t="shared" si="113"/>
        <v>0</v>
      </c>
      <c r="AG54" s="4">
        <f t="shared" si="113"/>
        <v>104.4</v>
      </c>
      <c r="AH54" s="83"/>
    </row>
    <row r="55" spans="1:34" ht="31.5" hidden="1" outlineLevel="7" x14ac:dyDescent="0.2">
      <c r="A55" s="11" t="s">
        <v>23</v>
      </c>
      <c r="B55" s="11" t="s">
        <v>21</v>
      </c>
      <c r="C55" s="11" t="s">
        <v>10</v>
      </c>
      <c r="D55" s="11" t="s">
        <v>11</v>
      </c>
      <c r="E55" s="15" t="s">
        <v>12</v>
      </c>
      <c r="F55" s="8">
        <v>104.4</v>
      </c>
      <c r="G55" s="8"/>
      <c r="H55" s="8">
        <f>SUM(F55:G55)</f>
        <v>104.4</v>
      </c>
      <c r="I55" s="8"/>
      <c r="J55" s="8"/>
      <c r="K55" s="8"/>
      <c r="L55" s="8">
        <f>SUM(H55:K55)</f>
        <v>104.4</v>
      </c>
      <c r="M55" s="8"/>
      <c r="N55" s="8">
        <f>SUM(L55:M55)</f>
        <v>104.4</v>
      </c>
      <c r="O55" s="8"/>
      <c r="P55" s="8"/>
      <c r="Q55" s="8">
        <f>SUM(N55:P55)</f>
        <v>104.4</v>
      </c>
      <c r="R55" s="8">
        <v>104.4</v>
      </c>
      <c r="S55" s="8"/>
      <c r="T55" s="8">
        <f>SUM(R55:S55)</f>
        <v>104.4</v>
      </c>
      <c r="U55" s="8"/>
      <c r="V55" s="8">
        <f>SUM(T55:U55)</f>
        <v>104.4</v>
      </c>
      <c r="W55" s="8"/>
      <c r="X55" s="8">
        <f>SUM(V55:W55)</f>
        <v>104.4</v>
      </c>
      <c r="Y55" s="8"/>
      <c r="Z55" s="8">
        <f>SUM(X55:Y55)</f>
        <v>104.4</v>
      </c>
      <c r="AA55" s="8">
        <v>104.4</v>
      </c>
      <c r="AB55" s="8"/>
      <c r="AC55" s="8">
        <f>SUM(AA55:AB55)</f>
        <v>104.4</v>
      </c>
      <c r="AD55" s="8"/>
      <c r="AE55" s="8">
        <f>SUM(AC55:AD55)</f>
        <v>104.4</v>
      </c>
      <c r="AF55" s="8"/>
      <c r="AG55" s="8">
        <f>SUM(AE55:AF55)</f>
        <v>104.4</v>
      </c>
      <c r="AH55" s="83"/>
    </row>
    <row r="56" spans="1:34" ht="15.75" hidden="1" outlineLevel="7" x14ac:dyDescent="0.2">
      <c r="A56" s="11"/>
      <c r="B56" s="11"/>
      <c r="C56" s="11"/>
      <c r="D56" s="11"/>
      <c r="E56" s="15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3"/>
    </row>
    <row r="57" spans="1:34" ht="15.75" x14ac:dyDescent="0.2">
      <c r="A57" s="5" t="s">
        <v>35</v>
      </c>
      <c r="B57" s="5"/>
      <c r="C57" s="5"/>
      <c r="D57" s="5"/>
      <c r="E57" s="18" t="s">
        <v>36</v>
      </c>
      <c r="F57" s="4" t="e">
        <f t="shared" ref="F57:AE57" si="114">F58+F166+F207+F279+F401+F413+F452+F459+F524</f>
        <v>#REF!</v>
      </c>
      <c r="G57" s="4" t="e">
        <f t="shared" si="114"/>
        <v>#REF!</v>
      </c>
      <c r="H57" s="4">
        <f t="shared" si="114"/>
        <v>1147516.3404399999</v>
      </c>
      <c r="I57" s="4">
        <f t="shared" si="114"/>
        <v>-44879.29825</v>
      </c>
      <c r="J57" s="4">
        <f t="shared" si="114"/>
        <v>208008.44777</v>
      </c>
      <c r="K57" s="4">
        <f t="shared" si="114"/>
        <v>103.69905</v>
      </c>
      <c r="L57" s="4">
        <f t="shared" si="114"/>
        <v>1310749.1890099999</v>
      </c>
      <c r="M57" s="4">
        <f t="shared" ref="M57:Q57" si="115">M58+M166+M207+M279+M401+M413+M452+M459+M524</f>
        <v>63485.056400000001</v>
      </c>
      <c r="N57" s="4">
        <f t="shared" si="115"/>
        <v>1374234.24541</v>
      </c>
      <c r="O57" s="4">
        <f t="shared" si="115"/>
        <v>180657.13798</v>
      </c>
      <c r="P57" s="4">
        <f t="shared" si="115"/>
        <v>0</v>
      </c>
      <c r="Q57" s="4">
        <f t="shared" si="115"/>
        <v>1554891.3833899999</v>
      </c>
      <c r="R57" s="4">
        <f t="shared" si="114"/>
        <v>1083971.8699999999</v>
      </c>
      <c r="S57" s="4">
        <f t="shared" si="114"/>
        <v>-4746.6000000000004</v>
      </c>
      <c r="T57" s="4">
        <f t="shared" si="114"/>
        <v>1079225.2699999998</v>
      </c>
      <c r="U57" s="4">
        <f t="shared" si="114"/>
        <v>-4475.8178400000006</v>
      </c>
      <c r="V57" s="4">
        <f t="shared" si="114"/>
        <v>1074749.4521599999</v>
      </c>
      <c r="W57" s="4">
        <f t="shared" si="114"/>
        <v>1240</v>
      </c>
      <c r="X57" s="4">
        <f t="shared" si="114"/>
        <v>1075989.4521599999</v>
      </c>
      <c r="Y57" s="4">
        <f t="shared" si="114"/>
        <v>138328.42973999999</v>
      </c>
      <c r="Z57" s="4">
        <f t="shared" si="114"/>
        <v>1214317.8818999999</v>
      </c>
      <c r="AA57" s="4">
        <f t="shared" si="114"/>
        <v>863808.66999999993</v>
      </c>
      <c r="AB57" s="4">
        <f t="shared" si="114"/>
        <v>30.7</v>
      </c>
      <c r="AC57" s="4">
        <f t="shared" si="114"/>
        <v>863839.36999999988</v>
      </c>
      <c r="AD57" s="4">
        <f t="shared" si="114"/>
        <v>12316.578160000001</v>
      </c>
      <c r="AE57" s="4">
        <f t="shared" si="114"/>
        <v>876155.94816000003</v>
      </c>
      <c r="AF57" s="4">
        <f t="shared" ref="AF57:AG57" si="116">AF58+AF166+AF207+AF279+AF401+AF413+AF452+AF459+AF524</f>
        <v>55055.159740000003</v>
      </c>
      <c r="AG57" s="4">
        <f t="shared" si="116"/>
        <v>931211.10789999994</v>
      </c>
      <c r="AH57" s="83"/>
    </row>
    <row r="58" spans="1:34" ht="15.75" x14ac:dyDescent="0.2">
      <c r="A58" s="5" t="s">
        <v>35</v>
      </c>
      <c r="B58" s="5" t="s">
        <v>552</v>
      </c>
      <c r="C58" s="5"/>
      <c r="D58" s="5"/>
      <c r="E58" s="12" t="s">
        <v>536</v>
      </c>
      <c r="F58" s="4">
        <f>F59+F65+F94+F100+F104</f>
        <v>250311.32625000001</v>
      </c>
      <c r="G58" s="4">
        <f t="shared" ref="G58:J58" si="117">G59+G65+G94+G100+G104</f>
        <v>-10331.704259999999</v>
      </c>
      <c r="H58" s="4">
        <f t="shared" si="117"/>
        <v>239979.62198999999</v>
      </c>
      <c r="I58" s="4">
        <f t="shared" si="117"/>
        <v>-41138.199990000001</v>
      </c>
      <c r="J58" s="4">
        <f t="shared" si="117"/>
        <v>0</v>
      </c>
      <c r="K58" s="4">
        <f t="shared" ref="K58:L58" si="118">K59+K65+K94+K100+K104</f>
        <v>-152.30059</v>
      </c>
      <c r="L58" s="4">
        <f t="shared" si="118"/>
        <v>198689.12140999996</v>
      </c>
      <c r="M58" s="4">
        <f t="shared" ref="M58:Q58" si="119">M59+M65+M94+M100+M104</f>
        <v>15149.50524</v>
      </c>
      <c r="N58" s="4">
        <f t="shared" si="119"/>
        <v>213838.62664999996</v>
      </c>
      <c r="O58" s="4">
        <f t="shared" si="119"/>
        <v>97597.408240000004</v>
      </c>
      <c r="P58" s="4">
        <f t="shared" si="119"/>
        <v>0</v>
      </c>
      <c r="Q58" s="4">
        <f t="shared" si="119"/>
        <v>311436.03488999995</v>
      </c>
      <c r="R58" s="4">
        <f t="shared" ref="R58:AA58" si="120">R59+R65+R94+R100+R104</f>
        <v>294917.34999999998</v>
      </c>
      <c r="S58" s="4">
        <f t="shared" ref="S58" si="121">S59+S65+S94+S100+S104</f>
        <v>30.9</v>
      </c>
      <c r="T58" s="4">
        <f t="shared" ref="T58:Z58" si="122">T59+T65+T94+T100+T104</f>
        <v>294948.25</v>
      </c>
      <c r="U58" s="4">
        <f t="shared" si="122"/>
        <v>0</v>
      </c>
      <c r="V58" s="4">
        <f t="shared" si="122"/>
        <v>294948.25</v>
      </c>
      <c r="W58" s="4">
        <f t="shared" si="122"/>
        <v>1240</v>
      </c>
      <c r="X58" s="4">
        <f t="shared" si="122"/>
        <v>296188.25</v>
      </c>
      <c r="Y58" s="4">
        <f t="shared" si="122"/>
        <v>112000.1</v>
      </c>
      <c r="Z58" s="4">
        <f t="shared" si="122"/>
        <v>408188.35</v>
      </c>
      <c r="AA58" s="4">
        <f t="shared" si="120"/>
        <v>291692</v>
      </c>
      <c r="AB58" s="4">
        <f t="shared" ref="AB58" si="123">AB59+AB65+AB94+AB100+AB104</f>
        <v>30.7</v>
      </c>
      <c r="AC58" s="4">
        <f t="shared" ref="AC58:AG58" si="124">AC59+AC65+AC94+AC100+AC104</f>
        <v>291722.69999999995</v>
      </c>
      <c r="AD58" s="4">
        <f t="shared" si="124"/>
        <v>0</v>
      </c>
      <c r="AE58" s="4">
        <f t="shared" si="124"/>
        <v>291722.69999999995</v>
      </c>
      <c r="AF58" s="4">
        <f t="shared" si="124"/>
        <v>42000</v>
      </c>
      <c r="AG58" s="4">
        <f t="shared" si="124"/>
        <v>333722.69999999995</v>
      </c>
      <c r="AH58" s="83"/>
    </row>
    <row r="59" spans="1:34" ht="31.5" outlineLevel="1" x14ac:dyDescent="0.2">
      <c r="A59" s="5" t="s">
        <v>35</v>
      </c>
      <c r="B59" s="5" t="s">
        <v>37</v>
      </c>
      <c r="C59" s="5"/>
      <c r="D59" s="5"/>
      <c r="E59" s="18" t="s">
        <v>38</v>
      </c>
      <c r="F59" s="4">
        <f t="shared" ref="F59:AF60" si="125">F60</f>
        <v>3453.9</v>
      </c>
      <c r="G59" s="4">
        <f t="shared" si="125"/>
        <v>0</v>
      </c>
      <c r="H59" s="4">
        <f t="shared" si="125"/>
        <v>3453.9</v>
      </c>
      <c r="I59" s="4">
        <f t="shared" si="125"/>
        <v>0</v>
      </c>
      <c r="J59" s="4">
        <f t="shared" si="125"/>
        <v>0</v>
      </c>
      <c r="K59" s="4">
        <f t="shared" si="125"/>
        <v>0</v>
      </c>
      <c r="L59" s="4">
        <f t="shared" si="125"/>
        <v>3453.9</v>
      </c>
      <c r="M59" s="4">
        <f t="shared" si="125"/>
        <v>0</v>
      </c>
      <c r="N59" s="4">
        <f t="shared" si="125"/>
        <v>3453.9</v>
      </c>
      <c r="O59" s="4">
        <f t="shared" si="125"/>
        <v>52.5</v>
      </c>
      <c r="P59" s="4">
        <f t="shared" si="125"/>
        <v>0</v>
      </c>
      <c r="Q59" s="4">
        <f t="shared" si="125"/>
        <v>3506.4</v>
      </c>
      <c r="R59" s="4">
        <f t="shared" si="125"/>
        <v>3280.2</v>
      </c>
      <c r="S59" s="4">
        <f t="shared" si="125"/>
        <v>0</v>
      </c>
      <c r="T59" s="4">
        <f t="shared" si="125"/>
        <v>3280.2</v>
      </c>
      <c r="U59" s="4">
        <f t="shared" si="125"/>
        <v>0</v>
      </c>
      <c r="V59" s="4">
        <f t="shared" si="125"/>
        <v>3280.2</v>
      </c>
      <c r="W59" s="4">
        <f t="shared" si="125"/>
        <v>0</v>
      </c>
      <c r="X59" s="4">
        <f t="shared" si="125"/>
        <v>3280.2</v>
      </c>
      <c r="Y59" s="4">
        <f t="shared" si="125"/>
        <v>0</v>
      </c>
      <c r="Z59" s="4">
        <f t="shared" si="125"/>
        <v>3280.2</v>
      </c>
      <c r="AA59" s="4">
        <f t="shared" si="125"/>
        <v>3280.2</v>
      </c>
      <c r="AB59" s="4">
        <f t="shared" si="125"/>
        <v>0</v>
      </c>
      <c r="AC59" s="4">
        <f t="shared" si="125"/>
        <v>3280.2</v>
      </c>
      <c r="AD59" s="4">
        <f t="shared" si="125"/>
        <v>0</v>
      </c>
      <c r="AE59" s="4">
        <f t="shared" si="125"/>
        <v>3280.2</v>
      </c>
      <c r="AF59" s="4">
        <f t="shared" si="125"/>
        <v>0</v>
      </c>
      <c r="AG59" s="4">
        <f t="shared" ref="AF59:AG60" si="126">AG60</f>
        <v>3280.2</v>
      </c>
      <c r="AH59" s="83"/>
    </row>
    <row r="60" spans="1:34" ht="15.75" outlineLevel="2" x14ac:dyDescent="0.2">
      <c r="A60" s="5" t="s">
        <v>35</v>
      </c>
      <c r="B60" s="5" t="s">
        <v>37</v>
      </c>
      <c r="C60" s="5" t="s">
        <v>4</v>
      </c>
      <c r="D60" s="5"/>
      <c r="E60" s="18" t="s">
        <v>5</v>
      </c>
      <c r="F60" s="4">
        <f>F61</f>
        <v>3453.9</v>
      </c>
      <c r="G60" s="4">
        <f t="shared" si="125"/>
        <v>0</v>
      </c>
      <c r="H60" s="4">
        <f t="shared" si="125"/>
        <v>3453.9</v>
      </c>
      <c r="I60" s="4">
        <f t="shared" si="125"/>
        <v>0</v>
      </c>
      <c r="J60" s="4">
        <f t="shared" si="125"/>
        <v>0</v>
      </c>
      <c r="K60" s="4">
        <f t="shared" si="125"/>
        <v>0</v>
      </c>
      <c r="L60" s="4">
        <f t="shared" si="125"/>
        <v>3453.9</v>
      </c>
      <c r="M60" s="4">
        <f t="shared" si="125"/>
        <v>0</v>
      </c>
      <c r="N60" s="4">
        <f t="shared" si="125"/>
        <v>3453.9</v>
      </c>
      <c r="O60" s="4">
        <f>O61+O63</f>
        <v>52.5</v>
      </c>
      <c r="P60" s="4">
        <f t="shared" ref="P60:W60" si="127">P61+P63</f>
        <v>0</v>
      </c>
      <c r="Q60" s="4">
        <f t="shared" si="127"/>
        <v>3506.4</v>
      </c>
      <c r="R60" s="4">
        <f t="shared" si="127"/>
        <v>3280.2</v>
      </c>
      <c r="S60" s="4">
        <f t="shared" si="127"/>
        <v>0</v>
      </c>
      <c r="T60" s="4">
        <f t="shared" si="127"/>
        <v>3280.2</v>
      </c>
      <c r="U60" s="4">
        <f t="shared" si="127"/>
        <v>0</v>
      </c>
      <c r="V60" s="4">
        <f t="shared" si="127"/>
        <v>3280.2</v>
      </c>
      <c r="W60" s="4">
        <f t="shared" si="127"/>
        <v>0</v>
      </c>
      <c r="X60" s="4">
        <f t="shared" si="125"/>
        <v>3280.2</v>
      </c>
      <c r="Y60" s="4">
        <f t="shared" si="125"/>
        <v>0</v>
      </c>
      <c r="Z60" s="4">
        <f t="shared" si="125"/>
        <v>3280.2</v>
      </c>
      <c r="AA60" s="4">
        <f t="shared" si="125"/>
        <v>3280.2</v>
      </c>
      <c r="AB60" s="4">
        <f t="shared" si="125"/>
        <v>0</v>
      </c>
      <c r="AC60" s="4">
        <f t="shared" si="125"/>
        <v>3280.2</v>
      </c>
      <c r="AD60" s="4">
        <f t="shared" si="125"/>
        <v>0</v>
      </c>
      <c r="AE60" s="4">
        <f t="shared" si="125"/>
        <v>3280.2</v>
      </c>
      <c r="AF60" s="4">
        <f t="shared" si="126"/>
        <v>0</v>
      </c>
      <c r="AG60" s="4">
        <f t="shared" si="126"/>
        <v>3280.2</v>
      </c>
      <c r="AH60" s="83"/>
    </row>
    <row r="61" spans="1:34" ht="31.5" hidden="1" outlineLevel="3" x14ac:dyDescent="0.2">
      <c r="A61" s="5" t="s">
        <v>35</v>
      </c>
      <c r="B61" s="5" t="s">
        <v>37</v>
      </c>
      <c r="C61" s="5" t="s">
        <v>39</v>
      </c>
      <c r="D61" s="5"/>
      <c r="E61" s="18" t="s">
        <v>554</v>
      </c>
      <c r="F61" s="4">
        <f t="shared" ref="F61:AG61" si="128">F62</f>
        <v>3453.9</v>
      </c>
      <c r="G61" s="4">
        <f t="shared" si="128"/>
        <v>0</v>
      </c>
      <c r="H61" s="4">
        <f t="shared" si="128"/>
        <v>3453.9</v>
      </c>
      <c r="I61" s="4">
        <f t="shared" si="128"/>
        <v>0</v>
      </c>
      <c r="J61" s="4">
        <f t="shared" si="128"/>
        <v>0</v>
      </c>
      <c r="K61" s="4">
        <f t="shared" si="128"/>
        <v>0</v>
      </c>
      <c r="L61" s="4">
        <f t="shared" si="128"/>
        <v>3453.9</v>
      </c>
      <c r="M61" s="4">
        <f t="shared" si="128"/>
        <v>0</v>
      </c>
      <c r="N61" s="4">
        <f t="shared" si="128"/>
        <v>3453.9</v>
      </c>
      <c r="O61" s="4">
        <f t="shared" si="128"/>
        <v>0</v>
      </c>
      <c r="P61" s="4">
        <f t="shared" si="128"/>
        <v>0</v>
      </c>
      <c r="Q61" s="4">
        <f t="shared" si="128"/>
        <v>3453.9</v>
      </c>
      <c r="R61" s="4">
        <f t="shared" si="128"/>
        <v>3280.2</v>
      </c>
      <c r="S61" s="4">
        <f t="shared" si="128"/>
        <v>0</v>
      </c>
      <c r="T61" s="4">
        <f t="shared" si="128"/>
        <v>3280.2</v>
      </c>
      <c r="U61" s="4">
        <f t="shared" si="128"/>
        <v>0</v>
      </c>
      <c r="V61" s="4">
        <f t="shared" si="128"/>
        <v>3280.2</v>
      </c>
      <c r="W61" s="4">
        <f t="shared" si="128"/>
        <v>0</v>
      </c>
      <c r="X61" s="4">
        <f t="shared" si="128"/>
        <v>3280.2</v>
      </c>
      <c r="Y61" s="4">
        <f t="shared" si="128"/>
        <v>0</v>
      </c>
      <c r="Z61" s="4">
        <f t="shared" si="128"/>
        <v>3280.2</v>
      </c>
      <c r="AA61" s="4">
        <f t="shared" si="128"/>
        <v>3280.2</v>
      </c>
      <c r="AB61" s="4">
        <f t="shared" si="128"/>
        <v>0</v>
      </c>
      <c r="AC61" s="4">
        <f t="shared" si="128"/>
        <v>3280.2</v>
      </c>
      <c r="AD61" s="4">
        <f t="shared" si="128"/>
        <v>0</v>
      </c>
      <c r="AE61" s="4">
        <f t="shared" si="128"/>
        <v>3280.2</v>
      </c>
      <c r="AF61" s="4">
        <f t="shared" si="128"/>
        <v>0</v>
      </c>
      <c r="AG61" s="4">
        <f t="shared" si="128"/>
        <v>3280.2</v>
      </c>
      <c r="AH61" s="83"/>
    </row>
    <row r="62" spans="1:34" ht="63" hidden="1" outlineLevel="7" x14ac:dyDescent="0.2">
      <c r="A62" s="11" t="s">
        <v>35</v>
      </c>
      <c r="B62" s="11" t="s">
        <v>37</v>
      </c>
      <c r="C62" s="11" t="s">
        <v>39</v>
      </c>
      <c r="D62" s="11" t="s">
        <v>8</v>
      </c>
      <c r="E62" s="15" t="s">
        <v>9</v>
      </c>
      <c r="F62" s="8">
        <v>3453.9</v>
      </c>
      <c r="G62" s="8"/>
      <c r="H62" s="8">
        <f>SUM(F62:G62)</f>
        <v>3453.9</v>
      </c>
      <c r="I62" s="8"/>
      <c r="J62" s="8"/>
      <c r="K62" s="8"/>
      <c r="L62" s="8">
        <f>SUM(H62:K62)</f>
        <v>3453.9</v>
      </c>
      <c r="M62" s="8"/>
      <c r="N62" s="8">
        <f>SUM(L62:M62)</f>
        <v>3453.9</v>
      </c>
      <c r="O62" s="8"/>
      <c r="P62" s="8"/>
      <c r="Q62" s="8">
        <f>SUM(N62:P62)</f>
        <v>3453.9</v>
      </c>
      <c r="R62" s="8">
        <v>3280.2</v>
      </c>
      <c r="S62" s="8"/>
      <c r="T62" s="8">
        <f>SUM(R62:S62)</f>
        <v>3280.2</v>
      </c>
      <c r="U62" s="8"/>
      <c r="V62" s="8">
        <f>SUM(T62:U62)</f>
        <v>3280.2</v>
      </c>
      <c r="W62" s="8"/>
      <c r="X62" s="8">
        <f>SUM(V62:W62)</f>
        <v>3280.2</v>
      </c>
      <c r="Y62" s="8"/>
      <c r="Z62" s="8">
        <f>SUM(X62:Y62)</f>
        <v>3280.2</v>
      </c>
      <c r="AA62" s="8">
        <v>3280.2</v>
      </c>
      <c r="AB62" s="8"/>
      <c r="AC62" s="8">
        <f>SUM(AA62:AB62)</f>
        <v>3280.2</v>
      </c>
      <c r="AD62" s="8"/>
      <c r="AE62" s="8">
        <f>SUM(AC62:AD62)</f>
        <v>3280.2</v>
      </c>
      <c r="AF62" s="8"/>
      <c r="AG62" s="8">
        <f>SUM(AE62:AF62)</f>
        <v>3280.2</v>
      </c>
      <c r="AH62" s="83"/>
    </row>
    <row r="63" spans="1:34" ht="47.25" outlineLevel="7" x14ac:dyDescent="0.2">
      <c r="A63" s="5" t="s">
        <v>35</v>
      </c>
      <c r="B63" s="5" t="s">
        <v>37</v>
      </c>
      <c r="C63" s="10" t="s">
        <v>743</v>
      </c>
      <c r="D63" s="10"/>
      <c r="E63" s="54" t="s">
        <v>744</v>
      </c>
      <c r="F63" s="8"/>
      <c r="G63" s="8"/>
      <c r="H63" s="8"/>
      <c r="I63" s="8"/>
      <c r="J63" s="8"/>
      <c r="K63" s="8"/>
      <c r="L63" s="8"/>
      <c r="M63" s="8"/>
      <c r="N63" s="8"/>
      <c r="O63" s="4">
        <f t="shared" ref="O63:Q63" si="129">O64</f>
        <v>52.5</v>
      </c>
      <c r="P63" s="4">
        <f t="shared" si="129"/>
        <v>0</v>
      </c>
      <c r="Q63" s="4">
        <f t="shared" si="129"/>
        <v>52.5</v>
      </c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3"/>
    </row>
    <row r="64" spans="1:34" ht="63" outlineLevel="7" x14ac:dyDescent="0.2">
      <c r="A64" s="11" t="s">
        <v>35</v>
      </c>
      <c r="B64" s="11" t="s">
        <v>37</v>
      </c>
      <c r="C64" s="9" t="s">
        <v>743</v>
      </c>
      <c r="D64" s="9" t="s">
        <v>8</v>
      </c>
      <c r="E64" s="30" t="s">
        <v>9</v>
      </c>
      <c r="F64" s="8"/>
      <c r="G64" s="8"/>
      <c r="H64" s="8"/>
      <c r="I64" s="8"/>
      <c r="J64" s="8"/>
      <c r="K64" s="8"/>
      <c r="L64" s="8"/>
      <c r="M64" s="8"/>
      <c r="N64" s="8"/>
      <c r="O64" s="8">
        <v>52.5</v>
      </c>
      <c r="P64" s="8"/>
      <c r="Q64" s="8">
        <f>SUM(N64:P64)</f>
        <v>52.5</v>
      </c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3"/>
    </row>
    <row r="65" spans="1:34" ht="47.25" outlineLevel="1" x14ac:dyDescent="0.2">
      <c r="A65" s="5" t="s">
        <v>35</v>
      </c>
      <c r="B65" s="5" t="s">
        <v>40</v>
      </c>
      <c r="C65" s="5"/>
      <c r="D65" s="5"/>
      <c r="E65" s="18" t="s">
        <v>41</v>
      </c>
      <c r="F65" s="4">
        <f>F66+F73</f>
        <v>108748.79999999999</v>
      </c>
      <c r="G65" s="4">
        <f t="shared" ref="G65:J65" si="130">G66+G73</f>
        <v>0</v>
      </c>
      <c r="H65" s="4">
        <f t="shared" si="130"/>
        <v>108748.79999999999</v>
      </c>
      <c r="I65" s="4">
        <f t="shared" si="130"/>
        <v>0</v>
      </c>
      <c r="J65" s="4">
        <f t="shared" si="130"/>
        <v>0</v>
      </c>
      <c r="K65" s="4">
        <f t="shared" ref="K65:L65" si="131">K66+K73</f>
        <v>444</v>
      </c>
      <c r="L65" s="4">
        <f t="shared" si="131"/>
        <v>109192.79999999999</v>
      </c>
      <c r="M65" s="4">
        <f t="shared" ref="M65:Q65" si="132">M66+M73</f>
        <v>0</v>
      </c>
      <c r="N65" s="4">
        <f t="shared" si="132"/>
        <v>109192.79999999999</v>
      </c>
      <c r="O65" s="4">
        <f t="shared" si="132"/>
        <v>99.399999999999991</v>
      </c>
      <c r="P65" s="4">
        <f t="shared" si="132"/>
        <v>0</v>
      </c>
      <c r="Q65" s="4">
        <f t="shared" si="132"/>
        <v>109292.19999999998</v>
      </c>
      <c r="R65" s="4">
        <f t="shared" ref="R65:AA65" si="133">R66+R73</f>
        <v>102821.2</v>
      </c>
      <c r="S65" s="4">
        <f t="shared" ref="S65" si="134">S66+S73</f>
        <v>0</v>
      </c>
      <c r="T65" s="4">
        <f t="shared" ref="T65:Z65" si="135">T66+T73</f>
        <v>102821.2</v>
      </c>
      <c r="U65" s="4">
        <f t="shared" si="135"/>
        <v>0</v>
      </c>
      <c r="V65" s="4">
        <f t="shared" si="135"/>
        <v>102821.2</v>
      </c>
      <c r="W65" s="4">
        <f t="shared" si="135"/>
        <v>0</v>
      </c>
      <c r="X65" s="4">
        <f t="shared" si="135"/>
        <v>102821.2</v>
      </c>
      <c r="Y65" s="4">
        <f t="shared" si="135"/>
        <v>0.1</v>
      </c>
      <c r="Z65" s="4">
        <f t="shared" si="135"/>
        <v>102821.3</v>
      </c>
      <c r="AA65" s="4">
        <f t="shared" si="133"/>
        <v>102807.2</v>
      </c>
      <c r="AB65" s="4">
        <f t="shared" ref="AB65" si="136">AB66+AB73</f>
        <v>0</v>
      </c>
      <c r="AC65" s="4">
        <f t="shared" ref="AC65:AG65" si="137">AC66+AC73</f>
        <v>102807.2</v>
      </c>
      <c r="AD65" s="4">
        <f t="shared" si="137"/>
        <v>0</v>
      </c>
      <c r="AE65" s="4">
        <f t="shared" si="137"/>
        <v>102807.2</v>
      </c>
      <c r="AF65" s="4">
        <f t="shared" si="137"/>
        <v>0</v>
      </c>
      <c r="AG65" s="4">
        <f t="shared" si="137"/>
        <v>102807.2</v>
      </c>
      <c r="AH65" s="83"/>
    </row>
    <row r="66" spans="1:34" ht="31.5" outlineLevel="2" x14ac:dyDescent="0.2">
      <c r="A66" s="5" t="s">
        <v>35</v>
      </c>
      <c r="B66" s="5" t="s">
        <v>40</v>
      </c>
      <c r="C66" s="5" t="s">
        <v>42</v>
      </c>
      <c r="D66" s="5"/>
      <c r="E66" s="18" t="s">
        <v>43</v>
      </c>
      <c r="F66" s="4">
        <f t="shared" ref="F66:AF67" si="138">F67</f>
        <v>339.3</v>
      </c>
      <c r="G66" s="4">
        <f t="shared" si="138"/>
        <v>0</v>
      </c>
      <c r="H66" s="4">
        <f t="shared" si="138"/>
        <v>339.3</v>
      </c>
      <c r="I66" s="4">
        <f t="shared" si="138"/>
        <v>0</v>
      </c>
      <c r="J66" s="4">
        <f t="shared" si="138"/>
        <v>0</v>
      </c>
      <c r="K66" s="4">
        <f t="shared" si="138"/>
        <v>0</v>
      </c>
      <c r="L66" s="4">
        <f t="shared" si="138"/>
        <v>339.3</v>
      </c>
      <c r="M66" s="4">
        <f t="shared" si="138"/>
        <v>0</v>
      </c>
      <c r="N66" s="4">
        <f t="shared" si="138"/>
        <v>339.3</v>
      </c>
      <c r="O66" s="4">
        <f t="shared" si="138"/>
        <v>5.0999999999999996</v>
      </c>
      <c r="P66" s="4">
        <f t="shared" si="138"/>
        <v>0</v>
      </c>
      <c r="Q66" s="4">
        <f t="shared" si="138"/>
        <v>344.4</v>
      </c>
      <c r="R66" s="4">
        <f t="shared" si="138"/>
        <v>285.5</v>
      </c>
      <c r="S66" s="4">
        <f t="shared" si="138"/>
        <v>0</v>
      </c>
      <c r="T66" s="4">
        <f t="shared" si="138"/>
        <v>285.5</v>
      </c>
      <c r="U66" s="4">
        <f t="shared" si="138"/>
        <v>0</v>
      </c>
      <c r="V66" s="4">
        <f t="shared" si="138"/>
        <v>285.5</v>
      </c>
      <c r="W66" s="4">
        <f t="shared" si="138"/>
        <v>0</v>
      </c>
      <c r="X66" s="4">
        <f t="shared" si="138"/>
        <v>285.5</v>
      </c>
      <c r="Y66" s="4">
        <f t="shared" si="138"/>
        <v>0.1</v>
      </c>
      <c r="Z66" s="4">
        <f t="shared" si="138"/>
        <v>285.60000000000002</v>
      </c>
      <c r="AA66" s="4">
        <f t="shared" si="138"/>
        <v>271.5</v>
      </c>
      <c r="AB66" s="4">
        <f t="shared" si="138"/>
        <v>0</v>
      </c>
      <c r="AC66" s="4">
        <f t="shared" si="138"/>
        <v>271.5</v>
      </c>
      <c r="AD66" s="4">
        <f t="shared" si="138"/>
        <v>0</v>
      </c>
      <c r="AE66" s="4">
        <f t="shared" si="138"/>
        <v>271.5</v>
      </c>
      <c r="AF66" s="4">
        <f t="shared" si="138"/>
        <v>0</v>
      </c>
      <c r="AG66" s="4">
        <f t="shared" ref="AF66:AG67" si="139">AG67</f>
        <v>271.5</v>
      </c>
      <c r="AH66" s="83"/>
    </row>
    <row r="67" spans="1:34" ht="47.25" outlineLevel="3" x14ac:dyDescent="0.2">
      <c r="A67" s="5" t="s">
        <v>35</v>
      </c>
      <c r="B67" s="5" t="s">
        <v>40</v>
      </c>
      <c r="C67" s="5" t="s">
        <v>44</v>
      </c>
      <c r="D67" s="5"/>
      <c r="E67" s="18" t="s">
        <v>45</v>
      </c>
      <c r="F67" s="4">
        <f t="shared" si="138"/>
        <v>339.3</v>
      </c>
      <c r="G67" s="4">
        <f t="shared" si="138"/>
        <v>0</v>
      </c>
      <c r="H67" s="4">
        <f t="shared" si="138"/>
        <v>339.3</v>
      </c>
      <c r="I67" s="4">
        <f t="shared" si="138"/>
        <v>0</v>
      </c>
      <c r="J67" s="4">
        <f t="shared" si="138"/>
        <v>0</v>
      </c>
      <c r="K67" s="4">
        <f t="shared" si="138"/>
        <v>0</v>
      </c>
      <c r="L67" s="4">
        <f t="shared" si="138"/>
        <v>339.3</v>
      </c>
      <c r="M67" s="4">
        <f t="shared" si="138"/>
        <v>0</v>
      </c>
      <c r="N67" s="4">
        <f t="shared" si="138"/>
        <v>339.3</v>
      </c>
      <c r="O67" s="4">
        <f t="shared" si="138"/>
        <v>5.0999999999999996</v>
      </c>
      <c r="P67" s="4">
        <f t="shared" si="138"/>
        <v>0</v>
      </c>
      <c r="Q67" s="4">
        <f t="shared" si="138"/>
        <v>344.4</v>
      </c>
      <c r="R67" s="4">
        <f t="shared" si="138"/>
        <v>285.5</v>
      </c>
      <c r="S67" s="4">
        <f t="shared" si="138"/>
        <v>0</v>
      </c>
      <c r="T67" s="4">
        <f t="shared" si="138"/>
        <v>285.5</v>
      </c>
      <c r="U67" s="4">
        <f t="shared" si="138"/>
        <v>0</v>
      </c>
      <c r="V67" s="4">
        <f t="shared" si="138"/>
        <v>285.5</v>
      </c>
      <c r="W67" s="4">
        <f t="shared" si="138"/>
        <v>0</v>
      </c>
      <c r="X67" s="4">
        <f t="shared" si="138"/>
        <v>285.5</v>
      </c>
      <c r="Y67" s="4">
        <f t="shared" si="138"/>
        <v>0.1</v>
      </c>
      <c r="Z67" s="4">
        <f t="shared" si="138"/>
        <v>285.60000000000002</v>
      </c>
      <c r="AA67" s="4">
        <f t="shared" si="138"/>
        <v>271.5</v>
      </c>
      <c r="AB67" s="4">
        <f t="shared" si="138"/>
        <v>0</v>
      </c>
      <c r="AC67" s="4">
        <f t="shared" si="138"/>
        <v>271.5</v>
      </c>
      <c r="AD67" s="4">
        <f t="shared" si="138"/>
        <v>0</v>
      </c>
      <c r="AE67" s="4">
        <f t="shared" si="138"/>
        <v>271.5</v>
      </c>
      <c r="AF67" s="4">
        <f t="shared" si="139"/>
        <v>0</v>
      </c>
      <c r="AG67" s="4">
        <f t="shared" si="139"/>
        <v>271.5</v>
      </c>
      <c r="AH67" s="83"/>
    </row>
    <row r="68" spans="1:34" ht="31.5" outlineLevel="4" x14ac:dyDescent="0.2">
      <c r="A68" s="5" t="s">
        <v>35</v>
      </c>
      <c r="B68" s="5" t="s">
        <v>40</v>
      </c>
      <c r="C68" s="5" t="s">
        <v>46</v>
      </c>
      <c r="D68" s="5"/>
      <c r="E68" s="18" t="s">
        <v>47</v>
      </c>
      <c r="F68" s="4">
        <f>F69+F71</f>
        <v>339.3</v>
      </c>
      <c r="G68" s="4">
        <f t="shared" ref="G68:J68" si="140">G69+G71</f>
        <v>0</v>
      </c>
      <c r="H68" s="4">
        <f t="shared" si="140"/>
        <v>339.3</v>
      </c>
      <c r="I68" s="4">
        <f t="shared" si="140"/>
        <v>0</v>
      </c>
      <c r="J68" s="4">
        <f t="shared" si="140"/>
        <v>0</v>
      </c>
      <c r="K68" s="4">
        <f t="shared" ref="K68:L68" si="141">K69+K71</f>
        <v>0</v>
      </c>
      <c r="L68" s="4">
        <f t="shared" si="141"/>
        <v>339.3</v>
      </c>
      <c r="M68" s="4">
        <f t="shared" ref="M68:Q68" si="142">M69+M71</f>
        <v>0</v>
      </c>
      <c r="N68" s="4">
        <f t="shared" si="142"/>
        <v>339.3</v>
      </c>
      <c r="O68" s="4">
        <f t="shared" si="142"/>
        <v>5.0999999999999996</v>
      </c>
      <c r="P68" s="4">
        <f t="shared" si="142"/>
        <v>0</v>
      </c>
      <c r="Q68" s="4">
        <f t="shared" si="142"/>
        <v>344.4</v>
      </c>
      <c r="R68" s="4">
        <f t="shared" ref="R68:AA68" si="143">R69+R71</f>
        <v>285.5</v>
      </c>
      <c r="S68" s="4">
        <f t="shared" ref="S68" si="144">S69+S71</f>
        <v>0</v>
      </c>
      <c r="T68" s="4">
        <f t="shared" ref="T68:Z68" si="145">T69+T71</f>
        <v>285.5</v>
      </c>
      <c r="U68" s="4">
        <f t="shared" si="145"/>
        <v>0</v>
      </c>
      <c r="V68" s="4">
        <f t="shared" si="145"/>
        <v>285.5</v>
      </c>
      <c r="W68" s="4">
        <f t="shared" si="145"/>
        <v>0</v>
      </c>
      <c r="X68" s="4">
        <f t="shared" si="145"/>
        <v>285.5</v>
      </c>
      <c r="Y68" s="4">
        <f t="shared" si="145"/>
        <v>0.1</v>
      </c>
      <c r="Z68" s="4">
        <f t="shared" si="145"/>
        <v>285.60000000000002</v>
      </c>
      <c r="AA68" s="4">
        <f t="shared" si="143"/>
        <v>271.5</v>
      </c>
      <c r="AB68" s="4">
        <f t="shared" ref="AB68" si="146">AB69+AB71</f>
        <v>0</v>
      </c>
      <c r="AC68" s="4">
        <f t="shared" ref="AC68:AG68" si="147">AC69+AC71</f>
        <v>271.5</v>
      </c>
      <c r="AD68" s="4">
        <f t="shared" si="147"/>
        <v>0</v>
      </c>
      <c r="AE68" s="4">
        <f t="shared" si="147"/>
        <v>271.5</v>
      </c>
      <c r="AF68" s="4">
        <f t="shared" si="147"/>
        <v>0</v>
      </c>
      <c r="AG68" s="4">
        <f t="shared" si="147"/>
        <v>271.5</v>
      </c>
      <c r="AH68" s="83"/>
    </row>
    <row r="69" spans="1:34" s="42" customFormat="1" ht="63" outlineLevel="5" x14ac:dyDescent="0.2">
      <c r="A69" s="5" t="s">
        <v>35</v>
      </c>
      <c r="B69" s="5" t="s">
        <v>40</v>
      </c>
      <c r="C69" s="5" t="s">
        <v>48</v>
      </c>
      <c r="D69" s="5"/>
      <c r="E69" s="18" t="s">
        <v>49</v>
      </c>
      <c r="F69" s="4">
        <f t="shared" ref="F69:AF74" si="148">F70</f>
        <v>264</v>
      </c>
      <c r="G69" s="4">
        <f t="shared" si="148"/>
        <v>0</v>
      </c>
      <c r="H69" s="4">
        <f t="shared" si="148"/>
        <v>264</v>
      </c>
      <c r="I69" s="4">
        <f t="shared" si="148"/>
        <v>0</v>
      </c>
      <c r="J69" s="4">
        <f t="shared" si="148"/>
        <v>0</v>
      </c>
      <c r="K69" s="4">
        <f t="shared" si="148"/>
        <v>0</v>
      </c>
      <c r="L69" s="4">
        <f t="shared" si="148"/>
        <v>264</v>
      </c>
      <c r="M69" s="4">
        <f t="shared" si="148"/>
        <v>0</v>
      </c>
      <c r="N69" s="4">
        <f t="shared" si="148"/>
        <v>264</v>
      </c>
      <c r="O69" s="4">
        <f t="shared" si="148"/>
        <v>5</v>
      </c>
      <c r="P69" s="4">
        <f t="shared" si="148"/>
        <v>0</v>
      </c>
      <c r="Q69" s="4">
        <f t="shared" si="148"/>
        <v>269</v>
      </c>
      <c r="R69" s="4">
        <f t="shared" si="148"/>
        <v>271.5</v>
      </c>
      <c r="S69" s="4">
        <f t="shared" si="148"/>
        <v>0</v>
      </c>
      <c r="T69" s="4">
        <f t="shared" si="148"/>
        <v>271.5</v>
      </c>
      <c r="U69" s="4">
        <f t="shared" si="148"/>
        <v>0</v>
      </c>
      <c r="V69" s="4">
        <f t="shared" si="148"/>
        <v>271.5</v>
      </c>
      <c r="W69" s="4">
        <f t="shared" si="148"/>
        <v>0</v>
      </c>
      <c r="X69" s="4">
        <f t="shared" si="148"/>
        <v>271.5</v>
      </c>
      <c r="Y69" s="4">
        <f t="shared" si="148"/>
        <v>0</v>
      </c>
      <c r="Z69" s="4">
        <f t="shared" si="148"/>
        <v>271.5</v>
      </c>
      <c r="AA69" s="4">
        <f t="shared" si="148"/>
        <v>271.5</v>
      </c>
      <c r="AB69" s="4">
        <f t="shared" si="148"/>
        <v>0</v>
      </c>
      <c r="AC69" s="4">
        <f t="shared" si="148"/>
        <v>271.5</v>
      </c>
      <c r="AD69" s="4">
        <f t="shared" si="148"/>
        <v>0</v>
      </c>
      <c r="AE69" s="4">
        <f t="shared" si="148"/>
        <v>271.5</v>
      </c>
      <c r="AF69" s="4">
        <f t="shared" si="148"/>
        <v>0</v>
      </c>
      <c r="AG69" s="4">
        <f t="shared" ref="AF69:AG74" si="149">AG70</f>
        <v>271.5</v>
      </c>
      <c r="AH69" s="83"/>
    </row>
    <row r="70" spans="1:34" s="42" customFormat="1" ht="63" outlineLevel="7" x14ac:dyDescent="0.2">
      <c r="A70" s="11" t="s">
        <v>35</v>
      </c>
      <c r="B70" s="11" t="s">
        <v>40</v>
      </c>
      <c r="C70" s="11" t="s">
        <v>48</v>
      </c>
      <c r="D70" s="11" t="s">
        <v>8</v>
      </c>
      <c r="E70" s="15" t="s">
        <v>9</v>
      </c>
      <c r="F70" s="8">
        <v>264</v>
      </c>
      <c r="G70" s="8"/>
      <c r="H70" s="8">
        <f>SUM(F70:G70)</f>
        <v>264</v>
      </c>
      <c r="I70" s="8"/>
      <c r="J70" s="8"/>
      <c r="K70" s="8"/>
      <c r="L70" s="8">
        <f>SUM(H70:K70)</f>
        <v>264</v>
      </c>
      <c r="M70" s="8"/>
      <c r="N70" s="8">
        <f>SUM(L70:M70)</f>
        <v>264</v>
      </c>
      <c r="O70" s="8">
        <v>5</v>
      </c>
      <c r="P70" s="8"/>
      <c r="Q70" s="8">
        <f>SUM(N70:P70)</f>
        <v>269</v>
      </c>
      <c r="R70" s="8">
        <v>271.5</v>
      </c>
      <c r="S70" s="8"/>
      <c r="T70" s="8">
        <f>SUM(R70:S70)</f>
        <v>271.5</v>
      </c>
      <c r="U70" s="8"/>
      <c r="V70" s="8">
        <f>SUM(T70:U70)</f>
        <v>271.5</v>
      </c>
      <c r="W70" s="8"/>
      <c r="X70" s="8">
        <f>SUM(V70:W70)</f>
        <v>271.5</v>
      </c>
      <c r="Y70" s="8"/>
      <c r="Z70" s="8">
        <f>SUM(X70:Y70)</f>
        <v>271.5</v>
      </c>
      <c r="AA70" s="8">
        <v>271.5</v>
      </c>
      <c r="AB70" s="8"/>
      <c r="AC70" s="8">
        <f>SUM(AA70:AB70)</f>
        <v>271.5</v>
      </c>
      <c r="AD70" s="8"/>
      <c r="AE70" s="8">
        <f>SUM(AC70:AD70)</f>
        <v>271.5</v>
      </c>
      <c r="AF70" s="8"/>
      <c r="AG70" s="8">
        <f>SUM(AE70:AF70)</f>
        <v>271.5</v>
      </c>
      <c r="AH70" s="83"/>
    </row>
    <row r="71" spans="1:34" s="42" customFormat="1" ht="47.25" outlineLevel="5" x14ac:dyDescent="0.2">
      <c r="A71" s="5" t="s">
        <v>35</v>
      </c>
      <c r="B71" s="5" t="s">
        <v>40</v>
      </c>
      <c r="C71" s="5" t="s">
        <v>50</v>
      </c>
      <c r="D71" s="5"/>
      <c r="E71" s="18" t="s">
        <v>51</v>
      </c>
      <c r="F71" s="4">
        <f t="shared" si="148"/>
        <v>75.3</v>
      </c>
      <c r="G71" s="4">
        <f t="shared" si="148"/>
        <v>0</v>
      </c>
      <c r="H71" s="4">
        <f t="shared" si="148"/>
        <v>75.3</v>
      </c>
      <c r="I71" s="4">
        <f t="shared" si="148"/>
        <v>0</v>
      </c>
      <c r="J71" s="4">
        <f t="shared" si="148"/>
        <v>0</v>
      </c>
      <c r="K71" s="4">
        <f t="shared" si="148"/>
        <v>0</v>
      </c>
      <c r="L71" s="4">
        <f t="shared" si="148"/>
        <v>75.3</v>
      </c>
      <c r="M71" s="4">
        <f t="shared" si="148"/>
        <v>0</v>
      </c>
      <c r="N71" s="4">
        <f t="shared" si="148"/>
        <v>75.3</v>
      </c>
      <c r="O71" s="4">
        <f t="shared" si="148"/>
        <v>0.1</v>
      </c>
      <c r="P71" s="4">
        <f t="shared" si="148"/>
        <v>0</v>
      </c>
      <c r="Q71" s="4">
        <f t="shared" si="148"/>
        <v>75.399999999999991</v>
      </c>
      <c r="R71" s="4">
        <f t="shared" si="148"/>
        <v>14</v>
      </c>
      <c r="S71" s="4">
        <f t="shared" si="148"/>
        <v>0</v>
      </c>
      <c r="T71" s="4">
        <f t="shared" si="148"/>
        <v>14</v>
      </c>
      <c r="U71" s="4">
        <f t="shared" si="148"/>
        <v>0</v>
      </c>
      <c r="V71" s="4">
        <f t="shared" si="148"/>
        <v>14</v>
      </c>
      <c r="W71" s="4">
        <f t="shared" si="148"/>
        <v>0</v>
      </c>
      <c r="X71" s="4">
        <f t="shared" si="148"/>
        <v>14</v>
      </c>
      <c r="Y71" s="4">
        <f t="shared" si="148"/>
        <v>0.1</v>
      </c>
      <c r="Z71" s="4">
        <f t="shared" si="148"/>
        <v>14.1</v>
      </c>
      <c r="AA71" s="4">
        <f t="shared" si="148"/>
        <v>0</v>
      </c>
      <c r="AB71" s="4">
        <f t="shared" si="148"/>
        <v>0</v>
      </c>
      <c r="AC71" s="4"/>
      <c r="AD71" s="4">
        <f t="shared" si="148"/>
        <v>0</v>
      </c>
      <c r="AE71" s="4">
        <f t="shared" si="148"/>
        <v>0</v>
      </c>
      <c r="AF71" s="4">
        <f t="shared" si="149"/>
        <v>0</v>
      </c>
      <c r="AG71" s="4">
        <f t="shared" si="149"/>
        <v>0</v>
      </c>
      <c r="AH71" s="83"/>
    </row>
    <row r="72" spans="1:34" s="42" customFormat="1" ht="63" outlineLevel="7" x14ac:dyDescent="0.2">
      <c r="A72" s="11" t="s">
        <v>35</v>
      </c>
      <c r="B72" s="11" t="s">
        <v>40</v>
      </c>
      <c r="C72" s="11" t="s">
        <v>50</v>
      </c>
      <c r="D72" s="11" t="s">
        <v>8</v>
      </c>
      <c r="E72" s="15" t="s">
        <v>9</v>
      </c>
      <c r="F72" s="8">
        <v>75.3</v>
      </c>
      <c r="G72" s="8"/>
      <c r="H72" s="8">
        <f>SUM(F72:G72)</f>
        <v>75.3</v>
      </c>
      <c r="I72" s="8"/>
      <c r="J72" s="8"/>
      <c r="K72" s="8"/>
      <c r="L72" s="8">
        <f>SUM(H72:K72)</f>
        <v>75.3</v>
      </c>
      <c r="M72" s="8"/>
      <c r="N72" s="8">
        <f>SUM(L72:M72)</f>
        <v>75.3</v>
      </c>
      <c r="O72" s="8">
        <v>0.1</v>
      </c>
      <c r="P72" s="8"/>
      <c r="Q72" s="8">
        <f>SUM(N72:P72)</f>
        <v>75.399999999999991</v>
      </c>
      <c r="R72" s="8">
        <v>14</v>
      </c>
      <c r="S72" s="8"/>
      <c r="T72" s="8">
        <f>SUM(R72:S72)</f>
        <v>14</v>
      </c>
      <c r="U72" s="8"/>
      <c r="V72" s="8">
        <f>SUM(T72:U72)</f>
        <v>14</v>
      </c>
      <c r="W72" s="8"/>
      <c r="X72" s="8">
        <f>SUM(V72:W72)</f>
        <v>14</v>
      </c>
      <c r="Y72" s="8">
        <v>0.1</v>
      </c>
      <c r="Z72" s="8">
        <f>SUM(X72:Y72)</f>
        <v>14.1</v>
      </c>
      <c r="AA72" s="8"/>
      <c r="AB72" s="8"/>
      <c r="AC72" s="8"/>
      <c r="AD72" s="8"/>
      <c r="AE72" s="8">
        <f>SUM(AC72:AD72)</f>
        <v>0</v>
      </c>
      <c r="AF72" s="8"/>
      <c r="AG72" s="8">
        <f>SUM(AE72:AF72)</f>
        <v>0</v>
      </c>
      <c r="AH72" s="83"/>
    </row>
    <row r="73" spans="1:34" ht="31.5" outlineLevel="2" x14ac:dyDescent="0.2">
      <c r="A73" s="5" t="s">
        <v>35</v>
      </c>
      <c r="B73" s="5" t="s">
        <v>40</v>
      </c>
      <c r="C73" s="5" t="s">
        <v>52</v>
      </c>
      <c r="D73" s="5"/>
      <c r="E73" s="18" t="s">
        <v>53</v>
      </c>
      <c r="F73" s="4">
        <f t="shared" si="148"/>
        <v>108409.49999999999</v>
      </c>
      <c r="G73" s="4">
        <f t="shared" si="148"/>
        <v>0</v>
      </c>
      <c r="H73" s="4">
        <f t="shared" si="148"/>
        <v>108409.49999999999</v>
      </c>
      <c r="I73" s="4">
        <f t="shared" si="148"/>
        <v>0</v>
      </c>
      <c r="J73" s="4">
        <f t="shared" si="148"/>
        <v>0</v>
      </c>
      <c r="K73" s="4">
        <f t="shared" si="148"/>
        <v>444</v>
      </c>
      <c r="L73" s="4">
        <f t="shared" si="148"/>
        <v>108853.49999999999</v>
      </c>
      <c r="M73" s="4">
        <f t="shared" si="148"/>
        <v>0</v>
      </c>
      <c r="N73" s="4">
        <f t="shared" si="148"/>
        <v>108853.49999999999</v>
      </c>
      <c r="O73" s="4">
        <f t="shared" si="148"/>
        <v>94.3</v>
      </c>
      <c r="P73" s="4">
        <f t="shared" si="148"/>
        <v>0</v>
      </c>
      <c r="Q73" s="4">
        <f t="shared" si="148"/>
        <v>108947.79999999999</v>
      </c>
      <c r="R73" s="4">
        <f t="shared" si="148"/>
        <v>102535.7</v>
      </c>
      <c r="S73" s="4">
        <f t="shared" si="148"/>
        <v>0</v>
      </c>
      <c r="T73" s="4">
        <f t="shared" si="148"/>
        <v>102535.7</v>
      </c>
      <c r="U73" s="4">
        <f t="shared" si="148"/>
        <v>0</v>
      </c>
      <c r="V73" s="4">
        <f t="shared" si="148"/>
        <v>102535.7</v>
      </c>
      <c r="W73" s="4">
        <f t="shared" si="148"/>
        <v>0</v>
      </c>
      <c r="X73" s="4">
        <f t="shared" si="148"/>
        <v>102535.7</v>
      </c>
      <c r="Y73" s="4">
        <f t="shared" si="148"/>
        <v>0</v>
      </c>
      <c r="Z73" s="4">
        <f t="shared" si="148"/>
        <v>102535.7</v>
      </c>
      <c r="AA73" s="4">
        <f t="shared" si="148"/>
        <v>102535.7</v>
      </c>
      <c r="AB73" s="4">
        <f t="shared" si="148"/>
        <v>0</v>
      </c>
      <c r="AC73" s="4">
        <f t="shared" si="148"/>
        <v>102535.7</v>
      </c>
      <c r="AD73" s="4">
        <f t="shared" si="148"/>
        <v>0</v>
      </c>
      <c r="AE73" s="4">
        <f t="shared" si="148"/>
        <v>102535.7</v>
      </c>
      <c r="AF73" s="4">
        <f t="shared" si="149"/>
        <v>0</v>
      </c>
      <c r="AG73" s="4">
        <f t="shared" si="149"/>
        <v>102535.7</v>
      </c>
      <c r="AH73" s="83"/>
    </row>
    <row r="74" spans="1:34" ht="47.25" outlineLevel="3" x14ac:dyDescent="0.2">
      <c r="A74" s="5" t="s">
        <v>35</v>
      </c>
      <c r="B74" s="5" t="s">
        <v>40</v>
      </c>
      <c r="C74" s="5" t="s">
        <v>54</v>
      </c>
      <c r="D74" s="5"/>
      <c r="E74" s="18" t="s">
        <v>55</v>
      </c>
      <c r="F74" s="4">
        <f t="shared" si="148"/>
        <v>108409.49999999999</v>
      </c>
      <c r="G74" s="4">
        <f t="shared" si="148"/>
        <v>0</v>
      </c>
      <c r="H74" s="4">
        <f t="shared" si="148"/>
        <v>108409.49999999999</v>
      </c>
      <c r="I74" s="4">
        <f t="shared" si="148"/>
        <v>0</v>
      </c>
      <c r="J74" s="4">
        <f t="shared" si="148"/>
        <v>0</v>
      </c>
      <c r="K74" s="4">
        <f t="shared" si="148"/>
        <v>444</v>
      </c>
      <c r="L74" s="4">
        <f t="shared" si="148"/>
        <v>108853.49999999999</v>
      </c>
      <c r="M74" s="4">
        <f t="shared" si="148"/>
        <v>0</v>
      </c>
      <c r="N74" s="4">
        <f t="shared" si="148"/>
        <v>108853.49999999999</v>
      </c>
      <c r="O74" s="4">
        <f t="shared" si="148"/>
        <v>94.3</v>
      </c>
      <c r="P74" s="4">
        <f t="shared" si="148"/>
        <v>0</v>
      </c>
      <c r="Q74" s="4">
        <f t="shared" si="148"/>
        <v>108947.79999999999</v>
      </c>
      <c r="R74" s="4">
        <f t="shared" si="148"/>
        <v>102535.7</v>
      </c>
      <c r="S74" s="4">
        <f t="shared" si="148"/>
        <v>0</v>
      </c>
      <c r="T74" s="4">
        <f t="shared" si="148"/>
        <v>102535.7</v>
      </c>
      <c r="U74" s="4">
        <f t="shared" si="148"/>
        <v>0</v>
      </c>
      <c r="V74" s="4">
        <f t="shared" si="148"/>
        <v>102535.7</v>
      </c>
      <c r="W74" s="4">
        <f t="shared" si="148"/>
        <v>0</v>
      </c>
      <c r="X74" s="4">
        <f t="shared" si="148"/>
        <v>102535.7</v>
      </c>
      <c r="Y74" s="4">
        <f t="shared" si="148"/>
        <v>0</v>
      </c>
      <c r="Z74" s="4">
        <f t="shared" si="148"/>
        <v>102535.7</v>
      </c>
      <c r="AA74" s="4">
        <f t="shared" si="148"/>
        <v>102535.7</v>
      </c>
      <c r="AB74" s="4">
        <f t="shared" si="148"/>
        <v>0</v>
      </c>
      <c r="AC74" s="4">
        <f t="shared" si="148"/>
        <v>102535.7</v>
      </c>
      <c r="AD74" s="4">
        <f t="shared" si="148"/>
        <v>0</v>
      </c>
      <c r="AE74" s="4">
        <f t="shared" si="148"/>
        <v>102535.7</v>
      </c>
      <c r="AF74" s="4">
        <f t="shared" si="149"/>
        <v>0</v>
      </c>
      <c r="AG74" s="4">
        <f t="shared" si="149"/>
        <v>102535.7</v>
      </c>
      <c r="AH74" s="83"/>
    </row>
    <row r="75" spans="1:34" ht="31.5" outlineLevel="4" x14ac:dyDescent="0.2">
      <c r="A75" s="5" t="s">
        <v>35</v>
      </c>
      <c r="B75" s="5" t="s">
        <v>40</v>
      </c>
      <c r="C75" s="5" t="s">
        <v>56</v>
      </c>
      <c r="D75" s="5"/>
      <c r="E75" s="18" t="s">
        <v>57</v>
      </c>
      <c r="F75" s="4">
        <f>F76+F80+F82+F84+F86+F89+F92</f>
        <v>108409.49999999999</v>
      </c>
      <c r="G75" s="4">
        <f t="shared" ref="G75:J75" si="150">G76+G80+G82+G84+G86+G89+G92</f>
        <v>0</v>
      </c>
      <c r="H75" s="4">
        <f t="shared" si="150"/>
        <v>108409.49999999999</v>
      </c>
      <c r="I75" s="4">
        <f t="shared" si="150"/>
        <v>0</v>
      </c>
      <c r="J75" s="4">
        <f t="shared" si="150"/>
        <v>0</v>
      </c>
      <c r="K75" s="4">
        <f t="shared" ref="K75:L75" si="151">K76+K80+K82+K84+K86+K89+K92</f>
        <v>444</v>
      </c>
      <c r="L75" s="4">
        <f t="shared" si="151"/>
        <v>108853.49999999999</v>
      </c>
      <c r="M75" s="4">
        <f t="shared" ref="M75:Q75" si="152">M76+M80+M82+M84+M86+M89+M92</f>
        <v>0</v>
      </c>
      <c r="N75" s="4">
        <f t="shared" si="152"/>
        <v>108853.49999999999</v>
      </c>
      <c r="O75" s="4">
        <f t="shared" si="152"/>
        <v>94.3</v>
      </c>
      <c r="P75" s="4">
        <f t="shared" si="152"/>
        <v>0</v>
      </c>
      <c r="Q75" s="4">
        <f t="shared" si="152"/>
        <v>108947.79999999999</v>
      </c>
      <c r="R75" s="4">
        <f t="shared" ref="R75:AA75" si="153">R76+R80+R82+R84+R86+R89+R92</f>
        <v>102535.7</v>
      </c>
      <c r="S75" s="4">
        <f t="shared" ref="S75" si="154">S76+S80+S82+S84+S86+S89+S92</f>
        <v>0</v>
      </c>
      <c r="T75" s="4">
        <f t="shared" ref="T75:Z75" si="155">T76+T80+T82+T84+T86+T89+T92</f>
        <v>102535.7</v>
      </c>
      <c r="U75" s="4">
        <f t="shared" si="155"/>
        <v>0</v>
      </c>
      <c r="V75" s="4">
        <f t="shared" si="155"/>
        <v>102535.7</v>
      </c>
      <c r="W75" s="4">
        <f t="shared" si="155"/>
        <v>0</v>
      </c>
      <c r="X75" s="4">
        <f t="shared" si="155"/>
        <v>102535.7</v>
      </c>
      <c r="Y75" s="4">
        <f t="shared" si="155"/>
        <v>0</v>
      </c>
      <c r="Z75" s="4">
        <f t="shared" si="155"/>
        <v>102535.7</v>
      </c>
      <c r="AA75" s="4">
        <f t="shared" si="153"/>
        <v>102535.7</v>
      </c>
      <c r="AB75" s="4">
        <f t="shared" ref="AB75" si="156">AB76+AB80+AB82+AB84+AB86+AB89+AB92</f>
        <v>0</v>
      </c>
      <c r="AC75" s="4">
        <f t="shared" ref="AC75:AG75" si="157">AC76+AC80+AC82+AC84+AC86+AC89+AC92</f>
        <v>102535.7</v>
      </c>
      <c r="AD75" s="4">
        <f t="shared" si="157"/>
        <v>0</v>
      </c>
      <c r="AE75" s="4">
        <f t="shared" si="157"/>
        <v>102535.7</v>
      </c>
      <c r="AF75" s="4">
        <f t="shared" si="157"/>
        <v>0</v>
      </c>
      <c r="AG75" s="4">
        <f t="shared" si="157"/>
        <v>102535.7</v>
      </c>
      <c r="AH75" s="83"/>
    </row>
    <row r="76" spans="1:34" ht="15.75" hidden="1" outlineLevel="5" collapsed="1" x14ac:dyDescent="0.2">
      <c r="A76" s="5" t="s">
        <v>35</v>
      </c>
      <c r="B76" s="5" t="s">
        <v>40</v>
      </c>
      <c r="C76" s="5" t="s">
        <v>58</v>
      </c>
      <c r="D76" s="5"/>
      <c r="E76" s="18" t="s">
        <v>59</v>
      </c>
      <c r="F76" s="4">
        <f>F77+F78+F79</f>
        <v>102638.2</v>
      </c>
      <c r="G76" s="4">
        <f t="shared" ref="G76:J76" si="158">G77+G78+G79</f>
        <v>0</v>
      </c>
      <c r="H76" s="4">
        <f t="shared" si="158"/>
        <v>102638.2</v>
      </c>
      <c r="I76" s="4">
        <f t="shared" si="158"/>
        <v>0</v>
      </c>
      <c r="J76" s="4">
        <f t="shared" si="158"/>
        <v>0</v>
      </c>
      <c r="K76" s="4">
        <f t="shared" ref="K76:L76" si="159">K77+K78+K79</f>
        <v>444</v>
      </c>
      <c r="L76" s="4">
        <f t="shared" si="159"/>
        <v>103082.2</v>
      </c>
      <c r="M76" s="4">
        <f t="shared" ref="M76:Q76" si="160">M77+M78+M79</f>
        <v>0</v>
      </c>
      <c r="N76" s="4">
        <f t="shared" si="160"/>
        <v>103082.2</v>
      </c>
      <c r="O76" s="4">
        <f t="shared" si="160"/>
        <v>0</v>
      </c>
      <c r="P76" s="4">
        <f t="shared" si="160"/>
        <v>0</v>
      </c>
      <c r="Q76" s="4">
        <f t="shared" si="160"/>
        <v>103082.2</v>
      </c>
      <c r="R76" s="4">
        <f t="shared" ref="R76:AA76" si="161">R77+R78+R79</f>
        <v>96622.8</v>
      </c>
      <c r="S76" s="4">
        <f t="shared" ref="S76" si="162">S77+S78+S79</f>
        <v>0</v>
      </c>
      <c r="T76" s="4">
        <f t="shared" ref="T76:Z76" si="163">T77+T78+T79</f>
        <v>96622.8</v>
      </c>
      <c r="U76" s="4">
        <f t="shared" si="163"/>
        <v>0</v>
      </c>
      <c r="V76" s="4">
        <f t="shared" si="163"/>
        <v>96622.8</v>
      </c>
      <c r="W76" s="4">
        <f t="shared" si="163"/>
        <v>0</v>
      </c>
      <c r="X76" s="4">
        <f t="shared" si="163"/>
        <v>96622.8</v>
      </c>
      <c r="Y76" s="4">
        <f t="shared" si="163"/>
        <v>0</v>
      </c>
      <c r="Z76" s="4">
        <f t="shared" si="163"/>
        <v>96622.8</v>
      </c>
      <c r="AA76" s="4">
        <f t="shared" si="161"/>
        <v>96622.8</v>
      </c>
      <c r="AB76" s="4">
        <f t="shared" ref="AB76" si="164">AB77+AB78+AB79</f>
        <v>0</v>
      </c>
      <c r="AC76" s="4">
        <f t="shared" ref="AC76:AG76" si="165">AC77+AC78+AC79</f>
        <v>96622.8</v>
      </c>
      <c r="AD76" s="4">
        <f t="shared" si="165"/>
        <v>0</v>
      </c>
      <c r="AE76" s="4">
        <f t="shared" si="165"/>
        <v>96622.8</v>
      </c>
      <c r="AF76" s="4">
        <f t="shared" si="165"/>
        <v>0</v>
      </c>
      <c r="AG76" s="4">
        <f t="shared" si="165"/>
        <v>96622.8</v>
      </c>
      <c r="AH76" s="83"/>
    </row>
    <row r="77" spans="1:34" ht="63" hidden="1" outlineLevel="7" x14ac:dyDescent="0.2">
      <c r="A77" s="11" t="s">
        <v>35</v>
      </c>
      <c r="B77" s="11" t="s">
        <v>40</v>
      </c>
      <c r="C77" s="11" t="s">
        <v>58</v>
      </c>
      <c r="D77" s="11" t="s">
        <v>8</v>
      </c>
      <c r="E77" s="15" t="s">
        <v>9</v>
      </c>
      <c r="F77" s="8">
        <v>93787.7</v>
      </c>
      <c r="G77" s="8"/>
      <c r="H77" s="8">
        <f t="shared" ref="H77:H79" si="166">SUM(F77:G77)</f>
        <v>93787.7</v>
      </c>
      <c r="I77" s="8"/>
      <c r="J77" s="8"/>
      <c r="K77" s="8">
        <v>444</v>
      </c>
      <c r="L77" s="8">
        <f t="shared" ref="L77:L79" si="167">SUM(H77:K77)</f>
        <v>94231.7</v>
      </c>
      <c r="M77" s="8"/>
      <c r="N77" s="8">
        <f>SUM(L77:M77)</f>
        <v>94231.7</v>
      </c>
      <c r="O77" s="8"/>
      <c r="P77" s="8"/>
      <c r="Q77" s="8">
        <f>SUM(N77:P77)</f>
        <v>94231.7</v>
      </c>
      <c r="R77" s="8">
        <v>87772.2</v>
      </c>
      <c r="S77" s="8"/>
      <c r="T77" s="8">
        <f t="shared" ref="T77:T79" si="168">SUM(R77:S77)</f>
        <v>87772.2</v>
      </c>
      <c r="U77" s="8"/>
      <c r="V77" s="8">
        <f>SUM(T77:U77)</f>
        <v>87772.2</v>
      </c>
      <c r="W77" s="8"/>
      <c r="X77" s="8">
        <f>SUM(V77:W77)</f>
        <v>87772.2</v>
      </c>
      <c r="Y77" s="8"/>
      <c r="Z77" s="8">
        <f>SUM(X77:Y77)</f>
        <v>87772.2</v>
      </c>
      <c r="AA77" s="8">
        <v>87772.2</v>
      </c>
      <c r="AB77" s="8"/>
      <c r="AC77" s="8">
        <f t="shared" ref="AC77:AC79" si="169">SUM(AA77:AB77)</f>
        <v>87772.2</v>
      </c>
      <c r="AD77" s="8"/>
      <c r="AE77" s="8">
        <f t="shared" ref="AE77:AE79" si="170">SUM(AC77:AD77)</f>
        <v>87772.2</v>
      </c>
      <c r="AF77" s="8"/>
      <c r="AG77" s="8">
        <f>SUM(AE77:AF77)</f>
        <v>87772.2</v>
      </c>
      <c r="AH77" s="83"/>
    </row>
    <row r="78" spans="1:34" ht="31.5" hidden="1" outlineLevel="7" x14ac:dyDescent="0.2">
      <c r="A78" s="11" t="s">
        <v>35</v>
      </c>
      <c r="B78" s="11" t="s">
        <v>40</v>
      </c>
      <c r="C78" s="11" t="s">
        <v>58</v>
      </c>
      <c r="D78" s="11" t="s">
        <v>11</v>
      </c>
      <c r="E78" s="15" t="s">
        <v>12</v>
      </c>
      <c r="F78" s="8">
        <v>8699.9</v>
      </c>
      <c r="G78" s="8"/>
      <c r="H78" s="8">
        <f t="shared" si="166"/>
        <v>8699.9</v>
      </c>
      <c r="I78" s="8"/>
      <c r="J78" s="8"/>
      <c r="K78" s="8"/>
      <c r="L78" s="8">
        <f t="shared" si="167"/>
        <v>8699.9</v>
      </c>
      <c r="M78" s="8"/>
      <c r="N78" s="8">
        <f>SUM(L78:M78)</f>
        <v>8699.9</v>
      </c>
      <c r="O78" s="8"/>
      <c r="P78" s="8"/>
      <c r="Q78" s="8">
        <f>SUM(N78:P78)</f>
        <v>8699.9</v>
      </c>
      <c r="R78" s="8">
        <v>8700</v>
      </c>
      <c r="S78" s="8"/>
      <c r="T78" s="8">
        <f t="shared" si="168"/>
        <v>8700</v>
      </c>
      <c r="U78" s="8"/>
      <c r="V78" s="8">
        <f t="shared" ref="V78:V79" si="171">SUM(T78:U78)</f>
        <v>8700</v>
      </c>
      <c r="W78" s="8"/>
      <c r="X78" s="8">
        <f>SUM(V78:W78)</f>
        <v>8700</v>
      </c>
      <c r="Y78" s="8"/>
      <c r="Z78" s="8">
        <f>SUM(X78:Y78)</f>
        <v>8700</v>
      </c>
      <c r="AA78" s="8">
        <v>8700</v>
      </c>
      <c r="AB78" s="8"/>
      <c r="AC78" s="8">
        <f t="shared" si="169"/>
        <v>8700</v>
      </c>
      <c r="AD78" s="8"/>
      <c r="AE78" s="8">
        <f t="shared" si="170"/>
        <v>8700</v>
      </c>
      <c r="AF78" s="8"/>
      <c r="AG78" s="8">
        <f>SUM(AE78:AF78)</f>
        <v>8700</v>
      </c>
      <c r="AH78" s="83"/>
    </row>
    <row r="79" spans="1:34" ht="15.75" hidden="1" outlineLevel="7" x14ac:dyDescent="0.2">
      <c r="A79" s="11" t="s">
        <v>35</v>
      </c>
      <c r="B79" s="11" t="s">
        <v>40</v>
      </c>
      <c r="C79" s="11" t="s">
        <v>58</v>
      </c>
      <c r="D79" s="11" t="s">
        <v>27</v>
      </c>
      <c r="E79" s="15" t="s">
        <v>28</v>
      </c>
      <c r="F79" s="8">
        <v>150.6</v>
      </c>
      <c r="G79" s="8"/>
      <c r="H79" s="8">
        <f t="shared" si="166"/>
        <v>150.6</v>
      </c>
      <c r="I79" s="8"/>
      <c r="J79" s="8"/>
      <c r="K79" s="8"/>
      <c r="L79" s="8">
        <f t="shared" si="167"/>
        <v>150.6</v>
      </c>
      <c r="M79" s="8"/>
      <c r="N79" s="8">
        <f>SUM(L79:M79)</f>
        <v>150.6</v>
      </c>
      <c r="O79" s="8"/>
      <c r="P79" s="8"/>
      <c r="Q79" s="8">
        <f>SUM(N79:P79)</f>
        <v>150.6</v>
      </c>
      <c r="R79" s="8">
        <v>150.6</v>
      </c>
      <c r="S79" s="8"/>
      <c r="T79" s="8">
        <f t="shared" si="168"/>
        <v>150.6</v>
      </c>
      <c r="U79" s="8"/>
      <c r="V79" s="8">
        <f t="shared" si="171"/>
        <v>150.6</v>
      </c>
      <c r="W79" s="8"/>
      <c r="X79" s="8">
        <f>SUM(V79:W79)</f>
        <v>150.6</v>
      </c>
      <c r="Y79" s="8"/>
      <c r="Z79" s="8">
        <f>SUM(X79:Y79)</f>
        <v>150.6</v>
      </c>
      <c r="AA79" s="8">
        <v>150.6</v>
      </c>
      <c r="AB79" s="8"/>
      <c r="AC79" s="8">
        <f t="shared" si="169"/>
        <v>150.6</v>
      </c>
      <c r="AD79" s="8"/>
      <c r="AE79" s="8">
        <f t="shared" si="170"/>
        <v>150.6</v>
      </c>
      <c r="AF79" s="8"/>
      <c r="AG79" s="8">
        <f>SUM(AE79:AF79)</f>
        <v>150.6</v>
      </c>
      <c r="AH79" s="83"/>
    </row>
    <row r="80" spans="1:34" ht="31.5" hidden="1" outlineLevel="5" x14ac:dyDescent="0.2">
      <c r="A80" s="5" t="s">
        <v>35</v>
      </c>
      <c r="B80" s="5" t="s">
        <v>40</v>
      </c>
      <c r="C80" s="5" t="s">
        <v>60</v>
      </c>
      <c r="D80" s="5"/>
      <c r="E80" s="18" t="s">
        <v>14</v>
      </c>
      <c r="F80" s="4">
        <f t="shared" ref="F80:AG80" si="172">F81</f>
        <v>600</v>
      </c>
      <c r="G80" s="4">
        <f t="shared" si="172"/>
        <v>0</v>
      </c>
      <c r="H80" s="4">
        <f t="shared" si="172"/>
        <v>600</v>
      </c>
      <c r="I80" s="4">
        <f t="shared" si="172"/>
        <v>0</v>
      </c>
      <c r="J80" s="4">
        <f t="shared" si="172"/>
        <v>0</v>
      </c>
      <c r="K80" s="4">
        <f t="shared" si="172"/>
        <v>0</v>
      </c>
      <c r="L80" s="4">
        <f t="shared" si="172"/>
        <v>600</v>
      </c>
      <c r="M80" s="4">
        <f t="shared" si="172"/>
        <v>0</v>
      </c>
      <c r="N80" s="4">
        <f t="shared" si="172"/>
        <v>600</v>
      </c>
      <c r="O80" s="4">
        <f t="shared" si="172"/>
        <v>0</v>
      </c>
      <c r="P80" s="4">
        <f t="shared" si="172"/>
        <v>0</v>
      </c>
      <c r="Q80" s="4">
        <f t="shared" si="172"/>
        <v>600</v>
      </c>
      <c r="R80" s="4">
        <f t="shared" si="172"/>
        <v>600</v>
      </c>
      <c r="S80" s="4">
        <f t="shared" si="172"/>
        <v>0</v>
      </c>
      <c r="T80" s="4">
        <f t="shared" si="172"/>
        <v>600</v>
      </c>
      <c r="U80" s="4">
        <f t="shared" si="172"/>
        <v>0</v>
      </c>
      <c r="V80" s="4">
        <f t="shared" si="172"/>
        <v>600</v>
      </c>
      <c r="W80" s="4">
        <f t="shared" si="172"/>
        <v>0</v>
      </c>
      <c r="X80" s="4">
        <f t="shared" si="172"/>
        <v>600</v>
      </c>
      <c r="Y80" s="4">
        <f t="shared" si="172"/>
        <v>0</v>
      </c>
      <c r="Z80" s="4">
        <f t="shared" si="172"/>
        <v>600</v>
      </c>
      <c r="AA80" s="4">
        <f t="shared" si="172"/>
        <v>600</v>
      </c>
      <c r="AB80" s="4">
        <f t="shared" si="172"/>
        <v>0</v>
      </c>
      <c r="AC80" s="4">
        <f t="shared" si="172"/>
        <v>600</v>
      </c>
      <c r="AD80" s="4">
        <f t="shared" si="172"/>
        <v>0</v>
      </c>
      <c r="AE80" s="4">
        <f t="shared" si="172"/>
        <v>600</v>
      </c>
      <c r="AF80" s="4">
        <f t="shared" si="172"/>
        <v>0</v>
      </c>
      <c r="AG80" s="4">
        <f t="shared" si="172"/>
        <v>600</v>
      </c>
      <c r="AH80" s="83"/>
    </row>
    <row r="81" spans="1:34" ht="31.5" hidden="1" outlineLevel="7" x14ac:dyDescent="0.2">
      <c r="A81" s="11" t="s">
        <v>35</v>
      </c>
      <c r="B81" s="11" t="s">
        <v>40</v>
      </c>
      <c r="C81" s="11" t="s">
        <v>60</v>
      </c>
      <c r="D81" s="11" t="s">
        <v>11</v>
      </c>
      <c r="E81" s="15" t="s">
        <v>12</v>
      </c>
      <c r="F81" s="8">
        <v>600</v>
      </c>
      <c r="G81" s="8"/>
      <c r="H81" s="8">
        <f>SUM(F81:G81)</f>
        <v>600</v>
      </c>
      <c r="I81" s="8"/>
      <c r="J81" s="8"/>
      <c r="K81" s="8"/>
      <c r="L81" s="8">
        <f>SUM(H81:K81)</f>
        <v>600</v>
      </c>
      <c r="M81" s="8"/>
      <c r="N81" s="8">
        <f>SUM(L81:M81)</f>
        <v>600</v>
      </c>
      <c r="O81" s="8"/>
      <c r="P81" s="8"/>
      <c r="Q81" s="8">
        <f>SUM(N81:P81)</f>
        <v>600</v>
      </c>
      <c r="R81" s="8">
        <v>600</v>
      </c>
      <c r="S81" s="8"/>
      <c r="T81" s="8">
        <f>SUM(R81:S81)</f>
        <v>600</v>
      </c>
      <c r="U81" s="8"/>
      <c r="V81" s="8">
        <f>SUM(T81:U81)</f>
        <v>600</v>
      </c>
      <c r="W81" s="8"/>
      <c r="X81" s="8">
        <f>SUM(V81:W81)</f>
        <v>600</v>
      </c>
      <c r="Y81" s="8"/>
      <c r="Z81" s="8">
        <f>SUM(X81:Y81)</f>
        <v>600</v>
      </c>
      <c r="AA81" s="8">
        <v>600</v>
      </c>
      <c r="AB81" s="8"/>
      <c r="AC81" s="8">
        <f>SUM(AA81:AB81)</f>
        <v>600</v>
      </c>
      <c r="AD81" s="8"/>
      <c r="AE81" s="8">
        <f>SUM(AC81:AD81)</f>
        <v>600</v>
      </c>
      <c r="AF81" s="8"/>
      <c r="AG81" s="8">
        <f>SUM(AE81:AF81)</f>
        <v>600</v>
      </c>
      <c r="AH81" s="83"/>
    </row>
    <row r="82" spans="1:34" s="42" customFormat="1" ht="47.25" outlineLevel="5" x14ac:dyDescent="0.2">
      <c r="A82" s="5" t="s">
        <v>35</v>
      </c>
      <c r="B82" s="5" t="s">
        <v>40</v>
      </c>
      <c r="C82" s="5" t="s">
        <v>61</v>
      </c>
      <c r="D82" s="5"/>
      <c r="E82" s="18" t="s">
        <v>596</v>
      </c>
      <c r="F82" s="4">
        <f t="shared" ref="F82:AG82" si="173">F83</f>
        <v>16.5</v>
      </c>
      <c r="G82" s="4">
        <f t="shared" si="173"/>
        <v>0</v>
      </c>
      <c r="H82" s="4">
        <f t="shared" si="173"/>
        <v>16.5</v>
      </c>
      <c r="I82" s="4">
        <f t="shared" si="173"/>
        <v>0</v>
      </c>
      <c r="J82" s="4">
        <f t="shared" si="173"/>
        <v>0</v>
      </c>
      <c r="K82" s="4">
        <f t="shared" si="173"/>
        <v>0</v>
      </c>
      <c r="L82" s="4">
        <f t="shared" si="173"/>
        <v>16.5</v>
      </c>
      <c r="M82" s="4">
        <f t="shared" si="173"/>
        <v>0</v>
      </c>
      <c r="N82" s="4">
        <f t="shared" si="173"/>
        <v>16.5</v>
      </c>
      <c r="O82" s="4">
        <f t="shared" si="173"/>
        <v>0.3</v>
      </c>
      <c r="P82" s="4">
        <f t="shared" si="173"/>
        <v>0</v>
      </c>
      <c r="Q82" s="4">
        <f t="shared" si="173"/>
        <v>16.8</v>
      </c>
      <c r="R82" s="4">
        <f t="shared" si="173"/>
        <v>17</v>
      </c>
      <c r="S82" s="4">
        <f t="shared" si="173"/>
        <v>0</v>
      </c>
      <c r="T82" s="4">
        <f t="shared" si="173"/>
        <v>17</v>
      </c>
      <c r="U82" s="4">
        <f t="shared" si="173"/>
        <v>0</v>
      </c>
      <c r="V82" s="4">
        <f t="shared" si="173"/>
        <v>17</v>
      </c>
      <c r="W82" s="4">
        <f t="shared" si="173"/>
        <v>0</v>
      </c>
      <c r="X82" s="4">
        <f t="shared" si="173"/>
        <v>17</v>
      </c>
      <c r="Y82" s="4">
        <f t="shared" si="173"/>
        <v>0</v>
      </c>
      <c r="Z82" s="4">
        <f t="shared" si="173"/>
        <v>17</v>
      </c>
      <c r="AA82" s="4">
        <f t="shared" si="173"/>
        <v>17</v>
      </c>
      <c r="AB82" s="4">
        <f t="shared" si="173"/>
        <v>0</v>
      </c>
      <c r="AC82" s="4">
        <f t="shared" si="173"/>
        <v>17</v>
      </c>
      <c r="AD82" s="4">
        <f t="shared" si="173"/>
        <v>0</v>
      </c>
      <c r="AE82" s="4">
        <f t="shared" si="173"/>
        <v>17</v>
      </c>
      <c r="AF82" s="4">
        <f t="shared" si="173"/>
        <v>0</v>
      </c>
      <c r="AG82" s="4">
        <f t="shared" si="173"/>
        <v>17</v>
      </c>
      <c r="AH82" s="83"/>
    </row>
    <row r="83" spans="1:34" s="42" customFormat="1" ht="63" outlineLevel="7" x14ac:dyDescent="0.2">
      <c r="A83" s="11" t="s">
        <v>35</v>
      </c>
      <c r="B83" s="11" t="s">
        <v>40</v>
      </c>
      <c r="C83" s="11" t="s">
        <v>61</v>
      </c>
      <c r="D83" s="11" t="s">
        <v>8</v>
      </c>
      <c r="E83" s="15" t="s">
        <v>9</v>
      </c>
      <c r="F83" s="8">
        <v>16.5</v>
      </c>
      <c r="G83" s="8"/>
      <c r="H83" s="8">
        <f>SUM(F83:G83)</f>
        <v>16.5</v>
      </c>
      <c r="I83" s="8"/>
      <c r="J83" s="8"/>
      <c r="K83" s="8"/>
      <c r="L83" s="8">
        <f>SUM(H83:K83)</f>
        <v>16.5</v>
      </c>
      <c r="M83" s="8"/>
      <c r="N83" s="8">
        <f>SUM(L83:M83)</f>
        <v>16.5</v>
      </c>
      <c r="O83" s="8">
        <v>0.3</v>
      </c>
      <c r="P83" s="8"/>
      <c r="Q83" s="8">
        <f>SUM(N83:P83)</f>
        <v>16.8</v>
      </c>
      <c r="R83" s="8">
        <v>17</v>
      </c>
      <c r="S83" s="8"/>
      <c r="T83" s="8">
        <f>SUM(R83:S83)</f>
        <v>17</v>
      </c>
      <c r="U83" s="8"/>
      <c r="V83" s="8">
        <f>SUM(T83:U83)</f>
        <v>17</v>
      </c>
      <c r="W83" s="8"/>
      <c r="X83" s="8">
        <f>SUM(V83:W83)</f>
        <v>17</v>
      </c>
      <c r="Y83" s="8"/>
      <c r="Z83" s="8">
        <f>SUM(X83:Y83)</f>
        <v>17</v>
      </c>
      <c r="AA83" s="8">
        <v>17</v>
      </c>
      <c r="AB83" s="8"/>
      <c r="AC83" s="8">
        <f>SUM(AA83:AB83)</f>
        <v>17</v>
      </c>
      <c r="AD83" s="8"/>
      <c r="AE83" s="8">
        <f>SUM(AC83:AD83)</f>
        <v>17</v>
      </c>
      <c r="AF83" s="8"/>
      <c r="AG83" s="8">
        <f>SUM(AE83:AF83)</f>
        <v>17</v>
      </c>
      <c r="AH83" s="83"/>
    </row>
    <row r="84" spans="1:34" s="42" customFormat="1" ht="21" hidden="1" customHeight="1" outlineLevel="5" x14ac:dyDescent="0.2">
      <c r="A84" s="5" t="s">
        <v>35</v>
      </c>
      <c r="B84" s="5" t="s">
        <v>40</v>
      </c>
      <c r="C84" s="5" t="s">
        <v>62</v>
      </c>
      <c r="D84" s="5"/>
      <c r="E84" s="18" t="s">
        <v>63</v>
      </c>
      <c r="F84" s="4">
        <f t="shared" ref="F84:AG84" si="174">F85</f>
        <v>68.400000000000006</v>
      </c>
      <c r="G84" s="4">
        <f t="shared" si="174"/>
        <v>0</v>
      </c>
      <c r="H84" s="4">
        <f t="shared" si="174"/>
        <v>68.400000000000006</v>
      </c>
      <c r="I84" s="4">
        <f t="shared" si="174"/>
        <v>0</v>
      </c>
      <c r="J84" s="4">
        <f t="shared" si="174"/>
        <v>0</v>
      </c>
      <c r="K84" s="4">
        <f t="shared" si="174"/>
        <v>0</v>
      </c>
      <c r="L84" s="4">
        <f t="shared" si="174"/>
        <v>68.400000000000006</v>
      </c>
      <c r="M84" s="4">
        <f t="shared" si="174"/>
        <v>0</v>
      </c>
      <c r="N84" s="4">
        <f t="shared" si="174"/>
        <v>68.400000000000006</v>
      </c>
      <c r="O84" s="4">
        <f t="shared" si="174"/>
        <v>0</v>
      </c>
      <c r="P84" s="4">
        <f t="shared" si="174"/>
        <v>0</v>
      </c>
      <c r="Q84" s="4">
        <f t="shared" si="174"/>
        <v>68.400000000000006</v>
      </c>
      <c r="R84" s="4">
        <f t="shared" si="174"/>
        <v>68.400000000000006</v>
      </c>
      <c r="S84" s="4">
        <f t="shared" si="174"/>
        <v>0</v>
      </c>
      <c r="T84" s="4">
        <f t="shared" si="174"/>
        <v>68.400000000000006</v>
      </c>
      <c r="U84" s="4">
        <f t="shared" si="174"/>
        <v>0</v>
      </c>
      <c r="V84" s="4">
        <f t="shared" si="174"/>
        <v>68.400000000000006</v>
      </c>
      <c r="W84" s="4">
        <f t="shared" si="174"/>
        <v>0</v>
      </c>
      <c r="X84" s="4">
        <f t="shared" si="174"/>
        <v>68.400000000000006</v>
      </c>
      <c r="Y84" s="4">
        <f t="shared" si="174"/>
        <v>0</v>
      </c>
      <c r="Z84" s="4">
        <f t="shared" si="174"/>
        <v>68.400000000000006</v>
      </c>
      <c r="AA84" s="4">
        <f t="shared" si="174"/>
        <v>68.400000000000006</v>
      </c>
      <c r="AB84" s="4">
        <f t="shared" si="174"/>
        <v>0</v>
      </c>
      <c r="AC84" s="4">
        <f t="shared" si="174"/>
        <v>68.400000000000006</v>
      </c>
      <c r="AD84" s="4">
        <f t="shared" si="174"/>
        <v>0</v>
      </c>
      <c r="AE84" s="4">
        <f t="shared" si="174"/>
        <v>68.400000000000006</v>
      </c>
      <c r="AF84" s="4">
        <f t="shared" si="174"/>
        <v>0</v>
      </c>
      <c r="AG84" s="4">
        <f t="shared" si="174"/>
        <v>68.400000000000006</v>
      </c>
      <c r="AH84" s="83"/>
    </row>
    <row r="85" spans="1:34" s="42" customFormat="1" ht="31.5" hidden="1" outlineLevel="7" x14ac:dyDescent="0.2">
      <c r="A85" s="11" t="s">
        <v>35</v>
      </c>
      <c r="B85" s="11" t="s">
        <v>40</v>
      </c>
      <c r="C85" s="11" t="s">
        <v>62</v>
      </c>
      <c r="D85" s="11" t="s">
        <v>11</v>
      </c>
      <c r="E85" s="15" t="s">
        <v>12</v>
      </c>
      <c r="F85" s="8">
        <v>68.400000000000006</v>
      </c>
      <c r="G85" s="8"/>
      <c r="H85" s="8">
        <f>SUM(F85:G85)</f>
        <v>68.400000000000006</v>
      </c>
      <c r="I85" s="8"/>
      <c r="J85" s="8"/>
      <c r="K85" s="8"/>
      <c r="L85" s="8">
        <f>SUM(H85:K85)</f>
        <v>68.400000000000006</v>
      </c>
      <c r="M85" s="8"/>
      <c r="N85" s="8">
        <f>SUM(L85:M85)</f>
        <v>68.400000000000006</v>
      </c>
      <c r="O85" s="8"/>
      <c r="P85" s="8"/>
      <c r="Q85" s="8">
        <f>SUM(N85:P85)</f>
        <v>68.400000000000006</v>
      </c>
      <c r="R85" s="8">
        <v>68.400000000000006</v>
      </c>
      <c r="S85" s="8"/>
      <c r="T85" s="8">
        <f>SUM(R85:S85)</f>
        <v>68.400000000000006</v>
      </c>
      <c r="U85" s="8"/>
      <c r="V85" s="8">
        <f>SUM(T85:U85)</f>
        <v>68.400000000000006</v>
      </c>
      <c r="W85" s="8"/>
      <c r="X85" s="8">
        <f>SUM(V85:W85)</f>
        <v>68.400000000000006</v>
      </c>
      <c r="Y85" s="8"/>
      <c r="Z85" s="8">
        <f>SUM(X85:Y85)</f>
        <v>68.400000000000006</v>
      </c>
      <c r="AA85" s="8">
        <v>68.400000000000006</v>
      </c>
      <c r="AB85" s="8"/>
      <c r="AC85" s="8">
        <f>SUM(AA85:AB85)</f>
        <v>68.400000000000006</v>
      </c>
      <c r="AD85" s="8"/>
      <c r="AE85" s="8">
        <f>SUM(AC85:AD85)</f>
        <v>68.400000000000006</v>
      </c>
      <c r="AF85" s="8"/>
      <c r="AG85" s="8">
        <f>SUM(AE85:AF85)</f>
        <v>68.400000000000006</v>
      </c>
      <c r="AH85" s="83"/>
    </row>
    <row r="86" spans="1:34" s="42" customFormat="1" ht="31.5" outlineLevel="5" x14ac:dyDescent="0.2">
      <c r="A86" s="5" t="s">
        <v>35</v>
      </c>
      <c r="B86" s="5" t="s">
        <v>40</v>
      </c>
      <c r="C86" s="5" t="s">
        <v>64</v>
      </c>
      <c r="D86" s="5"/>
      <c r="E86" s="18" t="s">
        <v>65</v>
      </c>
      <c r="F86" s="4">
        <f>F87+F88</f>
        <v>175.7</v>
      </c>
      <c r="G86" s="4">
        <f t="shared" ref="G86:J86" si="175">G87+G88</f>
        <v>0</v>
      </c>
      <c r="H86" s="4">
        <f t="shared" si="175"/>
        <v>175.7</v>
      </c>
      <c r="I86" s="4">
        <f t="shared" si="175"/>
        <v>0</v>
      </c>
      <c r="J86" s="4">
        <f t="shared" si="175"/>
        <v>0</v>
      </c>
      <c r="K86" s="4">
        <f t="shared" ref="K86:L86" si="176">K87+K88</f>
        <v>0</v>
      </c>
      <c r="L86" s="4">
        <f t="shared" si="176"/>
        <v>175.7</v>
      </c>
      <c r="M86" s="4">
        <f t="shared" ref="M86:Q86" si="177">M87+M88</f>
        <v>0</v>
      </c>
      <c r="N86" s="4">
        <f t="shared" si="177"/>
        <v>175.7</v>
      </c>
      <c r="O86" s="4">
        <f t="shared" si="177"/>
        <v>3.3</v>
      </c>
      <c r="P86" s="4">
        <f t="shared" si="177"/>
        <v>0</v>
      </c>
      <c r="Q86" s="4">
        <f t="shared" si="177"/>
        <v>179</v>
      </c>
      <c r="R86" s="4">
        <f t="shared" ref="R86" si="178">R87+R88</f>
        <v>180.7</v>
      </c>
      <c r="S86" s="4">
        <f t="shared" ref="S86" si="179">S87+S88</f>
        <v>0</v>
      </c>
      <c r="T86" s="4">
        <f t="shared" ref="T86:Z86" si="180">T87+T88</f>
        <v>180.7</v>
      </c>
      <c r="U86" s="4">
        <f t="shared" si="180"/>
        <v>0</v>
      </c>
      <c r="V86" s="4">
        <f t="shared" si="180"/>
        <v>180.7</v>
      </c>
      <c r="W86" s="4">
        <f t="shared" si="180"/>
        <v>0</v>
      </c>
      <c r="X86" s="4">
        <f t="shared" si="180"/>
        <v>180.7</v>
      </c>
      <c r="Y86" s="4">
        <f t="shared" si="180"/>
        <v>0</v>
      </c>
      <c r="Z86" s="4">
        <f t="shared" si="180"/>
        <v>180.7</v>
      </c>
      <c r="AA86" s="4">
        <f t="shared" ref="AA86" si="181">AA87+AA88</f>
        <v>180.7</v>
      </c>
      <c r="AB86" s="4">
        <f t="shared" ref="AB86" si="182">AB87+AB88</f>
        <v>0</v>
      </c>
      <c r="AC86" s="4">
        <f t="shared" ref="AC86:AG86" si="183">AC87+AC88</f>
        <v>180.7</v>
      </c>
      <c r="AD86" s="4">
        <f t="shared" si="183"/>
        <v>0</v>
      </c>
      <c r="AE86" s="4">
        <f t="shared" si="183"/>
        <v>180.7</v>
      </c>
      <c r="AF86" s="4">
        <f t="shared" si="183"/>
        <v>0</v>
      </c>
      <c r="AG86" s="4">
        <f t="shared" si="183"/>
        <v>180.7</v>
      </c>
      <c r="AH86" s="83"/>
    </row>
    <row r="87" spans="1:34" s="42" customFormat="1" ht="63" outlineLevel="7" x14ac:dyDescent="0.2">
      <c r="A87" s="11" t="s">
        <v>35</v>
      </c>
      <c r="B87" s="11" t="s">
        <v>40</v>
      </c>
      <c r="C87" s="11" t="s">
        <v>64</v>
      </c>
      <c r="D87" s="11" t="s">
        <v>8</v>
      </c>
      <c r="E87" s="15" t="s">
        <v>9</v>
      </c>
      <c r="F87" s="8">
        <v>115.7</v>
      </c>
      <c r="G87" s="8"/>
      <c r="H87" s="8">
        <f>SUM(F87:G87)</f>
        <v>115.7</v>
      </c>
      <c r="I87" s="8"/>
      <c r="J87" s="8"/>
      <c r="K87" s="8"/>
      <c r="L87" s="8">
        <f>SUM(H87:K87)</f>
        <v>115.7</v>
      </c>
      <c r="M87" s="8"/>
      <c r="N87" s="8">
        <f>SUM(L87:M87)</f>
        <v>115.7</v>
      </c>
      <c r="O87" s="8">
        <v>3.3</v>
      </c>
      <c r="P87" s="8"/>
      <c r="Q87" s="8">
        <f>SUM(N87:P87)</f>
        <v>119</v>
      </c>
      <c r="R87" s="8">
        <v>120.7</v>
      </c>
      <c r="S87" s="8"/>
      <c r="T87" s="8">
        <f>SUM(R87:S87)</f>
        <v>120.7</v>
      </c>
      <c r="U87" s="8"/>
      <c r="V87" s="8">
        <f>SUM(T87:U87)</f>
        <v>120.7</v>
      </c>
      <c r="W87" s="8"/>
      <c r="X87" s="8">
        <f>SUM(V87:W87)</f>
        <v>120.7</v>
      </c>
      <c r="Y87" s="8"/>
      <c r="Z87" s="8">
        <f>SUM(X87:Y87)</f>
        <v>120.7</v>
      </c>
      <c r="AA87" s="8">
        <v>120.7</v>
      </c>
      <c r="AB87" s="8"/>
      <c r="AC87" s="8">
        <f>SUM(AA87:AB87)</f>
        <v>120.7</v>
      </c>
      <c r="AD87" s="8"/>
      <c r="AE87" s="8">
        <f>SUM(AC87:AD87)</f>
        <v>120.7</v>
      </c>
      <c r="AF87" s="8"/>
      <c r="AG87" s="8">
        <f>SUM(AE87:AF87)</f>
        <v>120.7</v>
      </c>
      <c r="AH87" s="83"/>
    </row>
    <row r="88" spans="1:34" s="42" customFormat="1" ht="31.5" hidden="1" outlineLevel="7" x14ac:dyDescent="0.2">
      <c r="A88" s="11" t="s">
        <v>35</v>
      </c>
      <c r="B88" s="11" t="s">
        <v>40</v>
      </c>
      <c r="C88" s="11" t="s">
        <v>64</v>
      </c>
      <c r="D88" s="11" t="s">
        <v>11</v>
      </c>
      <c r="E88" s="15" t="s">
        <v>12</v>
      </c>
      <c r="F88" s="8">
        <v>60</v>
      </c>
      <c r="G88" s="8"/>
      <c r="H88" s="8">
        <f>SUM(F88:G88)</f>
        <v>60</v>
      </c>
      <c r="I88" s="8"/>
      <c r="J88" s="8"/>
      <c r="K88" s="8"/>
      <c r="L88" s="8">
        <f>SUM(H88:K88)</f>
        <v>60</v>
      </c>
      <c r="M88" s="8"/>
      <c r="N88" s="8">
        <f>SUM(L88:M88)</f>
        <v>60</v>
      </c>
      <c r="O88" s="8"/>
      <c r="P88" s="8"/>
      <c r="Q88" s="8">
        <f>SUM(N88:P88)</f>
        <v>60</v>
      </c>
      <c r="R88" s="8">
        <v>60</v>
      </c>
      <c r="S88" s="8"/>
      <c r="T88" s="8">
        <f>SUM(R88:S88)</f>
        <v>60</v>
      </c>
      <c r="U88" s="8"/>
      <c r="V88" s="8">
        <f>SUM(T88:U88)</f>
        <v>60</v>
      </c>
      <c r="W88" s="8"/>
      <c r="X88" s="8">
        <f>SUM(V88:W88)</f>
        <v>60</v>
      </c>
      <c r="Y88" s="8"/>
      <c r="Z88" s="8">
        <f>SUM(X88:Y88)</f>
        <v>60</v>
      </c>
      <c r="AA88" s="8">
        <v>60</v>
      </c>
      <c r="AB88" s="8"/>
      <c r="AC88" s="8">
        <f>SUM(AA88:AB88)</f>
        <v>60</v>
      </c>
      <c r="AD88" s="8"/>
      <c r="AE88" s="8">
        <f>SUM(AC88:AD88)</f>
        <v>60</v>
      </c>
      <c r="AF88" s="8"/>
      <c r="AG88" s="8">
        <f>SUM(AE88:AF88)</f>
        <v>60</v>
      </c>
      <c r="AH88" s="83"/>
    </row>
    <row r="89" spans="1:34" s="42" customFormat="1" ht="31.5" outlineLevel="5" x14ac:dyDescent="0.2">
      <c r="A89" s="5" t="s">
        <v>35</v>
      </c>
      <c r="B89" s="5" t="s">
        <v>40</v>
      </c>
      <c r="C89" s="5" t="s">
        <v>66</v>
      </c>
      <c r="D89" s="5"/>
      <c r="E89" s="18" t="s">
        <v>608</v>
      </c>
      <c r="F89" s="4">
        <f>F90+F91</f>
        <v>4910.2</v>
      </c>
      <c r="G89" s="4">
        <f t="shared" ref="G89:J89" si="184">G90+G91</f>
        <v>0</v>
      </c>
      <c r="H89" s="4">
        <f t="shared" si="184"/>
        <v>4910.2</v>
      </c>
      <c r="I89" s="4">
        <f t="shared" si="184"/>
        <v>0</v>
      </c>
      <c r="J89" s="4">
        <f t="shared" si="184"/>
        <v>0</v>
      </c>
      <c r="K89" s="4">
        <f t="shared" ref="K89:L89" si="185">K90+K91</f>
        <v>0</v>
      </c>
      <c r="L89" s="4">
        <f t="shared" si="185"/>
        <v>4910.2</v>
      </c>
      <c r="M89" s="4">
        <f t="shared" ref="M89:Q89" si="186">M90+M91</f>
        <v>0</v>
      </c>
      <c r="N89" s="4">
        <f t="shared" si="186"/>
        <v>4910.2</v>
      </c>
      <c r="O89" s="4">
        <f t="shared" si="186"/>
        <v>90.7</v>
      </c>
      <c r="P89" s="4">
        <f t="shared" si="186"/>
        <v>0</v>
      </c>
      <c r="Q89" s="4">
        <f t="shared" si="186"/>
        <v>5000.8999999999996</v>
      </c>
      <c r="R89" s="4">
        <f t="shared" ref="R89:AA89" si="187">R90+R91</f>
        <v>5046.3</v>
      </c>
      <c r="S89" s="4">
        <f t="shared" ref="S89" si="188">S90+S91</f>
        <v>0</v>
      </c>
      <c r="T89" s="4">
        <f t="shared" ref="T89:Z89" si="189">T90+T91</f>
        <v>5046.3</v>
      </c>
      <c r="U89" s="4">
        <f t="shared" si="189"/>
        <v>0</v>
      </c>
      <c r="V89" s="4">
        <f t="shared" si="189"/>
        <v>5046.3</v>
      </c>
      <c r="W89" s="4">
        <f t="shared" si="189"/>
        <v>0</v>
      </c>
      <c r="X89" s="4">
        <f t="shared" si="189"/>
        <v>5046.3</v>
      </c>
      <c r="Y89" s="4">
        <f t="shared" si="189"/>
        <v>0</v>
      </c>
      <c r="Z89" s="4">
        <f t="shared" si="189"/>
        <v>5046.3</v>
      </c>
      <c r="AA89" s="4">
        <f t="shared" si="187"/>
        <v>5046.3</v>
      </c>
      <c r="AB89" s="4">
        <f t="shared" ref="AB89" si="190">AB90+AB91</f>
        <v>0</v>
      </c>
      <c r="AC89" s="4">
        <f t="shared" ref="AC89:AG89" si="191">AC90+AC91</f>
        <v>5046.3</v>
      </c>
      <c r="AD89" s="4">
        <f t="shared" si="191"/>
        <v>0</v>
      </c>
      <c r="AE89" s="4">
        <f t="shared" si="191"/>
        <v>5046.3</v>
      </c>
      <c r="AF89" s="4">
        <f t="shared" si="191"/>
        <v>0</v>
      </c>
      <c r="AG89" s="4">
        <f t="shared" si="191"/>
        <v>5046.3</v>
      </c>
      <c r="AH89" s="83"/>
    </row>
    <row r="90" spans="1:34" s="42" customFormat="1" ht="63" outlineLevel="7" x14ac:dyDescent="0.2">
      <c r="A90" s="11" t="s">
        <v>35</v>
      </c>
      <c r="B90" s="11" t="s">
        <v>40</v>
      </c>
      <c r="C90" s="11" t="s">
        <v>66</v>
      </c>
      <c r="D90" s="11" t="s">
        <v>8</v>
      </c>
      <c r="E90" s="15" t="s">
        <v>9</v>
      </c>
      <c r="F90" s="8">
        <v>4774.2</v>
      </c>
      <c r="G90" s="8"/>
      <c r="H90" s="8">
        <f t="shared" ref="H90:H91" si="192">SUM(F90:G90)</f>
        <v>4774.2</v>
      </c>
      <c r="I90" s="8"/>
      <c r="J90" s="8"/>
      <c r="K90" s="8"/>
      <c r="L90" s="8">
        <f t="shared" ref="L90:L91" si="193">SUM(H90:K90)</f>
        <v>4774.2</v>
      </c>
      <c r="M90" s="8"/>
      <c r="N90" s="8">
        <f>SUM(L90:M90)</f>
        <v>4774.2</v>
      </c>
      <c r="O90" s="8">
        <v>95.7</v>
      </c>
      <c r="P90" s="8"/>
      <c r="Q90" s="8">
        <f>SUM(N90:P90)</f>
        <v>4869.8999999999996</v>
      </c>
      <c r="R90" s="8">
        <v>4910.3</v>
      </c>
      <c r="S90" s="8"/>
      <c r="T90" s="8">
        <f t="shared" ref="T90:T91" si="194">SUM(R90:S90)</f>
        <v>4910.3</v>
      </c>
      <c r="U90" s="8"/>
      <c r="V90" s="8">
        <f t="shared" ref="V90:V91" si="195">SUM(T90:U90)</f>
        <v>4910.3</v>
      </c>
      <c r="W90" s="8"/>
      <c r="X90" s="8">
        <f>SUM(V90:W90)</f>
        <v>4910.3</v>
      </c>
      <c r="Y90" s="8"/>
      <c r="Z90" s="8">
        <f>SUM(X90:Y90)</f>
        <v>4910.3</v>
      </c>
      <c r="AA90" s="8">
        <v>4910.3</v>
      </c>
      <c r="AB90" s="8"/>
      <c r="AC90" s="8">
        <f t="shared" ref="AC90:AC91" si="196">SUM(AA90:AB90)</f>
        <v>4910.3</v>
      </c>
      <c r="AD90" s="8"/>
      <c r="AE90" s="8">
        <f t="shared" ref="AE90:AE91" si="197">SUM(AC90:AD90)</f>
        <v>4910.3</v>
      </c>
      <c r="AF90" s="8"/>
      <c r="AG90" s="8">
        <f>SUM(AE90:AF90)</f>
        <v>4910.3</v>
      </c>
      <c r="AH90" s="83"/>
    </row>
    <row r="91" spans="1:34" s="42" customFormat="1" ht="31.5" outlineLevel="7" x14ac:dyDescent="0.2">
      <c r="A91" s="11" t="s">
        <v>35</v>
      </c>
      <c r="B91" s="11" t="s">
        <v>40</v>
      </c>
      <c r="C91" s="11" t="s">
        <v>66</v>
      </c>
      <c r="D91" s="11" t="s">
        <v>11</v>
      </c>
      <c r="E91" s="15" t="s">
        <v>12</v>
      </c>
      <c r="F91" s="8">
        <v>136</v>
      </c>
      <c r="G91" s="8"/>
      <c r="H91" s="8">
        <f t="shared" si="192"/>
        <v>136</v>
      </c>
      <c r="I91" s="8"/>
      <c r="J91" s="8"/>
      <c r="K91" s="8"/>
      <c r="L91" s="8">
        <f t="shared" si="193"/>
        <v>136</v>
      </c>
      <c r="M91" s="8"/>
      <c r="N91" s="8">
        <f>SUM(L91:M91)</f>
        <v>136</v>
      </c>
      <c r="O91" s="8">
        <v>-5</v>
      </c>
      <c r="P91" s="8"/>
      <c r="Q91" s="8">
        <f>SUM(N91:P91)</f>
        <v>131</v>
      </c>
      <c r="R91" s="8">
        <v>136</v>
      </c>
      <c r="S91" s="8"/>
      <c r="T91" s="8">
        <f t="shared" si="194"/>
        <v>136</v>
      </c>
      <c r="U91" s="8"/>
      <c r="V91" s="8">
        <f t="shared" si="195"/>
        <v>136</v>
      </c>
      <c r="W91" s="8"/>
      <c r="X91" s="8">
        <f>SUM(V91:W91)</f>
        <v>136</v>
      </c>
      <c r="Y91" s="8"/>
      <c r="Z91" s="8">
        <f>SUM(X91:Y91)</f>
        <v>136</v>
      </c>
      <c r="AA91" s="8">
        <v>136</v>
      </c>
      <c r="AB91" s="8"/>
      <c r="AC91" s="8">
        <f t="shared" si="196"/>
        <v>136</v>
      </c>
      <c r="AD91" s="8"/>
      <c r="AE91" s="8">
        <f t="shared" si="197"/>
        <v>136</v>
      </c>
      <c r="AF91" s="8"/>
      <c r="AG91" s="8">
        <f>SUM(AE91:AF91)</f>
        <v>136</v>
      </c>
      <c r="AH91" s="83"/>
    </row>
    <row r="92" spans="1:34" s="42" customFormat="1" ht="63" hidden="1" outlineLevel="5" x14ac:dyDescent="0.2">
      <c r="A92" s="5" t="s">
        <v>35</v>
      </c>
      <c r="B92" s="5" t="s">
        <v>40</v>
      </c>
      <c r="C92" s="5" t="s">
        <v>67</v>
      </c>
      <c r="D92" s="5"/>
      <c r="E92" s="18" t="s">
        <v>68</v>
      </c>
      <c r="F92" s="4">
        <f t="shared" ref="F92:AG92" si="198">F93</f>
        <v>0.5</v>
      </c>
      <c r="G92" s="4">
        <f t="shared" si="198"/>
        <v>0</v>
      </c>
      <c r="H92" s="4">
        <f t="shared" si="198"/>
        <v>0.5</v>
      </c>
      <c r="I92" s="4">
        <f t="shared" si="198"/>
        <v>0</v>
      </c>
      <c r="J92" s="4">
        <f t="shared" si="198"/>
        <v>0</v>
      </c>
      <c r="K92" s="4">
        <f t="shared" si="198"/>
        <v>0</v>
      </c>
      <c r="L92" s="4">
        <f t="shared" si="198"/>
        <v>0.5</v>
      </c>
      <c r="M92" s="4">
        <f t="shared" si="198"/>
        <v>0</v>
      </c>
      <c r="N92" s="4">
        <f t="shared" si="198"/>
        <v>0.5</v>
      </c>
      <c r="O92" s="4">
        <f t="shared" si="198"/>
        <v>0</v>
      </c>
      <c r="P92" s="4">
        <f t="shared" si="198"/>
        <v>0</v>
      </c>
      <c r="Q92" s="4">
        <f t="shared" si="198"/>
        <v>0.5</v>
      </c>
      <c r="R92" s="4">
        <f t="shared" si="198"/>
        <v>0.5</v>
      </c>
      <c r="S92" s="4">
        <f t="shared" si="198"/>
        <v>0</v>
      </c>
      <c r="T92" s="4">
        <f t="shared" si="198"/>
        <v>0.5</v>
      </c>
      <c r="U92" s="4">
        <f t="shared" si="198"/>
        <v>0</v>
      </c>
      <c r="V92" s="4">
        <f t="shared" si="198"/>
        <v>0.5</v>
      </c>
      <c r="W92" s="4">
        <f t="shared" si="198"/>
        <v>0</v>
      </c>
      <c r="X92" s="4">
        <f t="shared" si="198"/>
        <v>0.5</v>
      </c>
      <c r="Y92" s="4">
        <f t="shared" si="198"/>
        <v>0</v>
      </c>
      <c r="Z92" s="4">
        <f t="shared" si="198"/>
        <v>0.5</v>
      </c>
      <c r="AA92" s="4">
        <f t="shared" si="198"/>
        <v>0.5</v>
      </c>
      <c r="AB92" s="4">
        <f t="shared" si="198"/>
        <v>0</v>
      </c>
      <c r="AC92" s="4">
        <f t="shared" si="198"/>
        <v>0.5</v>
      </c>
      <c r="AD92" s="4">
        <f t="shared" si="198"/>
        <v>0</v>
      </c>
      <c r="AE92" s="4">
        <f t="shared" si="198"/>
        <v>0.5</v>
      </c>
      <c r="AF92" s="4">
        <f t="shared" si="198"/>
        <v>0</v>
      </c>
      <c r="AG92" s="4">
        <f t="shared" si="198"/>
        <v>0.5</v>
      </c>
      <c r="AH92" s="83"/>
    </row>
    <row r="93" spans="1:34" s="42" customFormat="1" ht="63" hidden="1" outlineLevel="7" x14ac:dyDescent="0.2">
      <c r="A93" s="11" t="s">
        <v>35</v>
      </c>
      <c r="B93" s="11" t="s">
        <v>40</v>
      </c>
      <c r="C93" s="11" t="s">
        <v>67</v>
      </c>
      <c r="D93" s="11" t="s">
        <v>8</v>
      </c>
      <c r="E93" s="15" t="s">
        <v>9</v>
      </c>
      <c r="F93" s="8">
        <v>0.5</v>
      </c>
      <c r="G93" s="8"/>
      <c r="H93" s="8">
        <f>SUM(F93:G93)</f>
        <v>0.5</v>
      </c>
      <c r="I93" s="8"/>
      <c r="J93" s="8"/>
      <c r="K93" s="8"/>
      <c r="L93" s="8">
        <f>SUM(H93:K93)</f>
        <v>0.5</v>
      </c>
      <c r="M93" s="8"/>
      <c r="N93" s="8">
        <f>SUM(L93:M93)</f>
        <v>0.5</v>
      </c>
      <c r="O93" s="8"/>
      <c r="P93" s="8"/>
      <c r="Q93" s="8">
        <f>SUM(N93:P93)</f>
        <v>0.5</v>
      </c>
      <c r="R93" s="8">
        <v>0.5</v>
      </c>
      <c r="S93" s="8"/>
      <c r="T93" s="8">
        <f>SUM(R93:S93)</f>
        <v>0.5</v>
      </c>
      <c r="U93" s="8"/>
      <c r="V93" s="8">
        <f>SUM(T93:U93)</f>
        <v>0.5</v>
      </c>
      <c r="W93" s="8"/>
      <c r="X93" s="8">
        <f>SUM(V93:W93)</f>
        <v>0.5</v>
      </c>
      <c r="Y93" s="8"/>
      <c r="Z93" s="8">
        <f>SUM(X93:Y93)</f>
        <v>0.5</v>
      </c>
      <c r="AA93" s="8">
        <v>0.5</v>
      </c>
      <c r="AB93" s="8"/>
      <c r="AC93" s="8">
        <f>SUM(AA93:AB93)</f>
        <v>0.5</v>
      </c>
      <c r="AD93" s="8"/>
      <c r="AE93" s="8">
        <f>SUM(AC93:AD93)</f>
        <v>0.5</v>
      </c>
      <c r="AF93" s="8"/>
      <c r="AG93" s="8">
        <f>SUM(AE93:AF93)</f>
        <v>0.5</v>
      </c>
      <c r="AH93" s="83"/>
    </row>
    <row r="94" spans="1:34" ht="15.75" hidden="1" outlineLevel="1" x14ac:dyDescent="0.2">
      <c r="A94" s="5" t="s">
        <v>35</v>
      </c>
      <c r="B94" s="5" t="s">
        <v>69</v>
      </c>
      <c r="C94" s="5"/>
      <c r="D94" s="5"/>
      <c r="E94" s="18" t="s">
        <v>70</v>
      </c>
      <c r="F94" s="4">
        <f t="shared" ref="F94:AF98" si="199">F95</f>
        <v>324.5</v>
      </c>
      <c r="G94" s="4">
        <f t="shared" si="199"/>
        <v>7.4</v>
      </c>
      <c r="H94" s="4">
        <f t="shared" si="199"/>
        <v>331.9</v>
      </c>
      <c r="I94" s="4">
        <f t="shared" si="199"/>
        <v>0</v>
      </c>
      <c r="J94" s="4">
        <f t="shared" si="199"/>
        <v>0</v>
      </c>
      <c r="K94" s="4">
        <f t="shared" si="199"/>
        <v>0</v>
      </c>
      <c r="L94" s="4">
        <f t="shared" si="199"/>
        <v>331.9</v>
      </c>
      <c r="M94" s="4">
        <f t="shared" si="199"/>
        <v>0</v>
      </c>
      <c r="N94" s="4">
        <f t="shared" si="199"/>
        <v>331.9</v>
      </c>
      <c r="O94" s="4">
        <f t="shared" si="199"/>
        <v>0</v>
      </c>
      <c r="P94" s="4">
        <f t="shared" si="199"/>
        <v>0</v>
      </c>
      <c r="Q94" s="4">
        <f t="shared" si="199"/>
        <v>331.9</v>
      </c>
      <c r="R94" s="4">
        <f t="shared" si="199"/>
        <v>12.7</v>
      </c>
      <c r="S94" s="4">
        <f t="shared" si="199"/>
        <v>-1.6</v>
      </c>
      <c r="T94" s="4">
        <f t="shared" si="199"/>
        <v>11.1</v>
      </c>
      <c r="U94" s="4">
        <f t="shared" si="199"/>
        <v>0</v>
      </c>
      <c r="V94" s="4">
        <f t="shared" si="199"/>
        <v>11.1</v>
      </c>
      <c r="W94" s="4">
        <f t="shared" si="199"/>
        <v>0</v>
      </c>
      <c r="X94" s="4">
        <f t="shared" si="199"/>
        <v>11.1</v>
      </c>
      <c r="Y94" s="4">
        <f t="shared" si="199"/>
        <v>0</v>
      </c>
      <c r="Z94" s="4">
        <f t="shared" si="199"/>
        <v>11.1</v>
      </c>
      <c r="AA94" s="4">
        <f t="shared" si="199"/>
        <v>12.7</v>
      </c>
      <c r="AB94" s="4">
        <f t="shared" si="199"/>
        <v>-1.8</v>
      </c>
      <c r="AC94" s="4">
        <f t="shared" si="199"/>
        <v>10.899999999999999</v>
      </c>
      <c r="AD94" s="4">
        <f t="shared" si="199"/>
        <v>0</v>
      </c>
      <c r="AE94" s="4">
        <f t="shared" si="199"/>
        <v>10.899999999999999</v>
      </c>
      <c r="AF94" s="4">
        <f t="shared" si="199"/>
        <v>0</v>
      </c>
      <c r="AG94" s="4">
        <f t="shared" ref="AF94:AG98" si="200">AG95</f>
        <v>10.899999999999999</v>
      </c>
      <c r="AH94" s="83"/>
    </row>
    <row r="95" spans="1:34" ht="31.5" hidden="1" outlineLevel="2" x14ac:dyDescent="0.2">
      <c r="A95" s="5" t="s">
        <v>35</v>
      </c>
      <c r="B95" s="5" t="s">
        <v>69</v>
      </c>
      <c r="C95" s="5" t="s">
        <v>52</v>
      </c>
      <c r="D95" s="5"/>
      <c r="E95" s="18" t="s">
        <v>53</v>
      </c>
      <c r="F95" s="4">
        <f t="shared" si="199"/>
        <v>324.5</v>
      </c>
      <c r="G95" s="4">
        <f t="shared" si="199"/>
        <v>7.4</v>
      </c>
      <c r="H95" s="4">
        <f t="shared" si="199"/>
        <v>331.9</v>
      </c>
      <c r="I95" s="4">
        <f t="shared" si="199"/>
        <v>0</v>
      </c>
      <c r="J95" s="4">
        <f t="shared" si="199"/>
        <v>0</v>
      </c>
      <c r="K95" s="4">
        <f t="shared" si="199"/>
        <v>0</v>
      </c>
      <c r="L95" s="4">
        <f t="shared" si="199"/>
        <v>331.9</v>
      </c>
      <c r="M95" s="4">
        <f t="shared" si="199"/>
        <v>0</v>
      </c>
      <c r="N95" s="4">
        <f t="shared" si="199"/>
        <v>331.9</v>
      </c>
      <c r="O95" s="4">
        <f t="shared" si="199"/>
        <v>0</v>
      </c>
      <c r="P95" s="4">
        <f t="shared" si="199"/>
        <v>0</v>
      </c>
      <c r="Q95" s="4">
        <f t="shared" si="199"/>
        <v>331.9</v>
      </c>
      <c r="R95" s="4">
        <f t="shared" si="199"/>
        <v>12.7</v>
      </c>
      <c r="S95" s="4">
        <f t="shared" si="199"/>
        <v>-1.6</v>
      </c>
      <c r="T95" s="4">
        <f t="shared" si="199"/>
        <v>11.1</v>
      </c>
      <c r="U95" s="4">
        <f t="shared" si="199"/>
        <v>0</v>
      </c>
      <c r="V95" s="4">
        <f t="shared" si="199"/>
        <v>11.1</v>
      </c>
      <c r="W95" s="4">
        <f t="shared" si="199"/>
        <v>0</v>
      </c>
      <c r="X95" s="4">
        <f t="shared" si="199"/>
        <v>11.1</v>
      </c>
      <c r="Y95" s="4">
        <f t="shared" si="199"/>
        <v>0</v>
      </c>
      <c r="Z95" s="4">
        <f t="shared" si="199"/>
        <v>11.1</v>
      </c>
      <c r="AA95" s="4">
        <f t="shared" si="199"/>
        <v>12.7</v>
      </c>
      <c r="AB95" s="4">
        <f t="shared" si="199"/>
        <v>-1.8</v>
      </c>
      <c r="AC95" s="4">
        <f t="shared" si="199"/>
        <v>10.899999999999999</v>
      </c>
      <c r="AD95" s="4">
        <f t="shared" si="199"/>
        <v>0</v>
      </c>
      <c r="AE95" s="4">
        <f t="shared" si="199"/>
        <v>10.899999999999999</v>
      </c>
      <c r="AF95" s="4">
        <f t="shared" si="200"/>
        <v>0</v>
      </c>
      <c r="AG95" s="4">
        <f t="shared" si="200"/>
        <v>10.899999999999999</v>
      </c>
      <c r="AH95" s="83"/>
    </row>
    <row r="96" spans="1:34" ht="47.25" hidden="1" outlineLevel="3" x14ac:dyDescent="0.2">
      <c r="A96" s="5" t="s">
        <v>35</v>
      </c>
      <c r="B96" s="5" t="s">
        <v>69</v>
      </c>
      <c r="C96" s="5" t="s">
        <v>54</v>
      </c>
      <c r="D96" s="5"/>
      <c r="E96" s="18" t="s">
        <v>55</v>
      </c>
      <c r="F96" s="4">
        <f t="shared" si="199"/>
        <v>324.5</v>
      </c>
      <c r="G96" s="4">
        <f t="shared" si="199"/>
        <v>7.4</v>
      </c>
      <c r="H96" s="4">
        <f t="shared" si="199"/>
        <v>331.9</v>
      </c>
      <c r="I96" s="4">
        <f t="shared" si="199"/>
        <v>0</v>
      </c>
      <c r="J96" s="4">
        <f t="shared" si="199"/>
        <v>0</v>
      </c>
      <c r="K96" s="4">
        <f t="shared" si="199"/>
        <v>0</v>
      </c>
      <c r="L96" s="4">
        <f t="shared" si="199"/>
        <v>331.9</v>
      </c>
      <c r="M96" s="4">
        <f t="shared" si="199"/>
        <v>0</v>
      </c>
      <c r="N96" s="4">
        <f t="shared" si="199"/>
        <v>331.9</v>
      </c>
      <c r="O96" s="4">
        <f t="shared" si="199"/>
        <v>0</v>
      </c>
      <c r="P96" s="4">
        <f t="shared" si="199"/>
        <v>0</v>
      </c>
      <c r="Q96" s="4">
        <f t="shared" si="199"/>
        <v>331.9</v>
      </c>
      <c r="R96" s="4">
        <f t="shared" si="199"/>
        <v>12.7</v>
      </c>
      <c r="S96" s="4">
        <f t="shared" si="199"/>
        <v>-1.6</v>
      </c>
      <c r="T96" s="4">
        <f t="shared" si="199"/>
        <v>11.1</v>
      </c>
      <c r="U96" s="4">
        <f t="shared" si="199"/>
        <v>0</v>
      </c>
      <c r="V96" s="4">
        <f t="shared" si="199"/>
        <v>11.1</v>
      </c>
      <c r="W96" s="4">
        <f t="shared" si="199"/>
        <v>0</v>
      </c>
      <c r="X96" s="4">
        <f t="shared" si="199"/>
        <v>11.1</v>
      </c>
      <c r="Y96" s="4">
        <f t="shared" si="199"/>
        <v>0</v>
      </c>
      <c r="Z96" s="4">
        <f t="shared" si="199"/>
        <v>11.1</v>
      </c>
      <c r="AA96" s="4">
        <f t="shared" si="199"/>
        <v>12.7</v>
      </c>
      <c r="AB96" s="4">
        <f t="shared" si="199"/>
        <v>-1.8</v>
      </c>
      <c r="AC96" s="4">
        <f t="shared" si="199"/>
        <v>10.899999999999999</v>
      </c>
      <c r="AD96" s="4">
        <f t="shared" si="199"/>
        <v>0</v>
      </c>
      <c r="AE96" s="4">
        <f t="shared" si="199"/>
        <v>10.899999999999999</v>
      </c>
      <c r="AF96" s="4">
        <f t="shared" si="200"/>
        <v>0</v>
      </c>
      <c r="AG96" s="4">
        <f t="shared" si="200"/>
        <v>10.899999999999999</v>
      </c>
      <c r="AH96" s="83"/>
    </row>
    <row r="97" spans="1:34" ht="31.5" hidden="1" outlineLevel="4" x14ac:dyDescent="0.2">
      <c r="A97" s="5" t="s">
        <v>35</v>
      </c>
      <c r="B97" s="5" t="s">
        <v>69</v>
      </c>
      <c r="C97" s="5" t="s">
        <v>56</v>
      </c>
      <c r="D97" s="5"/>
      <c r="E97" s="18" t="s">
        <v>57</v>
      </c>
      <c r="F97" s="4">
        <f t="shared" si="199"/>
        <v>324.5</v>
      </c>
      <c r="G97" s="4">
        <f t="shared" si="199"/>
        <v>7.4</v>
      </c>
      <c r="H97" s="4">
        <f t="shared" si="199"/>
        <v>331.9</v>
      </c>
      <c r="I97" s="4">
        <f t="shared" si="199"/>
        <v>0</v>
      </c>
      <c r="J97" s="4">
        <f t="shared" si="199"/>
        <v>0</v>
      </c>
      <c r="K97" s="4">
        <f t="shared" si="199"/>
        <v>0</v>
      </c>
      <c r="L97" s="4">
        <f t="shared" si="199"/>
        <v>331.9</v>
      </c>
      <c r="M97" s="4">
        <f t="shared" si="199"/>
        <v>0</v>
      </c>
      <c r="N97" s="4">
        <f t="shared" si="199"/>
        <v>331.9</v>
      </c>
      <c r="O97" s="4">
        <f t="shared" si="199"/>
        <v>0</v>
      </c>
      <c r="P97" s="4">
        <f t="shared" si="199"/>
        <v>0</v>
      </c>
      <c r="Q97" s="4">
        <f t="shared" si="199"/>
        <v>331.9</v>
      </c>
      <c r="R97" s="4">
        <f t="shared" si="199"/>
        <v>12.7</v>
      </c>
      <c r="S97" s="4">
        <f t="shared" si="199"/>
        <v>-1.6</v>
      </c>
      <c r="T97" s="4">
        <f t="shared" si="199"/>
        <v>11.1</v>
      </c>
      <c r="U97" s="4">
        <f t="shared" si="199"/>
        <v>0</v>
      </c>
      <c r="V97" s="4">
        <f t="shared" si="199"/>
        <v>11.1</v>
      </c>
      <c r="W97" s="4">
        <f t="shared" si="199"/>
        <v>0</v>
      </c>
      <c r="X97" s="4">
        <f t="shared" si="199"/>
        <v>11.1</v>
      </c>
      <c r="Y97" s="4">
        <f t="shared" si="199"/>
        <v>0</v>
      </c>
      <c r="Z97" s="4">
        <f t="shared" si="199"/>
        <v>11.1</v>
      </c>
      <c r="AA97" s="4">
        <f t="shared" si="199"/>
        <v>12.7</v>
      </c>
      <c r="AB97" s="4">
        <f t="shared" si="199"/>
        <v>-1.8</v>
      </c>
      <c r="AC97" s="4">
        <f t="shared" si="199"/>
        <v>10.899999999999999</v>
      </c>
      <c r="AD97" s="4">
        <f t="shared" si="199"/>
        <v>0</v>
      </c>
      <c r="AE97" s="4">
        <f t="shared" si="199"/>
        <v>10.899999999999999</v>
      </c>
      <c r="AF97" s="4">
        <f t="shared" si="200"/>
        <v>0</v>
      </c>
      <c r="AG97" s="4">
        <f t="shared" si="200"/>
        <v>10.899999999999999</v>
      </c>
      <c r="AH97" s="83"/>
    </row>
    <row r="98" spans="1:34" s="42" customFormat="1" ht="47.25" hidden="1" outlineLevel="5" x14ac:dyDescent="0.2">
      <c r="A98" s="5" t="s">
        <v>35</v>
      </c>
      <c r="B98" s="5" t="s">
        <v>69</v>
      </c>
      <c r="C98" s="5" t="s">
        <v>71</v>
      </c>
      <c r="D98" s="5"/>
      <c r="E98" s="18" t="s">
        <v>72</v>
      </c>
      <c r="F98" s="4">
        <f t="shared" si="199"/>
        <v>324.5</v>
      </c>
      <c r="G98" s="4">
        <f t="shared" si="199"/>
        <v>7.4</v>
      </c>
      <c r="H98" s="4">
        <f t="shared" si="199"/>
        <v>331.9</v>
      </c>
      <c r="I98" s="4">
        <f t="shared" si="199"/>
        <v>0</v>
      </c>
      <c r="J98" s="4">
        <f t="shared" si="199"/>
        <v>0</v>
      </c>
      <c r="K98" s="4">
        <f t="shared" si="199"/>
        <v>0</v>
      </c>
      <c r="L98" s="4">
        <f t="shared" si="199"/>
        <v>331.9</v>
      </c>
      <c r="M98" s="4">
        <f t="shared" si="199"/>
        <v>0</v>
      </c>
      <c r="N98" s="4">
        <f t="shared" si="199"/>
        <v>331.9</v>
      </c>
      <c r="O98" s="4">
        <f t="shared" si="199"/>
        <v>0</v>
      </c>
      <c r="P98" s="4">
        <f t="shared" si="199"/>
        <v>0</v>
      </c>
      <c r="Q98" s="4">
        <f t="shared" si="199"/>
        <v>331.9</v>
      </c>
      <c r="R98" s="4">
        <f t="shared" si="199"/>
        <v>12.7</v>
      </c>
      <c r="S98" s="4">
        <f t="shared" si="199"/>
        <v>-1.6</v>
      </c>
      <c r="T98" s="4">
        <f t="shared" si="199"/>
        <v>11.1</v>
      </c>
      <c r="U98" s="4">
        <f t="shared" si="199"/>
        <v>0</v>
      </c>
      <c r="V98" s="4">
        <f t="shared" si="199"/>
        <v>11.1</v>
      </c>
      <c r="W98" s="4">
        <f t="shared" si="199"/>
        <v>0</v>
      </c>
      <c r="X98" s="4">
        <f t="shared" si="199"/>
        <v>11.1</v>
      </c>
      <c r="Y98" s="4">
        <f t="shared" si="199"/>
        <v>0</v>
      </c>
      <c r="Z98" s="4">
        <f t="shared" si="199"/>
        <v>11.1</v>
      </c>
      <c r="AA98" s="4">
        <f t="shared" si="199"/>
        <v>12.7</v>
      </c>
      <c r="AB98" s="4">
        <f t="shared" si="199"/>
        <v>-1.8</v>
      </c>
      <c r="AC98" s="4">
        <f t="shared" si="199"/>
        <v>10.899999999999999</v>
      </c>
      <c r="AD98" s="4">
        <f t="shared" si="199"/>
        <v>0</v>
      </c>
      <c r="AE98" s="4">
        <f t="shared" si="199"/>
        <v>10.899999999999999</v>
      </c>
      <c r="AF98" s="4">
        <f t="shared" si="200"/>
        <v>0</v>
      </c>
      <c r="AG98" s="4">
        <f t="shared" si="200"/>
        <v>10.899999999999999</v>
      </c>
      <c r="AH98" s="83"/>
    </row>
    <row r="99" spans="1:34" s="42" customFormat="1" ht="31.5" hidden="1" outlineLevel="7" x14ac:dyDescent="0.2">
      <c r="A99" s="11" t="s">
        <v>35</v>
      </c>
      <c r="B99" s="11" t="s">
        <v>69</v>
      </c>
      <c r="C99" s="11" t="s">
        <v>71</v>
      </c>
      <c r="D99" s="11" t="s">
        <v>11</v>
      </c>
      <c r="E99" s="15" t="s">
        <v>12</v>
      </c>
      <c r="F99" s="8">
        <v>324.5</v>
      </c>
      <c r="G99" s="8">
        <v>7.4</v>
      </c>
      <c r="H99" s="8">
        <f>SUM(F99:G99)</f>
        <v>331.9</v>
      </c>
      <c r="I99" s="8"/>
      <c r="J99" s="8"/>
      <c r="K99" s="8"/>
      <c r="L99" s="8">
        <f>SUM(H99:K99)</f>
        <v>331.9</v>
      </c>
      <c r="M99" s="8"/>
      <c r="N99" s="8">
        <f>SUM(L99:M99)</f>
        <v>331.9</v>
      </c>
      <c r="O99" s="8"/>
      <c r="P99" s="8"/>
      <c r="Q99" s="8">
        <f>SUM(N99:P99)</f>
        <v>331.9</v>
      </c>
      <c r="R99" s="8">
        <v>12.7</v>
      </c>
      <c r="S99" s="8">
        <v>-1.6</v>
      </c>
      <c r="T99" s="8">
        <f>SUM(R99:S99)</f>
        <v>11.1</v>
      </c>
      <c r="U99" s="8"/>
      <c r="V99" s="8">
        <f>SUM(T99:U99)</f>
        <v>11.1</v>
      </c>
      <c r="W99" s="8"/>
      <c r="X99" s="8">
        <f>SUM(V99:W99)</f>
        <v>11.1</v>
      </c>
      <c r="Y99" s="8"/>
      <c r="Z99" s="8">
        <f>SUM(X99:Y99)</f>
        <v>11.1</v>
      </c>
      <c r="AA99" s="8">
        <v>12.7</v>
      </c>
      <c r="AB99" s="8">
        <v>-1.8</v>
      </c>
      <c r="AC99" s="8">
        <f>SUM(AA99:AB99)</f>
        <v>10.899999999999999</v>
      </c>
      <c r="AD99" s="8"/>
      <c r="AE99" s="8">
        <f>SUM(AC99:AD99)</f>
        <v>10.899999999999999</v>
      </c>
      <c r="AF99" s="8"/>
      <c r="AG99" s="8">
        <f>SUM(AE99:AF99)</f>
        <v>10.899999999999999</v>
      </c>
      <c r="AH99" s="83"/>
    </row>
    <row r="100" spans="1:34" ht="15.75" outlineLevel="1" x14ac:dyDescent="0.2">
      <c r="A100" s="5" t="s">
        <v>35</v>
      </c>
      <c r="B100" s="5" t="s">
        <v>73</v>
      </c>
      <c r="C100" s="5"/>
      <c r="D100" s="5"/>
      <c r="E100" s="18" t="s">
        <v>74</v>
      </c>
      <c r="F100" s="4">
        <f t="shared" ref="F100:AF102" si="201">F101</f>
        <v>5000</v>
      </c>
      <c r="G100" s="4">
        <f t="shared" si="201"/>
        <v>0</v>
      </c>
      <c r="H100" s="4">
        <f t="shared" si="201"/>
        <v>5000</v>
      </c>
      <c r="I100" s="4">
        <f t="shared" si="201"/>
        <v>0</v>
      </c>
      <c r="J100" s="4">
        <f t="shared" si="201"/>
        <v>0</v>
      </c>
      <c r="K100" s="4">
        <f t="shared" si="201"/>
        <v>-61.699640000000002</v>
      </c>
      <c r="L100" s="4">
        <f t="shared" si="201"/>
        <v>4938.3003600000002</v>
      </c>
      <c r="M100" s="4">
        <f t="shared" si="201"/>
        <v>0</v>
      </c>
      <c r="N100" s="4">
        <f t="shared" si="201"/>
        <v>4938.3003600000002</v>
      </c>
      <c r="O100" s="4">
        <f t="shared" si="201"/>
        <v>0</v>
      </c>
      <c r="P100" s="4">
        <f t="shared" si="201"/>
        <v>-2.6297899999999998</v>
      </c>
      <c r="Q100" s="4">
        <f t="shared" si="201"/>
        <v>4935.6705700000002</v>
      </c>
      <c r="R100" s="4">
        <f t="shared" si="201"/>
        <v>5000</v>
      </c>
      <c r="S100" s="4">
        <f t="shared" si="201"/>
        <v>0</v>
      </c>
      <c r="T100" s="4">
        <f t="shared" si="201"/>
        <v>5000</v>
      </c>
      <c r="U100" s="4">
        <f t="shared" si="201"/>
        <v>0</v>
      </c>
      <c r="V100" s="4">
        <f t="shared" si="201"/>
        <v>5000</v>
      </c>
      <c r="W100" s="4">
        <f t="shared" si="201"/>
        <v>0</v>
      </c>
      <c r="X100" s="4">
        <f t="shared" si="201"/>
        <v>5000</v>
      </c>
      <c r="Y100" s="4">
        <f t="shared" si="201"/>
        <v>0</v>
      </c>
      <c r="Z100" s="4">
        <f t="shared" si="201"/>
        <v>5000</v>
      </c>
      <c r="AA100" s="4">
        <f t="shared" si="201"/>
        <v>5000</v>
      </c>
      <c r="AB100" s="4">
        <f t="shared" si="201"/>
        <v>0</v>
      </c>
      <c r="AC100" s="4">
        <f t="shared" si="201"/>
        <v>5000</v>
      </c>
      <c r="AD100" s="4">
        <f t="shared" si="201"/>
        <v>0</v>
      </c>
      <c r="AE100" s="4">
        <f t="shared" si="201"/>
        <v>5000</v>
      </c>
      <c r="AF100" s="4">
        <f t="shared" si="201"/>
        <v>0</v>
      </c>
      <c r="AG100" s="4">
        <f t="shared" ref="AF100:AG102" si="202">AG101</f>
        <v>5000</v>
      </c>
      <c r="AH100" s="83"/>
    </row>
    <row r="101" spans="1:34" ht="31.5" outlineLevel="2" x14ac:dyDescent="0.2">
      <c r="A101" s="5" t="s">
        <v>35</v>
      </c>
      <c r="B101" s="5" t="s">
        <v>73</v>
      </c>
      <c r="C101" s="5" t="s">
        <v>17</v>
      </c>
      <c r="D101" s="5"/>
      <c r="E101" s="18" t="s">
        <v>18</v>
      </c>
      <c r="F101" s="4">
        <f t="shared" si="201"/>
        <v>5000</v>
      </c>
      <c r="G101" s="4">
        <f t="shared" si="201"/>
        <v>0</v>
      </c>
      <c r="H101" s="4">
        <f t="shared" si="201"/>
        <v>5000</v>
      </c>
      <c r="I101" s="4">
        <f t="shared" si="201"/>
        <v>0</v>
      </c>
      <c r="J101" s="4">
        <f t="shared" si="201"/>
        <v>0</v>
      </c>
      <c r="K101" s="4">
        <f t="shared" si="201"/>
        <v>-61.699640000000002</v>
      </c>
      <c r="L101" s="4">
        <f t="shared" si="201"/>
        <v>4938.3003600000002</v>
      </c>
      <c r="M101" s="4">
        <f t="shared" si="201"/>
        <v>0</v>
      </c>
      <c r="N101" s="4">
        <f t="shared" si="201"/>
        <v>4938.3003600000002</v>
      </c>
      <c r="O101" s="4">
        <f t="shared" si="201"/>
        <v>0</v>
      </c>
      <c r="P101" s="4">
        <f t="shared" si="201"/>
        <v>-2.6297899999999998</v>
      </c>
      <c r="Q101" s="4">
        <f t="shared" si="201"/>
        <v>4935.6705700000002</v>
      </c>
      <c r="R101" s="4">
        <f t="shared" si="201"/>
        <v>5000</v>
      </c>
      <c r="S101" s="4">
        <f t="shared" si="201"/>
        <v>0</v>
      </c>
      <c r="T101" s="4">
        <f t="shared" si="201"/>
        <v>5000</v>
      </c>
      <c r="U101" s="4">
        <f t="shared" si="201"/>
        <v>0</v>
      </c>
      <c r="V101" s="4">
        <f t="shared" si="201"/>
        <v>5000</v>
      </c>
      <c r="W101" s="4">
        <f t="shared" si="201"/>
        <v>0</v>
      </c>
      <c r="X101" s="4">
        <f t="shared" si="201"/>
        <v>5000</v>
      </c>
      <c r="Y101" s="4">
        <f t="shared" si="201"/>
        <v>0</v>
      </c>
      <c r="Z101" s="4">
        <f t="shared" si="201"/>
        <v>5000</v>
      </c>
      <c r="AA101" s="4">
        <f t="shared" si="201"/>
        <v>5000</v>
      </c>
      <c r="AB101" s="4">
        <f t="shared" si="201"/>
        <v>0</v>
      </c>
      <c r="AC101" s="4">
        <f t="shared" si="201"/>
        <v>5000</v>
      </c>
      <c r="AD101" s="4">
        <f t="shared" si="201"/>
        <v>0</v>
      </c>
      <c r="AE101" s="4">
        <f t="shared" si="201"/>
        <v>5000</v>
      </c>
      <c r="AF101" s="4">
        <f t="shared" si="202"/>
        <v>0</v>
      </c>
      <c r="AG101" s="4">
        <f t="shared" si="202"/>
        <v>5000</v>
      </c>
      <c r="AH101" s="83"/>
    </row>
    <row r="102" spans="1:34" ht="15.75" outlineLevel="3" x14ac:dyDescent="0.2">
      <c r="A102" s="5" t="s">
        <v>35</v>
      </c>
      <c r="B102" s="5" t="s">
        <v>73</v>
      </c>
      <c r="C102" s="5" t="s">
        <v>75</v>
      </c>
      <c r="D102" s="5"/>
      <c r="E102" s="18" t="s">
        <v>906</v>
      </c>
      <c r="F102" s="4">
        <f t="shared" si="201"/>
        <v>5000</v>
      </c>
      <c r="G102" s="4">
        <f t="shared" si="201"/>
        <v>0</v>
      </c>
      <c r="H102" s="4">
        <f t="shared" si="201"/>
        <v>5000</v>
      </c>
      <c r="I102" s="4">
        <f t="shared" si="201"/>
        <v>0</v>
      </c>
      <c r="J102" s="4">
        <f t="shared" si="201"/>
        <v>0</v>
      </c>
      <c r="K102" s="4">
        <f t="shared" si="201"/>
        <v>-61.699640000000002</v>
      </c>
      <c r="L102" s="4">
        <f t="shared" si="201"/>
        <v>4938.3003600000002</v>
      </c>
      <c r="M102" s="4">
        <f t="shared" si="201"/>
        <v>0</v>
      </c>
      <c r="N102" s="4">
        <f t="shared" si="201"/>
        <v>4938.3003600000002</v>
      </c>
      <c r="O102" s="4">
        <f t="shared" si="201"/>
        <v>0</v>
      </c>
      <c r="P102" s="4">
        <f t="shared" si="201"/>
        <v>-2.6297899999999998</v>
      </c>
      <c r="Q102" s="4">
        <f t="shared" si="201"/>
        <v>4935.6705700000002</v>
      </c>
      <c r="R102" s="4">
        <f t="shared" si="201"/>
        <v>5000</v>
      </c>
      <c r="S102" s="4">
        <f t="shared" si="201"/>
        <v>0</v>
      </c>
      <c r="T102" s="4">
        <f t="shared" si="201"/>
        <v>5000</v>
      </c>
      <c r="U102" s="4">
        <f t="shared" si="201"/>
        <v>0</v>
      </c>
      <c r="V102" s="4">
        <f t="shared" si="201"/>
        <v>5000</v>
      </c>
      <c r="W102" s="4">
        <f t="shared" si="201"/>
        <v>0</v>
      </c>
      <c r="X102" s="4">
        <f t="shared" si="201"/>
        <v>5000</v>
      </c>
      <c r="Y102" s="4">
        <f t="shared" si="201"/>
        <v>0</v>
      </c>
      <c r="Z102" s="4">
        <f t="shared" si="201"/>
        <v>5000</v>
      </c>
      <c r="AA102" s="4">
        <f t="shared" si="201"/>
        <v>5000</v>
      </c>
      <c r="AB102" s="4">
        <f t="shared" si="201"/>
        <v>0</v>
      </c>
      <c r="AC102" s="4">
        <f t="shared" si="201"/>
        <v>5000</v>
      </c>
      <c r="AD102" s="4">
        <f t="shared" si="201"/>
        <v>0</v>
      </c>
      <c r="AE102" s="4">
        <f t="shared" si="201"/>
        <v>5000</v>
      </c>
      <c r="AF102" s="4">
        <f t="shared" si="202"/>
        <v>0</v>
      </c>
      <c r="AG102" s="4">
        <f t="shared" si="202"/>
        <v>5000</v>
      </c>
      <c r="AH102" s="83"/>
    </row>
    <row r="103" spans="1:34" ht="15.75" outlineLevel="7" x14ac:dyDescent="0.2">
      <c r="A103" s="11" t="s">
        <v>35</v>
      </c>
      <c r="B103" s="11" t="s">
        <v>73</v>
      </c>
      <c r="C103" s="11" t="s">
        <v>75</v>
      </c>
      <c r="D103" s="11" t="s">
        <v>27</v>
      </c>
      <c r="E103" s="15" t="s">
        <v>28</v>
      </c>
      <c r="F103" s="8">
        <v>5000</v>
      </c>
      <c r="G103" s="8"/>
      <c r="H103" s="8">
        <f>SUM(F103:G103)</f>
        <v>5000</v>
      </c>
      <c r="I103" s="8"/>
      <c r="J103" s="8"/>
      <c r="K103" s="8">
        <f>-60.69964-1</f>
        <v>-61.699640000000002</v>
      </c>
      <c r="L103" s="8">
        <f>SUM(H103:K103)</f>
        <v>4938.3003600000002</v>
      </c>
      <c r="M103" s="8"/>
      <c r="N103" s="8">
        <f>SUM(L103:M103)</f>
        <v>4938.3003600000002</v>
      </c>
      <c r="O103" s="8"/>
      <c r="P103" s="8">
        <v>-2.6297899999999998</v>
      </c>
      <c r="Q103" s="8">
        <f>SUM(N103:P103)</f>
        <v>4935.6705700000002</v>
      </c>
      <c r="R103" s="8">
        <v>5000</v>
      </c>
      <c r="S103" s="8"/>
      <c r="T103" s="8">
        <f>SUM(R103:S103)</f>
        <v>5000</v>
      </c>
      <c r="U103" s="8"/>
      <c r="V103" s="8">
        <f>SUM(T103:U103)</f>
        <v>5000</v>
      </c>
      <c r="W103" s="8"/>
      <c r="X103" s="8">
        <f>SUM(V103:W103)</f>
        <v>5000</v>
      </c>
      <c r="Y103" s="8"/>
      <c r="Z103" s="8">
        <f>SUM(X103:Y103)</f>
        <v>5000</v>
      </c>
      <c r="AA103" s="8">
        <v>5000</v>
      </c>
      <c r="AB103" s="8"/>
      <c r="AC103" s="8">
        <f>SUM(AA103:AB103)</f>
        <v>5000</v>
      </c>
      <c r="AD103" s="8"/>
      <c r="AE103" s="8">
        <f>SUM(AC103:AD103)</f>
        <v>5000</v>
      </c>
      <c r="AF103" s="8"/>
      <c r="AG103" s="8">
        <f>SUM(AE103:AF103)</f>
        <v>5000</v>
      </c>
      <c r="AH103" s="83"/>
    </row>
    <row r="104" spans="1:34" ht="15.75" outlineLevel="1" x14ac:dyDescent="0.2">
      <c r="A104" s="5" t="s">
        <v>35</v>
      </c>
      <c r="B104" s="5" t="s">
        <v>15</v>
      </c>
      <c r="C104" s="5"/>
      <c r="D104" s="5"/>
      <c r="E104" s="18" t="s">
        <v>16</v>
      </c>
      <c r="F104" s="4">
        <f t="shared" ref="F104:AC104" si="203">F105+F113+F125+F151</f>
        <v>132784.12625000003</v>
      </c>
      <c r="G104" s="4">
        <f t="shared" si="203"/>
        <v>-10339.104259999998</v>
      </c>
      <c r="H104" s="4">
        <f>H105+H113+H125+H151</f>
        <v>122445.02199000001</v>
      </c>
      <c r="I104" s="4">
        <f t="shared" ref="I104:K104" si="204">I105+I113+I125+I151</f>
        <v>-41138.199990000001</v>
      </c>
      <c r="J104" s="4">
        <f t="shared" si="204"/>
        <v>0</v>
      </c>
      <c r="K104" s="4">
        <f t="shared" si="204"/>
        <v>-534.60095000000001</v>
      </c>
      <c r="L104" s="4">
        <f>L105+L113+L125+L151</f>
        <v>80772.221050000007</v>
      </c>
      <c r="M104" s="4">
        <f t="shared" ref="M104" si="205">M105+M113+M125+M151</f>
        <v>15149.50524</v>
      </c>
      <c r="N104" s="4">
        <f>N105+N113+N125+N151</f>
        <v>95921.726289999991</v>
      </c>
      <c r="O104" s="4">
        <f t="shared" ref="O104:P104" si="206">O105+O113+O125+O151</f>
        <v>97445.50824000001</v>
      </c>
      <c r="P104" s="4">
        <f t="shared" si="206"/>
        <v>2.6297899999999998</v>
      </c>
      <c r="Q104" s="4">
        <f>Q105+Q113+Q125+Q151</f>
        <v>193369.86431999999</v>
      </c>
      <c r="R104" s="4">
        <f t="shared" si="203"/>
        <v>183803.25</v>
      </c>
      <c r="S104" s="4">
        <f t="shared" si="203"/>
        <v>32.5</v>
      </c>
      <c r="T104" s="4">
        <f t="shared" si="203"/>
        <v>183835.75</v>
      </c>
      <c r="U104" s="4">
        <f t="shared" si="203"/>
        <v>0</v>
      </c>
      <c r="V104" s="4">
        <f>V105+V113+V125+V151</f>
        <v>183835.75</v>
      </c>
      <c r="W104" s="4">
        <f t="shared" ref="W104" si="207">W105+W113+W125+W151</f>
        <v>1240</v>
      </c>
      <c r="X104" s="4">
        <f>X105+X113+X125+X151</f>
        <v>185075.75</v>
      </c>
      <c r="Y104" s="4">
        <f t="shared" ref="Y104" si="208">Y105+Y113+Y125+Y151</f>
        <v>112000</v>
      </c>
      <c r="Z104" s="4">
        <f>Z105+Z113+Z125+Z151</f>
        <v>297075.75</v>
      </c>
      <c r="AA104" s="4">
        <f t="shared" si="203"/>
        <v>180591.9</v>
      </c>
      <c r="AB104" s="4">
        <f t="shared" si="203"/>
        <v>32.5</v>
      </c>
      <c r="AC104" s="4">
        <f t="shared" si="203"/>
        <v>180624.4</v>
      </c>
      <c r="AD104" s="4">
        <f t="shared" ref="AD104" si="209">AD105+AD113+AD125+AD151</f>
        <v>0</v>
      </c>
      <c r="AE104" s="4">
        <f>AE105+AE113+AE125+AE151</f>
        <v>180624.4</v>
      </c>
      <c r="AF104" s="4">
        <f t="shared" ref="AF104" si="210">AF105+AF113+AF125+AF151</f>
        <v>42000</v>
      </c>
      <c r="AG104" s="4">
        <f>AG105+AG113+AG125+AG151</f>
        <v>222624.4</v>
      </c>
      <c r="AH104" s="83"/>
    </row>
    <row r="105" spans="1:34" ht="47.25" hidden="1" outlineLevel="2" x14ac:dyDescent="0.2">
      <c r="A105" s="5" t="s">
        <v>35</v>
      </c>
      <c r="B105" s="5" t="s">
        <v>15</v>
      </c>
      <c r="C105" s="5" t="s">
        <v>76</v>
      </c>
      <c r="D105" s="5"/>
      <c r="E105" s="18" t="s">
        <v>77</v>
      </c>
      <c r="F105" s="4">
        <f t="shared" ref="F105:AF111" si="211">F106</f>
        <v>442.5</v>
      </c>
      <c r="G105" s="4">
        <f t="shared" si="211"/>
        <v>0</v>
      </c>
      <c r="H105" s="4">
        <f t="shared" si="211"/>
        <v>442.5</v>
      </c>
      <c r="I105" s="4">
        <f t="shared" si="211"/>
        <v>0</v>
      </c>
      <c r="J105" s="4">
        <f t="shared" si="211"/>
        <v>0</v>
      </c>
      <c r="K105" s="4">
        <f t="shared" si="211"/>
        <v>0</v>
      </c>
      <c r="L105" s="4">
        <f t="shared" si="211"/>
        <v>442.5</v>
      </c>
      <c r="M105" s="4">
        <f t="shared" si="211"/>
        <v>0</v>
      </c>
      <c r="N105" s="4">
        <f t="shared" si="211"/>
        <v>442.5</v>
      </c>
      <c r="O105" s="4">
        <f t="shared" si="211"/>
        <v>0</v>
      </c>
      <c r="P105" s="4">
        <f t="shared" si="211"/>
        <v>0</v>
      </c>
      <c r="Q105" s="4">
        <f t="shared" si="211"/>
        <v>442.5</v>
      </c>
      <c r="R105" s="4">
        <f t="shared" si="211"/>
        <v>442.5</v>
      </c>
      <c r="S105" s="4">
        <f t="shared" si="211"/>
        <v>0</v>
      </c>
      <c r="T105" s="4">
        <f t="shared" si="211"/>
        <v>442.5</v>
      </c>
      <c r="U105" s="4">
        <f t="shared" si="211"/>
        <v>0</v>
      </c>
      <c r="V105" s="4">
        <f t="shared" si="211"/>
        <v>442.5</v>
      </c>
      <c r="W105" s="4">
        <f t="shared" si="211"/>
        <v>0</v>
      </c>
      <c r="X105" s="4">
        <f t="shared" si="211"/>
        <v>442.5</v>
      </c>
      <c r="Y105" s="4">
        <f t="shared" si="211"/>
        <v>0</v>
      </c>
      <c r="Z105" s="4">
        <f t="shared" si="211"/>
        <v>442.5</v>
      </c>
      <c r="AA105" s="4">
        <f t="shared" si="211"/>
        <v>442.5</v>
      </c>
      <c r="AB105" s="4">
        <f t="shared" si="211"/>
        <v>0</v>
      </c>
      <c r="AC105" s="4">
        <f t="shared" si="211"/>
        <v>442.5</v>
      </c>
      <c r="AD105" s="4">
        <f t="shared" si="211"/>
        <v>0</v>
      </c>
      <c r="AE105" s="4">
        <f t="shared" si="211"/>
        <v>442.5</v>
      </c>
      <c r="AF105" s="4">
        <f t="shared" si="211"/>
        <v>0</v>
      </c>
      <c r="AG105" s="4">
        <f t="shared" ref="AF105:AG111" si="212">AG106</f>
        <v>442.5</v>
      </c>
      <c r="AH105" s="83"/>
    </row>
    <row r="106" spans="1:34" ht="31.5" hidden="1" outlineLevel="3" x14ac:dyDescent="0.2">
      <c r="A106" s="5" t="s">
        <v>35</v>
      </c>
      <c r="B106" s="5" t="s">
        <v>15</v>
      </c>
      <c r="C106" s="5" t="s">
        <v>78</v>
      </c>
      <c r="D106" s="5"/>
      <c r="E106" s="18" t="s">
        <v>79</v>
      </c>
      <c r="F106" s="4">
        <f t="shared" ref="F106:M106" si="213">F110</f>
        <v>442.5</v>
      </c>
      <c r="G106" s="4">
        <f t="shared" si="213"/>
        <v>0</v>
      </c>
      <c r="H106" s="4">
        <f t="shared" si="213"/>
        <v>442.5</v>
      </c>
      <c r="I106" s="4">
        <f t="shared" si="213"/>
        <v>0</v>
      </c>
      <c r="J106" s="4">
        <f t="shared" si="213"/>
        <v>0</v>
      </c>
      <c r="K106" s="4">
        <f t="shared" si="213"/>
        <v>0</v>
      </c>
      <c r="L106" s="4">
        <f t="shared" si="213"/>
        <v>442.5</v>
      </c>
      <c r="M106" s="4">
        <f t="shared" si="213"/>
        <v>0</v>
      </c>
      <c r="N106" s="4">
        <f>N110+N107</f>
        <v>442.5</v>
      </c>
      <c r="O106" s="4">
        <f t="shared" ref="O106:AG106" si="214">O110+O107</f>
        <v>0</v>
      </c>
      <c r="P106" s="4">
        <f t="shared" si="214"/>
        <v>0</v>
      </c>
      <c r="Q106" s="4">
        <f t="shared" si="214"/>
        <v>442.5</v>
      </c>
      <c r="R106" s="4">
        <f t="shared" si="214"/>
        <v>442.5</v>
      </c>
      <c r="S106" s="4">
        <f t="shared" si="214"/>
        <v>0</v>
      </c>
      <c r="T106" s="4">
        <f t="shared" si="214"/>
        <v>442.5</v>
      </c>
      <c r="U106" s="4">
        <f t="shared" si="214"/>
        <v>0</v>
      </c>
      <c r="V106" s="4">
        <f t="shared" si="214"/>
        <v>442.5</v>
      </c>
      <c r="W106" s="4">
        <f t="shared" si="214"/>
        <v>0</v>
      </c>
      <c r="X106" s="4">
        <f t="shared" si="214"/>
        <v>442.5</v>
      </c>
      <c r="Y106" s="4">
        <f t="shared" si="214"/>
        <v>0</v>
      </c>
      <c r="Z106" s="4">
        <f t="shared" si="214"/>
        <v>442.5</v>
      </c>
      <c r="AA106" s="4">
        <f t="shared" si="214"/>
        <v>442.5</v>
      </c>
      <c r="AB106" s="4">
        <f t="shared" si="214"/>
        <v>0</v>
      </c>
      <c r="AC106" s="4">
        <f t="shared" si="214"/>
        <v>442.5</v>
      </c>
      <c r="AD106" s="4">
        <f t="shared" si="214"/>
        <v>0</v>
      </c>
      <c r="AE106" s="4">
        <f t="shared" si="214"/>
        <v>442.5</v>
      </c>
      <c r="AF106" s="4">
        <f t="shared" si="214"/>
        <v>0</v>
      </c>
      <c r="AG106" s="4">
        <f t="shared" si="214"/>
        <v>442.5</v>
      </c>
      <c r="AH106" s="83"/>
    </row>
    <row r="107" spans="1:34" ht="47.25" hidden="1" outlineLevel="3" x14ac:dyDescent="0.2">
      <c r="A107" s="5" t="s">
        <v>35</v>
      </c>
      <c r="B107" s="5" t="s">
        <v>15</v>
      </c>
      <c r="C107" s="5" t="s">
        <v>434</v>
      </c>
      <c r="D107" s="5"/>
      <c r="E107" s="18" t="s">
        <v>435</v>
      </c>
      <c r="F107" s="4"/>
      <c r="G107" s="4"/>
      <c r="H107" s="4"/>
      <c r="I107" s="4"/>
      <c r="J107" s="4"/>
      <c r="K107" s="4"/>
      <c r="L107" s="4"/>
      <c r="M107" s="4"/>
      <c r="N107" s="4"/>
      <c r="O107" s="4">
        <f t="shared" si="211"/>
        <v>0</v>
      </c>
      <c r="P107" s="4">
        <f t="shared" si="211"/>
        <v>0</v>
      </c>
      <c r="Q107" s="4">
        <f t="shared" si="211"/>
        <v>0</v>
      </c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83"/>
    </row>
    <row r="108" spans="1:34" ht="31.5" hidden="1" outlineLevel="3" x14ac:dyDescent="0.2">
      <c r="A108" s="5" t="s">
        <v>35</v>
      </c>
      <c r="B108" s="5" t="s">
        <v>15</v>
      </c>
      <c r="C108" s="5" t="s">
        <v>436</v>
      </c>
      <c r="D108" s="5"/>
      <c r="E108" s="18" t="s">
        <v>437</v>
      </c>
      <c r="F108" s="4"/>
      <c r="G108" s="4"/>
      <c r="H108" s="4"/>
      <c r="I108" s="4"/>
      <c r="J108" s="4"/>
      <c r="K108" s="4"/>
      <c r="L108" s="4"/>
      <c r="M108" s="4"/>
      <c r="N108" s="4"/>
      <c r="O108" s="4">
        <f t="shared" si="211"/>
        <v>0</v>
      </c>
      <c r="P108" s="4">
        <f t="shared" si="211"/>
        <v>0</v>
      </c>
      <c r="Q108" s="4">
        <f t="shared" si="211"/>
        <v>0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83"/>
    </row>
    <row r="109" spans="1:34" ht="31.5" hidden="1" outlineLevel="3" collapsed="1" x14ac:dyDescent="0.2">
      <c r="A109" s="11" t="s">
        <v>35</v>
      </c>
      <c r="B109" s="11" t="s">
        <v>15</v>
      </c>
      <c r="C109" s="11" t="s">
        <v>436</v>
      </c>
      <c r="D109" s="11" t="s">
        <v>11</v>
      </c>
      <c r="E109" s="15" t="s">
        <v>12</v>
      </c>
      <c r="F109" s="4"/>
      <c r="G109" s="4"/>
      <c r="H109" s="4"/>
      <c r="I109" s="4"/>
      <c r="J109" s="4"/>
      <c r="K109" s="4"/>
      <c r="L109" s="4"/>
      <c r="M109" s="4"/>
      <c r="N109" s="4"/>
      <c r="O109" s="8"/>
      <c r="P109" s="8"/>
      <c r="Q109" s="8">
        <f>SUM(N109:P109)</f>
        <v>0</v>
      </c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83"/>
    </row>
    <row r="110" spans="1:34" ht="47.25" hidden="1" outlineLevel="4" x14ac:dyDescent="0.2">
      <c r="A110" s="5" t="s">
        <v>35</v>
      </c>
      <c r="B110" s="5" t="s">
        <v>15</v>
      </c>
      <c r="C110" s="5" t="s">
        <v>80</v>
      </c>
      <c r="D110" s="5"/>
      <c r="E110" s="18" t="s">
        <v>81</v>
      </c>
      <c r="F110" s="4">
        <f t="shared" si="211"/>
        <v>442.5</v>
      </c>
      <c r="G110" s="4">
        <f t="shared" si="211"/>
        <v>0</v>
      </c>
      <c r="H110" s="4">
        <f t="shared" si="211"/>
        <v>442.5</v>
      </c>
      <c r="I110" s="4">
        <f t="shared" si="211"/>
        <v>0</v>
      </c>
      <c r="J110" s="4">
        <f t="shared" si="211"/>
        <v>0</v>
      </c>
      <c r="K110" s="4">
        <f t="shared" si="211"/>
        <v>0</v>
      </c>
      <c r="L110" s="4">
        <f t="shared" si="211"/>
        <v>442.5</v>
      </c>
      <c r="M110" s="4">
        <f t="shared" si="211"/>
        <v>0</v>
      </c>
      <c r="N110" s="4">
        <f t="shared" si="211"/>
        <v>442.5</v>
      </c>
      <c r="O110" s="4">
        <f t="shared" si="211"/>
        <v>0</v>
      </c>
      <c r="P110" s="4">
        <f t="shared" si="211"/>
        <v>0</v>
      </c>
      <c r="Q110" s="4">
        <f t="shared" si="211"/>
        <v>442.5</v>
      </c>
      <c r="R110" s="4">
        <f t="shared" si="211"/>
        <v>442.5</v>
      </c>
      <c r="S110" s="4">
        <f t="shared" si="211"/>
        <v>0</v>
      </c>
      <c r="T110" s="4">
        <f t="shared" si="211"/>
        <v>442.5</v>
      </c>
      <c r="U110" s="4">
        <f t="shared" si="211"/>
        <v>0</v>
      </c>
      <c r="V110" s="4">
        <f t="shared" si="211"/>
        <v>442.5</v>
      </c>
      <c r="W110" s="4">
        <f t="shared" si="211"/>
        <v>0</v>
      </c>
      <c r="X110" s="4">
        <f t="shared" si="211"/>
        <v>442.5</v>
      </c>
      <c r="Y110" s="4">
        <f t="shared" si="211"/>
        <v>0</v>
      </c>
      <c r="Z110" s="4">
        <f t="shared" si="211"/>
        <v>442.5</v>
      </c>
      <c r="AA110" s="4">
        <f t="shared" si="211"/>
        <v>442.5</v>
      </c>
      <c r="AB110" s="4">
        <f t="shared" si="211"/>
        <v>0</v>
      </c>
      <c r="AC110" s="4">
        <f t="shared" si="211"/>
        <v>442.5</v>
      </c>
      <c r="AD110" s="4">
        <f t="shared" si="211"/>
        <v>0</v>
      </c>
      <c r="AE110" s="4">
        <f t="shared" si="211"/>
        <v>442.5</v>
      </c>
      <c r="AF110" s="4">
        <f t="shared" si="212"/>
        <v>0</v>
      </c>
      <c r="AG110" s="4">
        <f t="shared" si="212"/>
        <v>442.5</v>
      </c>
      <c r="AH110" s="83"/>
    </row>
    <row r="111" spans="1:34" ht="15.75" hidden="1" outlineLevel="5" x14ac:dyDescent="0.2">
      <c r="A111" s="5" t="s">
        <v>35</v>
      </c>
      <c r="B111" s="5" t="s">
        <v>15</v>
      </c>
      <c r="C111" s="5" t="s">
        <v>82</v>
      </c>
      <c r="D111" s="5"/>
      <c r="E111" s="18" t="s">
        <v>83</v>
      </c>
      <c r="F111" s="4">
        <f t="shared" si="211"/>
        <v>442.5</v>
      </c>
      <c r="G111" s="4">
        <f t="shared" si="211"/>
        <v>0</v>
      </c>
      <c r="H111" s="4">
        <f t="shared" si="211"/>
        <v>442.5</v>
      </c>
      <c r="I111" s="4">
        <f t="shared" si="211"/>
        <v>0</v>
      </c>
      <c r="J111" s="4">
        <f t="shared" si="211"/>
        <v>0</v>
      </c>
      <c r="K111" s="4">
        <f t="shared" si="211"/>
        <v>0</v>
      </c>
      <c r="L111" s="4">
        <f t="shared" si="211"/>
        <v>442.5</v>
      </c>
      <c r="M111" s="4">
        <f t="shared" si="211"/>
        <v>0</v>
      </c>
      <c r="N111" s="4">
        <f t="shared" si="211"/>
        <v>442.5</v>
      </c>
      <c r="O111" s="4">
        <f t="shared" si="211"/>
        <v>0</v>
      </c>
      <c r="P111" s="4">
        <f t="shared" si="211"/>
        <v>0</v>
      </c>
      <c r="Q111" s="4">
        <f t="shared" si="211"/>
        <v>442.5</v>
      </c>
      <c r="R111" s="4">
        <f t="shared" si="211"/>
        <v>442.5</v>
      </c>
      <c r="S111" s="4">
        <f t="shared" si="211"/>
        <v>0</v>
      </c>
      <c r="T111" s="4">
        <f t="shared" si="211"/>
        <v>442.5</v>
      </c>
      <c r="U111" s="4">
        <f t="shared" si="211"/>
        <v>0</v>
      </c>
      <c r="V111" s="4">
        <f t="shared" si="211"/>
        <v>442.5</v>
      </c>
      <c r="W111" s="4">
        <f t="shared" si="211"/>
        <v>0</v>
      </c>
      <c r="X111" s="4">
        <f t="shared" si="211"/>
        <v>442.5</v>
      </c>
      <c r="Y111" s="4">
        <f t="shared" si="211"/>
        <v>0</v>
      </c>
      <c r="Z111" s="4">
        <f t="shared" si="211"/>
        <v>442.5</v>
      </c>
      <c r="AA111" s="4">
        <f t="shared" si="211"/>
        <v>442.5</v>
      </c>
      <c r="AB111" s="4">
        <f t="shared" si="211"/>
        <v>0</v>
      </c>
      <c r="AC111" s="4">
        <f t="shared" si="211"/>
        <v>442.5</v>
      </c>
      <c r="AD111" s="4">
        <f t="shared" si="211"/>
        <v>0</v>
      </c>
      <c r="AE111" s="4">
        <f t="shared" si="211"/>
        <v>442.5</v>
      </c>
      <c r="AF111" s="4">
        <f t="shared" si="212"/>
        <v>0</v>
      </c>
      <c r="AG111" s="4">
        <f t="shared" si="212"/>
        <v>442.5</v>
      </c>
      <c r="AH111" s="83"/>
    </row>
    <row r="112" spans="1:34" ht="31.5" hidden="1" outlineLevel="7" x14ac:dyDescent="0.2">
      <c r="A112" s="11" t="s">
        <v>35</v>
      </c>
      <c r="B112" s="11" t="s">
        <v>15</v>
      </c>
      <c r="C112" s="11" t="s">
        <v>82</v>
      </c>
      <c r="D112" s="11" t="s">
        <v>11</v>
      </c>
      <c r="E112" s="15" t="s">
        <v>12</v>
      </c>
      <c r="F112" s="8">
        <v>442.5</v>
      </c>
      <c r="G112" s="8"/>
      <c r="H112" s="8">
        <f>SUM(F112:G112)</f>
        <v>442.5</v>
      </c>
      <c r="I112" s="8"/>
      <c r="J112" s="8"/>
      <c r="K112" s="8"/>
      <c r="L112" s="8">
        <f>SUM(H112:K112)</f>
        <v>442.5</v>
      </c>
      <c r="M112" s="8"/>
      <c r="N112" s="8">
        <f>SUM(L112:M112)</f>
        <v>442.5</v>
      </c>
      <c r="O112" s="8"/>
      <c r="P112" s="8"/>
      <c r="Q112" s="8">
        <f>SUM(N112:P112)</f>
        <v>442.5</v>
      </c>
      <c r="R112" s="8">
        <v>442.5</v>
      </c>
      <c r="S112" s="8"/>
      <c r="T112" s="8">
        <f>SUM(R112:S112)</f>
        <v>442.5</v>
      </c>
      <c r="U112" s="8"/>
      <c r="V112" s="8">
        <f>SUM(T112:U112)</f>
        <v>442.5</v>
      </c>
      <c r="W112" s="8"/>
      <c r="X112" s="8">
        <f>SUM(V112:W112)</f>
        <v>442.5</v>
      </c>
      <c r="Y112" s="8"/>
      <c r="Z112" s="8">
        <f>SUM(X112:Y112)</f>
        <v>442.5</v>
      </c>
      <c r="AA112" s="8">
        <v>442.5</v>
      </c>
      <c r="AB112" s="8"/>
      <c r="AC112" s="8">
        <f>SUM(AA112:AB112)</f>
        <v>442.5</v>
      </c>
      <c r="AD112" s="8"/>
      <c r="AE112" s="8">
        <f>SUM(AC112:AD112)</f>
        <v>442.5</v>
      </c>
      <c r="AF112" s="8"/>
      <c r="AG112" s="8">
        <f>SUM(AE112:AF112)</f>
        <v>442.5</v>
      </c>
      <c r="AH112" s="83"/>
    </row>
    <row r="113" spans="1:34" ht="31.5" hidden="1" outlineLevel="2" x14ac:dyDescent="0.2">
      <c r="A113" s="5" t="s">
        <v>35</v>
      </c>
      <c r="B113" s="5" t="s">
        <v>15</v>
      </c>
      <c r="C113" s="5" t="s">
        <v>84</v>
      </c>
      <c r="D113" s="5"/>
      <c r="E113" s="18" t="s">
        <v>85</v>
      </c>
      <c r="F113" s="4">
        <f t="shared" ref="F113:AC113" si="215">F114+F121</f>
        <v>2699.8009999999999</v>
      </c>
      <c r="G113" s="4">
        <f t="shared" si="215"/>
        <v>1306</v>
      </c>
      <c r="H113" s="4">
        <f t="shared" si="215"/>
        <v>4005.8009999999999</v>
      </c>
      <c r="I113" s="4">
        <f t="shared" si="215"/>
        <v>0</v>
      </c>
      <c r="J113" s="4">
        <f t="shared" si="215"/>
        <v>0</v>
      </c>
      <c r="K113" s="4">
        <f t="shared" ref="K113:L113" si="216">K114+K121</f>
        <v>-120.08095</v>
      </c>
      <c r="L113" s="4">
        <f t="shared" si="216"/>
        <v>3885.7200499999999</v>
      </c>
      <c r="M113" s="4">
        <f t="shared" ref="M113:Q113" si="217">M114+M121</f>
        <v>-621.49476000000004</v>
      </c>
      <c r="N113" s="4">
        <f t="shared" si="217"/>
        <v>3264.2252899999999</v>
      </c>
      <c r="O113" s="4">
        <f t="shared" si="217"/>
        <v>0</v>
      </c>
      <c r="P113" s="4">
        <f t="shared" si="217"/>
        <v>0</v>
      </c>
      <c r="Q113" s="4">
        <f t="shared" si="217"/>
        <v>3264.2252899999999</v>
      </c>
      <c r="R113" s="4">
        <f t="shared" si="215"/>
        <v>2295.6999999999998</v>
      </c>
      <c r="S113" s="4">
        <f t="shared" si="215"/>
        <v>1306</v>
      </c>
      <c r="T113" s="4">
        <f t="shared" si="215"/>
        <v>3601.7</v>
      </c>
      <c r="U113" s="4">
        <f t="shared" si="215"/>
        <v>0</v>
      </c>
      <c r="V113" s="4">
        <f t="shared" si="215"/>
        <v>3601.7</v>
      </c>
      <c r="W113" s="4">
        <f t="shared" si="215"/>
        <v>0</v>
      </c>
      <c r="X113" s="4">
        <f t="shared" si="215"/>
        <v>3601.7</v>
      </c>
      <c r="Y113" s="4">
        <f t="shared" si="215"/>
        <v>0</v>
      </c>
      <c r="Z113" s="4">
        <f t="shared" si="215"/>
        <v>3601.7</v>
      </c>
      <c r="AA113" s="4">
        <f t="shared" si="215"/>
        <v>2295.6999999999998</v>
      </c>
      <c r="AB113" s="4">
        <f t="shared" si="215"/>
        <v>1100</v>
      </c>
      <c r="AC113" s="4">
        <f t="shared" si="215"/>
        <v>3395.7</v>
      </c>
      <c r="AD113" s="4">
        <f t="shared" ref="AD113:AG113" si="218">AD114+AD121</f>
        <v>0</v>
      </c>
      <c r="AE113" s="4">
        <f t="shared" si="218"/>
        <v>3395.7</v>
      </c>
      <c r="AF113" s="4">
        <f t="shared" si="218"/>
        <v>0</v>
      </c>
      <c r="AG113" s="4">
        <f t="shared" si="218"/>
        <v>3395.7</v>
      </c>
      <c r="AH113" s="83"/>
    </row>
    <row r="114" spans="1:34" ht="31.5" hidden="1" outlineLevel="3" x14ac:dyDescent="0.2">
      <c r="A114" s="5" t="s">
        <v>35</v>
      </c>
      <c r="B114" s="5" t="s">
        <v>15</v>
      </c>
      <c r="C114" s="5" t="s">
        <v>86</v>
      </c>
      <c r="D114" s="5"/>
      <c r="E114" s="18" t="s">
        <v>87</v>
      </c>
      <c r="F114" s="4">
        <f t="shared" ref="F114:AF115" si="219">F115</f>
        <v>2425</v>
      </c>
      <c r="G114" s="4">
        <f t="shared" si="219"/>
        <v>1306</v>
      </c>
      <c r="H114" s="4">
        <f t="shared" si="219"/>
        <v>3731</v>
      </c>
      <c r="I114" s="4">
        <f t="shared" si="219"/>
        <v>0</v>
      </c>
      <c r="J114" s="4">
        <f t="shared" si="219"/>
        <v>0</v>
      </c>
      <c r="K114" s="4">
        <f t="shared" si="219"/>
        <v>-120.08095</v>
      </c>
      <c r="L114" s="4">
        <f t="shared" si="219"/>
        <v>3610.91905</v>
      </c>
      <c r="M114" s="4">
        <f t="shared" si="219"/>
        <v>-621.49476000000004</v>
      </c>
      <c r="N114" s="4">
        <f t="shared" si="219"/>
        <v>2989.4242899999999</v>
      </c>
      <c r="O114" s="4">
        <f t="shared" si="219"/>
        <v>0</v>
      </c>
      <c r="P114" s="4">
        <f t="shared" si="219"/>
        <v>0</v>
      </c>
      <c r="Q114" s="4">
        <f t="shared" si="219"/>
        <v>2989.4242899999999</v>
      </c>
      <c r="R114" s="4">
        <f t="shared" si="219"/>
        <v>2140</v>
      </c>
      <c r="S114" s="4">
        <f t="shared" si="219"/>
        <v>1306</v>
      </c>
      <c r="T114" s="4">
        <f t="shared" si="219"/>
        <v>3446</v>
      </c>
      <c r="U114" s="4">
        <f t="shared" si="219"/>
        <v>0</v>
      </c>
      <c r="V114" s="4">
        <f t="shared" si="219"/>
        <v>3446</v>
      </c>
      <c r="W114" s="4">
        <f t="shared" si="219"/>
        <v>0</v>
      </c>
      <c r="X114" s="4">
        <f t="shared" si="219"/>
        <v>3446</v>
      </c>
      <c r="Y114" s="4">
        <f t="shared" si="219"/>
        <v>0</v>
      </c>
      <c r="Z114" s="4">
        <f t="shared" si="219"/>
        <v>3446</v>
      </c>
      <c r="AA114" s="4">
        <f t="shared" si="219"/>
        <v>2140</v>
      </c>
      <c r="AB114" s="4">
        <f t="shared" si="219"/>
        <v>1100</v>
      </c>
      <c r="AC114" s="4">
        <f t="shared" si="219"/>
        <v>3240</v>
      </c>
      <c r="AD114" s="4">
        <f t="shared" si="219"/>
        <v>0</v>
      </c>
      <c r="AE114" s="4">
        <f t="shared" si="219"/>
        <v>3240</v>
      </c>
      <c r="AF114" s="4">
        <f t="shared" si="219"/>
        <v>0</v>
      </c>
      <c r="AG114" s="4">
        <f t="shared" ref="AG114" si="220">AG115</f>
        <v>3240</v>
      </c>
      <c r="AH114" s="83"/>
    </row>
    <row r="115" spans="1:34" ht="31.5" hidden="1" outlineLevel="4" x14ac:dyDescent="0.2">
      <c r="A115" s="5" t="s">
        <v>35</v>
      </c>
      <c r="B115" s="5" t="s">
        <v>15</v>
      </c>
      <c r="C115" s="5" t="s">
        <v>88</v>
      </c>
      <c r="D115" s="5"/>
      <c r="E115" s="18" t="s">
        <v>89</v>
      </c>
      <c r="F115" s="4">
        <f t="shared" si="219"/>
        <v>2425</v>
      </c>
      <c r="G115" s="4">
        <f>G116+G119</f>
        <v>1306</v>
      </c>
      <c r="H115" s="4">
        <f t="shared" ref="H115:AC115" si="221">H116+H119</f>
        <v>3731</v>
      </c>
      <c r="I115" s="4">
        <f t="shared" si="221"/>
        <v>0</v>
      </c>
      <c r="J115" s="4">
        <f t="shared" si="221"/>
        <v>0</v>
      </c>
      <c r="K115" s="4">
        <f>K116+K119</f>
        <v>-120.08095</v>
      </c>
      <c r="L115" s="4">
        <f t="shared" ref="L115" si="222">L116+L119</f>
        <v>3610.91905</v>
      </c>
      <c r="M115" s="4">
        <f>M116+M119</f>
        <v>-621.49476000000004</v>
      </c>
      <c r="N115" s="4">
        <f t="shared" ref="N115:O115" si="223">N116+N119</f>
        <v>2989.4242899999999</v>
      </c>
      <c r="O115" s="4">
        <f t="shared" si="223"/>
        <v>0</v>
      </c>
      <c r="P115" s="4">
        <f>P116+P119</f>
        <v>0</v>
      </c>
      <c r="Q115" s="4">
        <f t="shared" ref="Q115" si="224">Q116+Q119</f>
        <v>2989.4242899999999</v>
      </c>
      <c r="R115" s="4">
        <f t="shared" si="221"/>
        <v>2140</v>
      </c>
      <c r="S115" s="4">
        <f t="shared" si="221"/>
        <v>1306</v>
      </c>
      <c r="T115" s="4">
        <f t="shared" si="221"/>
        <v>3446</v>
      </c>
      <c r="U115" s="4">
        <f>U116+U119</f>
        <v>0</v>
      </c>
      <c r="V115" s="4">
        <f t="shared" ref="V115" si="225">V116+V119</f>
        <v>3446</v>
      </c>
      <c r="W115" s="4">
        <f>W116+W119</f>
        <v>0</v>
      </c>
      <c r="X115" s="4">
        <f t="shared" ref="X115:Y115" si="226">X116+X119</f>
        <v>3446</v>
      </c>
      <c r="Y115" s="4">
        <f t="shared" si="226"/>
        <v>0</v>
      </c>
      <c r="Z115" s="4">
        <f t="shared" ref="Z115" si="227">Z116+Z119</f>
        <v>3446</v>
      </c>
      <c r="AA115" s="4">
        <f t="shared" si="221"/>
        <v>2140</v>
      </c>
      <c r="AB115" s="4">
        <f t="shared" si="221"/>
        <v>1100</v>
      </c>
      <c r="AC115" s="4">
        <f t="shared" si="221"/>
        <v>3240</v>
      </c>
      <c r="AD115" s="4">
        <f>AD116+AD119</f>
        <v>0</v>
      </c>
      <c r="AE115" s="4">
        <f t="shared" ref="AE115:AF115" si="228">AE116+AE119</f>
        <v>3240</v>
      </c>
      <c r="AF115" s="4">
        <f t="shared" si="228"/>
        <v>0</v>
      </c>
      <c r="AG115" s="4">
        <f t="shared" ref="AG115" si="229">AG116+AG119</f>
        <v>3240</v>
      </c>
      <c r="AH115" s="83"/>
    </row>
    <row r="116" spans="1:34" ht="31.5" hidden="1" outlineLevel="5" collapsed="1" x14ac:dyDescent="0.2">
      <c r="A116" s="5" t="s">
        <v>35</v>
      </c>
      <c r="B116" s="5" t="s">
        <v>15</v>
      </c>
      <c r="C116" s="5" t="s">
        <v>90</v>
      </c>
      <c r="D116" s="5"/>
      <c r="E116" s="18" t="s">
        <v>91</v>
      </c>
      <c r="F116" s="4">
        <f>F117+F118</f>
        <v>2425</v>
      </c>
      <c r="G116" s="4">
        <f t="shared" ref="G116:J116" si="230">G117+G118</f>
        <v>0</v>
      </c>
      <c r="H116" s="4">
        <f t="shared" si="230"/>
        <v>2425</v>
      </c>
      <c r="I116" s="4">
        <f t="shared" si="230"/>
        <v>0</v>
      </c>
      <c r="J116" s="4">
        <f t="shared" si="230"/>
        <v>0</v>
      </c>
      <c r="K116" s="4">
        <f t="shared" ref="K116:L116" si="231">K117+K118</f>
        <v>0</v>
      </c>
      <c r="L116" s="4">
        <f t="shared" si="231"/>
        <v>2425</v>
      </c>
      <c r="M116" s="4">
        <f t="shared" ref="M116:Q116" si="232">M117+M118</f>
        <v>0</v>
      </c>
      <c r="N116" s="4">
        <f t="shared" si="232"/>
        <v>2425</v>
      </c>
      <c r="O116" s="4">
        <f t="shared" si="232"/>
        <v>0</v>
      </c>
      <c r="P116" s="4">
        <f t="shared" si="232"/>
        <v>0</v>
      </c>
      <c r="Q116" s="4">
        <f t="shared" si="232"/>
        <v>2425</v>
      </c>
      <c r="R116" s="4">
        <f t="shared" ref="R116:AA116" si="233">R117+R118</f>
        <v>2140</v>
      </c>
      <c r="S116" s="4">
        <f t="shared" ref="S116" si="234">S117+S118</f>
        <v>0</v>
      </c>
      <c r="T116" s="4">
        <f t="shared" ref="T116:Z116" si="235">T117+T118</f>
        <v>2140</v>
      </c>
      <c r="U116" s="4">
        <f t="shared" si="235"/>
        <v>0</v>
      </c>
      <c r="V116" s="4">
        <f t="shared" si="235"/>
        <v>2140</v>
      </c>
      <c r="W116" s="4">
        <f t="shared" si="235"/>
        <v>0</v>
      </c>
      <c r="X116" s="4">
        <f t="shared" si="235"/>
        <v>2140</v>
      </c>
      <c r="Y116" s="4">
        <f t="shared" si="235"/>
        <v>0</v>
      </c>
      <c r="Z116" s="4">
        <f t="shared" si="235"/>
        <v>2140</v>
      </c>
      <c r="AA116" s="4">
        <f t="shared" si="233"/>
        <v>2140</v>
      </c>
      <c r="AB116" s="4">
        <f t="shared" ref="AB116" si="236">AB117+AB118</f>
        <v>0</v>
      </c>
      <c r="AC116" s="4">
        <f t="shared" ref="AC116:AG116" si="237">AC117+AC118</f>
        <v>2140</v>
      </c>
      <c r="AD116" s="4">
        <f t="shared" si="237"/>
        <v>0</v>
      </c>
      <c r="AE116" s="4">
        <f t="shared" si="237"/>
        <v>2140</v>
      </c>
      <c r="AF116" s="4">
        <f t="shared" si="237"/>
        <v>0</v>
      </c>
      <c r="AG116" s="4">
        <f t="shared" si="237"/>
        <v>2140</v>
      </c>
      <c r="AH116" s="83"/>
    </row>
    <row r="117" spans="1:34" ht="31.5" hidden="1" outlineLevel="7" x14ac:dyDescent="0.2">
      <c r="A117" s="11" t="s">
        <v>35</v>
      </c>
      <c r="B117" s="11" t="s">
        <v>15</v>
      </c>
      <c r="C117" s="11" t="s">
        <v>90</v>
      </c>
      <c r="D117" s="11" t="s">
        <v>11</v>
      </c>
      <c r="E117" s="15" t="s">
        <v>12</v>
      </c>
      <c r="F117" s="8">
        <v>50</v>
      </c>
      <c r="G117" s="8"/>
      <c r="H117" s="8">
        <f>SUM(F117:G117)</f>
        <v>50</v>
      </c>
      <c r="I117" s="8"/>
      <c r="J117" s="8"/>
      <c r="K117" s="8"/>
      <c r="L117" s="8">
        <f>SUM(H117:K117)</f>
        <v>50</v>
      </c>
      <c r="M117" s="8"/>
      <c r="N117" s="8">
        <f>SUM(L117:M117)</f>
        <v>50</v>
      </c>
      <c r="O117" s="8"/>
      <c r="P117" s="8"/>
      <c r="Q117" s="8">
        <f>SUM(N117:P117)</f>
        <v>50</v>
      </c>
      <c r="R117" s="8">
        <v>40</v>
      </c>
      <c r="S117" s="8"/>
      <c r="T117" s="8">
        <f>SUM(R117:S117)</f>
        <v>40</v>
      </c>
      <c r="U117" s="8"/>
      <c r="V117" s="8">
        <f>SUM(T117:U117)</f>
        <v>40</v>
      </c>
      <c r="W117" s="8"/>
      <c r="X117" s="8">
        <f>SUM(V117:W117)</f>
        <v>40</v>
      </c>
      <c r="Y117" s="8"/>
      <c r="Z117" s="8">
        <f>SUM(X117:Y117)</f>
        <v>40</v>
      </c>
      <c r="AA117" s="8">
        <v>40</v>
      </c>
      <c r="AB117" s="8"/>
      <c r="AC117" s="8">
        <f>SUM(AA117:AB117)</f>
        <v>40</v>
      </c>
      <c r="AD117" s="8"/>
      <c r="AE117" s="8">
        <f>SUM(AC117:AD117)</f>
        <v>40</v>
      </c>
      <c r="AF117" s="8"/>
      <c r="AG117" s="8">
        <f>SUM(AE117:AF117)</f>
        <v>40</v>
      </c>
      <c r="AH117" s="83"/>
    </row>
    <row r="118" spans="1:34" ht="31.5" hidden="1" outlineLevel="7" x14ac:dyDescent="0.2">
      <c r="A118" s="11" t="s">
        <v>35</v>
      </c>
      <c r="B118" s="11" t="s">
        <v>15</v>
      </c>
      <c r="C118" s="11" t="s">
        <v>90</v>
      </c>
      <c r="D118" s="11" t="s">
        <v>92</v>
      </c>
      <c r="E118" s="15" t="s">
        <v>93</v>
      </c>
      <c r="F118" s="8">
        <v>2375</v>
      </c>
      <c r="G118" s="8"/>
      <c r="H118" s="8">
        <f>SUM(F118:G118)</f>
        <v>2375</v>
      </c>
      <c r="I118" s="8"/>
      <c r="J118" s="8"/>
      <c r="K118" s="8"/>
      <c r="L118" s="8">
        <f>SUM(H118:K118)</f>
        <v>2375</v>
      </c>
      <c r="M118" s="8"/>
      <c r="N118" s="8">
        <f>SUM(L118:M118)</f>
        <v>2375</v>
      </c>
      <c r="O118" s="8"/>
      <c r="P118" s="8"/>
      <c r="Q118" s="8">
        <f>SUM(N118:P118)</f>
        <v>2375</v>
      </c>
      <c r="R118" s="8">
        <v>2100</v>
      </c>
      <c r="S118" s="8"/>
      <c r="T118" s="8">
        <f>SUM(R118:S118)</f>
        <v>2100</v>
      </c>
      <c r="U118" s="8"/>
      <c r="V118" s="8">
        <f>SUM(T118:U118)</f>
        <v>2100</v>
      </c>
      <c r="W118" s="8"/>
      <c r="X118" s="8">
        <f>SUM(V118:W118)</f>
        <v>2100</v>
      </c>
      <c r="Y118" s="8"/>
      <c r="Z118" s="8">
        <f>SUM(X118:Y118)</f>
        <v>2100</v>
      </c>
      <c r="AA118" s="8">
        <v>2100</v>
      </c>
      <c r="AB118" s="8"/>
      <c r="AC118" s="8">
        <f>SUM(AA118:AB118)</f>
        <v>2100</v>
      </c>
      <c r="AD118" s="8"/>
      <c r="AE118" s="8">
        <f>SUM(AC118:AD118)</f>
        <v>2100</v>
      </c>
      <c r="AF118" s="8"/>
      <c r="AG118" s="8">
        <f>SUM(AE118:AF118)</f>
        <v>2100</v>
      </c>
      <c r="AH118" s="83"/>
    </row>
    <row r="119" spans="1:34" s="41" customFormat="1" ht="31.5" hidden="1" outlineLevel="7" x14ac:dyDescent="0.2">
      <c r="A119" s="5" t="s">
        <v>35</v>
      </c>
      <c r="B119" s="5" t="s">
        <v>15</v>
      </c>
      <c r="C119" s="10" t="s">
        <v>643</v>
      </c>
      <c r="D119" s="5"/>
      <c r="E119" s="54" t="s">
        <v>740</v>
      </c>
      <c r="F119" s="4">
        <f t="shared" ref="F119:AG119" si="238">F120</f>
        <v>0</v>
      </c>
      <c r="G119" s="4">
        <f t="shared" si="238"/>
        <v>1306</v>
      </c>
      <c r="H119" s="4">
        <f t="shared" si="238"/>
        <v>1306</v>
      </c>
      <c r="I119" s="4">
        <f t="shared" si="238"/>
        <v>0</v>
      </c>
      <c r="J119" s="4">
        <f t="shared" si="238"/>
        <v>0</v>
      </c>
      <c r="K119" s="4">
        <f t="shared" si="238"/>
        <v>-120.08095</v>
      </c>
      <c r="L119" s="4">
        <f t="shared" si="238"/>
        <v>1185.91905</v>
      </c>
      <c r="M119" s="4">
        <f t="shared" si="238"/>
        <v>-621.49476000000004</v>
      </c>
      <c r="N119" s="4">
        <f t="shared" si="238"/>
        <v>564.42428999999993</v>
      </c>
      <c r="O119" s="4">
        <f t="shared" si="238"/>
        <v>0</v>
      </c>
      <c r="P119" s="4">
        <f t="shared" si="238"/>
        <v>0</v>
      </c>
      <c r="Q119" s="4">
        <f t="shared" si="238"/>
        <v>564.42428999999993</v>
      </c>
      <c r="R119" s="4">
        <f t="shared" si="238"/>
        <v>0</v>
      </c>
      <c r="S119" s="4">
        <f t="shared" si="238"/>
        <v>1306</v>
      </c>
      <c r="T119" s="4">
        <f t="shared" si="238"/>
        <v>1306</v>
      </c>
      <c r="U119" s="4">
        <f t="shared" si="238"/>
        <v>0</v>
      </c>
      <c r="V119" s="4">
        <f t="shared" si="238"/>
        <v>1306</v>
      </c>
      <c r="W119" s="4">
        <f t="shared" si="238"/>
        <v>0</v>
      </c>
      <c r="X119" s="4">
        <f t="shared" si="238"/>
        <v>1306</v>
      </c>
      <c r="Y119" s="4">
        <f t="shared" si="238"/>
        <v>0</v>
      </c>
      <c r="Z119" s="4">
        <f t="shared" si="238"/>
        <v>1306</v>
      </c>
      <c r="AA119" s="4">
        <f t="shared" si="238"/>
        <v>0</v>
      </c>
      <c r="AB119" s="4">
        <f t="shared" si="238"/>
        <v>1100</v>
      </c>
      <c r="AC119" s="4">
        <f t="shared" si="238"/>
        <v>1100</v>
      </c>
      <c r="AD119" s="4">
        <f t="shared" si="238"/>
        <v>0</v>
      </c>
      <c r="AE119" s="4">
        <f t="shared" si="238"/>
        <v>1100</v>
      </c>
      <c r="AF119" s="4">
        <f t="shared" si="238"/>
        <v>0</v>
      </c>
      <c r="AG119" s="4">
        <f t="shared" si="238"/>
        <v>1100</v>
      </c>
      <c r="AH119" s="83"/>
    </row>
    <row r="120" spans="1:34" s="43" customFormat="1" ht="31.5" hidden="1" outlineLevel="7" x14ac:dyDescent="0.2">
      <c r="A120" s="11" t="s">
        <v>35</v>
      </c>
      <c r="B120" s="11" t="s">
        <v>15</v>
      </c>
      <c r="C120" s="9" t="s">
        <v>643</v>
      </c>
      <c r="D120" s="11" t="s">
        <v>92</v>
      </c>
      <c r="E120" s="15" t="s">
        <v>93</v>
      </c>
      <c r="F120" s="8"/>
      <c r="G120" s="8">
        <v>1306</v>
      </c>
      <c r="H120" s="8">
        <f>SUM(F120:G120)</f>
        <v>1306</v>
      </c>
      <c r="I120" s="8"/>
      <c r="J120" s="8"/>
      <c r="K120" s="8">
        <v>-120.08095</v>
      </c>
      <c r="L120" s="8">
        <f>SUM(H120:K120)</f>
        <v>1185.91905</v>
      </c>
      <c r="M120" s="8">
        <f>-399.972-221.52276</f>
        <v>-621.49476000000004</v>
      </c>
      <c r="N120" s="8">
        <f>SUM(L120:M120)</f>
        <v>564.42428999999993</v>
      </c>
      <c r="O120" s="8"/>
      <c r="P120" s="8"/>
      <c r="Q120" s="8">
        <f>SUM(N120:P120)</f>
        <v>564.42428999999993</v>
      </c>
      <c r="R120" s="8"/>
      <c r="S120" s="8">
        <v>1306</v>
      </c>
      <c r="T120" s="8">
        <f>SUM(R120:S120)</f>
        <v>1306</v>
      </c>
      <c r="U120" s="8"/>
      <c r="V120" s="8">
        <f>SUM(T120:U120)</f>
        <v>1306</v>
      </c>
      <c r="W120" s="8"/>
      <c r="X120" s="8">
        <f>SUM(V120:W120)</f>
        <v>1306</v>
      </c>
      <c r="Y120" s="8"/>
      <c r="Z120" s="8">
        <f>SUM(X120:Y120)</f>
        <v>1306</v>
      </c>
      <c r="AA120" s="8"/>
      <c r="AB120" s="8">
        <v>1100</v>
      </c>
      <c r="AC120" s="8">
        <f>SUM(AA120:AB120)</f>
        <v>1100</v>
      </c>
      <c r="AD120" s="8"/>
      <c r="AE120" s="8">
        <f>SUM(AC120:AD120)</f>
        <v>1100</v>
      </c>
      <c r="AF120" s="8"/>
      <c r="AG120" s="8">
        <f>SUM(AE120:AF120)</f>
        <v>1100</v>
      </c>
      <c r="AH120" s="83"/>
    </row>
    <row r="121" spans="1:34" ht="31.5" hidden="1" outlineLevel="3" x14ac:dyDescent="0.2">
      <c r="A121" s="5" t="s">
        <v>35</v>
      </c>
      <c r="B121" s="5" t="s">
        <v>15</v>
      </c>
      <c r="C121" s="5" t="s">
        <v>94</v>
      </c>
      <c r="D121" s="5"/>
      <c r="E121" s="18" t="s">
        <v>95</v>
      </c>
      <c r="F121" s="4">
        <f t="shared" ref="F121:AF123" si="239">F122</f>
        <v>274.80099999999999</v>
      </c>
      <c r="G121" s="4">
        <f t="shared" si="239"/>
        <v>0</v>
      </c>
      <c r="H121" s="4">
        <f t="shared" si="239"/>
        <v>274.80099999999999</v>
      </c>
      <c r="I121" s="4">
        <f t="shared" si="239"/>
        <v>0</v>
      </c>
      <c r="J121" s="4">
        <f t="shared" si="239"/>
        <v>0</v>
      </c>
      <c r="K121" s="4">
        <f t="shared" si="239"/>
        <v>0</v>
      </c>
      <c r="L121" s="4">
        <f t="shared" si="239"/>
        <v>274.80099999999999</v>
      </c>
      <c r="M121" s="4">
        <f t="shared" si="239"/>
        <v>0</v>
      </c>
      <c r="N121" s="4">
        <f t="shared" si="239"/>
        <v>274.80099999999999</v>
      </c>
      <c r="O121" s="4">
        <f t="shared" si="239"/>
        <v>0</v>
      </c>
      <c r="P121" s="4">
        <f t="shared" si="239"/>
        <v>0</v>
      </c>
      <c r="Q121" s="4">
        <f t="shared" si="239"/>
        <v>274.80099999999999</v>
      </c>
      <c r="R121" s="4">
        <f t="shared" si="239"/>
        <v>155.69999999999999</v>
      </c>
      <c r="S121" s="4">
        <f t="shared" si="239"/>
        <v>0</v>
      </c>
      <c r="T121" s="4">
        <f t="shared" si="239"/>
        <v>155.69999999999999</v>
      </c>
      <c r="U121" s="4">
        <f t="shared" si="239"/>
        <v>0</v>
      </c>
      <c r="V121" s="4">
        <f t="shared" si="239"/>
        <v>155.69999999999999</v>
      </c>
      <c r="W121" s="4">
        <f t="shared" si="239"/>
        <v>0</v>
      </c>
      <c r="X121" s="4">
        <f t="shared" si="239"/>
        <v>155.69999999999999</v>
      </c>
      <c r="Y121" s="4">
        <f t="shared" si="239"/>
        <v>0</v>
      </c>
      <c r="Z121" s="4">
        <f t="shared" si="239"/>
        <v>155.69999999999999</v>
      </c>
      <c r="AA121" s="4">
        <f t="shared" si="239"/>
        <v>155.69999999999999</v>
      </c>
      <c r="AB121" s="4">
        <f t="shared" si="239"/>
        <v>0</v>
      </c>
      <c r="AC121" s="4">
        <f t="shared" si="239"/>
        <v>155.69999999999999</v>
      </c>
      <c r="AD121" s="4">
        <f t="shared" si="239"/>
        <v>0</v>
      </c>
      <c r="AE121" s="4">
        <f t="shared" si="239"/>
        <v>155.69999999999999</v>
      </c>
      <c r="AF121" s="4">
        <f t="shared" si="239"/>
        <v>0</v>
      </c>
      <c r="AG121" s="4">
        <f t="shared" ref="AF121:AG123" si="240">AG122</f>
        <v>155.69999999999999</v>
      </c>
      <c r="AH121" s="83"/>
    </row>
    <row r="122" spans="1:34" ht="47.25" hidden="1" outlineLevel="4" x14ac:dyDescent="0.2">
      <c r="A122" s="5" t="s">
        <v>35</v>
      </c>
      <c r="B122" s="5" t="s">
        <v>15</v>
      </c>
      <c r="C122" s="5" t="s">
        <v>96</v>
      </c>
      <c r="D122" s="5"/>
      <c r="E122" s="18" t="s">
        <v>97</v>
      </c>
      <c r="F122" s="4">
        <f t="shared" si="239"/>
        <v>274.80099999999999</v>
      </c>
      <c r="G122" s="4">
        <f t="shared" si="239"/>
        <v>0</v>
      </c>
      <c r="H122" s="4">
        <f t="shared" si="239"/>
        <v>274.80099999999999</v>
      </c>
      <c r="I122" s="4">
        <f t="shared" si="239"/>
        <v>0</v>
      </c>
      <c r="J122" s="4">
        <f t="shared" si="239"/>
        <v>0</v>
      </c>
      <c r="K122" s="4">
        <f t="shared" si="239"/>
        <v>0</v>
      </c>
      <c r="L122" s="4">
        <f t="shared" si="239"/>
        <v>274.80099999999999</v>
      </c>
      <c r="M122" s="4">
        <f t="shared" si="239"/>
        <v>0</v>
      </c>
      <c r="N122" s="4">
        <f t="shared" si="239"/>
        <v>274.80099999999999</v>
      </c>
      <c r="O122" s="4">
        <f t="shared" si="239"/>
        <v>0</v>
      </c>
      <c r="P122" s="4">
        <f t="shared" si="239"/>
        <v>0</v>
      </c>
      <c r="Q122" s="4">
        <f t="shared" si="239"/>
        <v>274.80099999999999</v>
      </c>
      <c r="R122" s="4">
        <f t="shared" si="239"/>
        <v>155.69999999999999</v>
      </c>
      <c r="S122" s="4">
        <f t="shared" si="239"/>
        <v>0</v>
      </c>
      <c r="T122" s="4">
        <f t="shared" si="239"/>
        <v>155.69999999999999</v>
      </c>
      <c r="U122" s="4">
        <f t="shared" si="239"/>
        <v>0</v>
      </c>
      <c r="V122" s="4">
        <f t="shared" si="239"/>
        <v>155.69999999999999</v>
      </c>
      <c r="W122" s="4">
        <f t="shared" si="239"/>
        <v>0</v>
      </c>
      <c r="X122" s="4">
        <f t="shared" si="239"/>
        <v>155.69999999999999</v>
      </c>
      <c r="Y122" s="4">
        <f t="shared" si="239"/>
        <v>0</v>
      </c>
      <c r="Z122" s="4">
        <f t="shared" si="239"/>
        <v>155.69999999999999</v>
      </c>
      <c r="AA122" s="4">
        <f t="shared" si="239"/>
        <v>155.69999999999999</v>
      </c>
      <c r="AB122" s="4">
        <f t="shared" si="239"/>
        <v>0</v>
      </c>
      <c r="AC122" s="4">
        <f t="shared" si="239"/>
        <v>155.69999999999999</v>
      </c>
      <c r="AD122" s="4">
        <f t="shared" si="239"/>
        <v>0</v>
      </c>
      <c r="AE122" s="4">
        <f t="shared" si="239"/>
        <v>155.69999999999999</v>
      </c>
      <c r="AF122" s="4">
        <f t="shared" si="240"/>
        <v>0</v>
      </c>
      <c r="AG122" s="4">
        <f t="shared" si="240"/>
        <v>155.69999999999999</v>
      </c>
      <c r="AH122" s="83"/>
    </row>
    <row r="123" spans="1:34" ht="31.5" hidden="1" outlineLevel="5" x14ac:dyDescent="0.2">
      <c r="A123" s="5" t="s">
        <v>35</v>
      </c>
      <c r="B123" s="5" t="s">
        <v>15</v>
      </c>
      <c r="C123" s="5" t="s">
        <v>610</v>
      </c>
      <c r="D123" s="5"/>
      <c r="E123" s="18" t="s">
        <v>611</v>
      </c>
      <c r="F123" s="4">
        <f t="shared" si="239"/>
        <v>274.80099999999999</v>
      </c>
      <c r="G123" s="4">
        <f t="shared" si="239"/>
        <v>0</v>
      </c>
      <c r="H123" s="4">
        <f t="shared" si="239"/>
        <v>274.80099999999999</v>
      </c>
      <c r="I123" s="4">
        <f t="shared" si="239"/>
        <v>0</v>
      </c>
      <c r="J123" s="4">
        <f t="shared" si="239"/>
        <v>0</v>
      </c>
      <c r="K123" s="4">
        <f t="shared" si="239"/>
        <v>0</v>
      </c>
      <c r="L123" s="4">
        <f t="shared" si="239"/>
        <v>274.80099999999999</v>
      </c>
      <c r="M123" s="4">
        <f t="shared" si="239"/>
        <v>0</v>
      </c>
      <c r="N123" s="4">
        <f t="shared" si="239"/>
        <v>274.80099999999999</v>
      </c>
      <c r="O123" s="4">
        <f t="shared" si="239"/>
        <v>0</v>
      </c>
      <c r="P123" s="4">
        <f t="shared" si="239"/>
        <v>0</v>
      </c>
      <c r="Q123" s="4">
        <f t="shared" si="239"/>
        <v>274.80099999999999</v>
      </c>
      <c r="R123" s="4">
        <f t="shared" si="239"/>
        <v>155.69999999999999</v>
      </c>
      <c r="S123" s="4">
        <f t="shared" si="239"/>
        <v>0</v>
      </c>
      <c r="T123" s="4">
        <f t="shared" si="239"/>
        <v>155.69999999999999</v>
      </c>
      <c r="U123" s="4">
        <f t="shared" si="239"/>
        <v>0</v>
      </c>
      <c r="V123" s="4">
        <f t="shared" si="239"/>
        <v>155.69999999999999</v>
      </c>
      <c r="W123" s="4">
        <f t="shared" si="239"/>
        <v>0</v>
      </c>
      <c r="X123" s="4">
        <f t="shared" si="239"/>
        <v>155.69999999999999</v>
      </c>
      <c r="Y123" s="4">
        <f t="shared" si="239"/>
        <v>0</v>
      </c>
      <c r="Z123" s="4">
        <f t="shared" si="239"/>
        <v>155.69999999999999</v>
      </c>
      <c r="AA123" s="4">
        <f t="shared" si="239"/>
        <v>155.69999999999999</v>
      </c>
      <c r="AB123" s="4">
        <f t="shared" si="239"/>
        <v>0</v>
      </c>
      <c r="AC123" s="4">
        <f t="shared" si="239"/>
        <v>155.69999999999999</v>
      </c>
      <c r="AD123" s="4">
        <f t="shared" si="239"/>
        <v>0</v>
      </c>
      <c r="AE123" s="4">
        <f t="shared" si="239"/>
        <v>155.69999999999999</v>
      </c>
      <c r="AF123" s="4">
        <f t="shared" si="240"/>
        <v>0</v>
      </c>
      <c r="AG123" s="4">
        <f t="shared" si="240"/>
        <v>155.69999999999999</v>
      </c>
      <c r="AH123" s="83"/>
    </row>
    <row r="124" spans="1:34" ht="31.5" hidden="1" outlineLevel="7" x14ac:dyDescent="0.2">
      <c r="A124" s="11" t="s">
        <v>35</v>
      </c>
      <c r="B124" s="11" t="s">
        <v>15</v>
      </c>
      <c r="C124" s="11" t="s">
        <v>610</v>
      </c>
      <c r="D124" s="11" t="s">
        <v>92</v>
      </c>
      <c r="E124" s="15" t="s">
        <v>93</v>
      </c>
      <c r="F124" s="23">
        <v>274.80099999999999</v>
      </c>
      <c r="G124" s="8"/>
      <c r="H124" s="8">
        <f>SUM(F124:G124)</f>
        <v>274.80099999999999</v>
      </c>
      <c r="I124" s="8"/>
      <c r="J124" s="8"/>
      <c r="K124" s="8"/>
      <c r="L124" s="8">
        <f>SUM(H124:K124)</f>
        <v>274.80099999999999</v>
      </c>
      <c r="M124" s="8"/>
      <c r="N124" s="8">
        <f>SUM(L124:M124)</f>
        <v>274.80099999999999</v>
      </c>
      <c r="O124" s="8"/>
      <c r="P124" s="8"/>
      <c r="Q124" s="8">
        <f>SUM(N124:P124)</f>
        <v>274.80099999999999</v>
      </c>
      <c r="R124" s="8">
        <v>155.69999999999999</v>
      </c>
      <c r="S124" s="8"/>
      <c r="T124" s="8">
        <f>SUM(R124:S124)</f>
        <v>155.69999999999999</v>
      </c>
      <c r="U124" s="8"/>
      <c r="V124" s="8">
        <f>SUM(T124:U124)</f>
        <v>155.69999999999999</v>
      </c>
      <c r="W124" s="8"/>
      <c r="X124" s="8">
        <f>SUM(V124:W124)</f>
        <v>155.69999999999999</v>
      </c>
      <c r="Y124" s="8"/>
      <c r="Z124" s="8">
        <f>SUM(X124:Y124)</f>
        <v>155.69999999999999</v>
      </c>
      <c r="AA124" s="8">
        <v>155.69999999999999</v>
      </c>
      <c r="AB124" s="8"/>
      <c r="AC124" s="8">
        <f>SUM(AA124:AB124)</f>
        <v>155.69999999999999</v>
      </c>
      <c r="AD124" s="8"/>
      <c r="AE124" s="8">
        <f>SUM(AC124:AD124)</f>
        <v>155.69999999999999</v>
      </c>
      <c r="AF124" s="8"/>
      <c r="AG124" s="8">
        <f>SUM(AE124:AF124)</f>
        <v>155.69999999999999</v>
      </c>
      <c r="AH124" s="83"/>
    </row>
    <row r="125" spans="1:34" ht="31.5" outlineLevel="2" x14ac:dyDescent="0.2">
      <c r="A125" s="5" t="s">
        <v>35</v>
      </c>
      <c r="B125" s="5" t="s">
        <v>15</v>
      </c>
      <c r="C125" s="5" t="s">
        <v>52</v>
      </c>
      <c r="D125" s="5"/>
      <c r="E125" s="18" t="s">
        <v>53</v>
      </c>
      <c r="F125" s="4">
        <f>F126+F131</f>
        <v>73484.900000000009</v>
      </c>
      <c r="G125" s="4">
        <f t="shared" ref="G125:J125" si="241">G126+G131</f>
        <v>8.1</v>
      </c>
      <c r="H125" s="4">
        <f t="shared" si="241"/>
        <v>73493</v>
      </c>
      <c r="I125" s="4">
        <f t="shared" si="241"/>
        <v>0</v>
      </c>
      <c r="J125" s="4">
        <f t="shared" si="241"/>
        <v>0</v>
      </c>
      <c r="K125" s="4">
        <f t="shared" ref="K125:L125" si="242">K126+K131</f>
        <v>0</v>
      </c>
      <c r="L125" s="4">
        <f t="shared" si="242"/>
        <v>73493</v>
      </c>
      <c r="M125" s="4">
        <f t="shared" ref="M125:Q125" si="243">M126+M131</f>
        <v>3850</v>
      </c>
      <c r="N125" s="4">
        <f t="shared" si="243"/>
        <v>77343</v>
      </c>
      <c r="O125" s="4">
        <f t="shared" si="243"/>
        <v>16.3</v>
      </c>
      <c r="P125" s="4">
        <f t="shared" si="243"/>
        <v>0</v>
      </c>
      <c r="Q125" s="4">
        <f t="shared" si="243"/>
        <v>77359.3</v>
      </c>
      <c r="R125" s="4">
        <f t="shared" ref="R125:AA125" si="244">R126+R131</f>
        <v>67447.700000000012</v>
      </c>
      <c r="S125" s="4">
        <f t="shared" ref="S125" si="245">S126+S131</f>
        <v>32.5</v>
      </c>
      <c r="T125" s="4">
        <f t="shared" ref="T125:Z125" si="246">T126+T131</f>
        <v>67480.200000000012</v>
      </c>
      <c r="U125" s="4">
        <f t="shared" si="246"/>
        <v>0</v>
      </c>
      <c r="V125" s="4">
        <f t="shared" si="246"/>
        <v>67480.200000000012</v>
      </c>
      <c r="W125" s="4">
        <f t="shared" si="246"/>
        <v>0</v>
      </c>
      <c r="X125" s="4">
        <f t="shared" si="246"/>
        <v>67480.200000000012</v>
      </c>
      <c r="Y125" s="4">
        <f t="shared" si="246"/>
        <v>0</v>
      </c>
      <c r="Z125" s="4">
        <f t="shared" si="246"/>
        <v>67480.200000000012</v>
      </c>
      <c r="AA125" s="4">
        <f t="shared" si="244"/>
        <v>69961.3</v>
      </c>
      <c r="AB125" s="4">
        <f t="shared" ref="AB125" si="247">AB126+AB131</f>
        <v>32.5</v>
      </c>
      <c r="AC125" s="4">
        <f t="shared" ref="AC125:AG125" si="248">AC126+AC131</f>
        <v>69993.8</v>
      </c>
      <c r="AD125" s="4">
        <f t="shared" si="248"/>
        <v>0</v>
      </c>
      <c r="AE125" s="4">
        <f t="shared" si="248"/>
        <v>69993.8</v>
      </c>
      <c r="AF125" s="4">
        <f t="shared" si="248"/>
        <v>0</v>
      </c>
      <c r="AG125" s="4">
        <f t="shared" si="248"/>
        <v>69993.8</v>
      </c>
      <c r="AH125" s="83"/>
    </row>
    <row r="126" spans="1:34" ht="31.5" hidden="1" outlineLevel="3" x14ac:dyDescent="0.2">
      <c r="A126" s="5" t="s">
        <v>35</v>
      </c>
      <c r="B126" s="5" t="s">
        <v>15</v>
      </c>
      <c r="C126" s="5" t="s">
        <v>98</v>
      </c>
      <c r="D126" s="5"/>
      <c r="E126" s="18" t="s">
        <v>99</v>
      </c>
      <c r="F126" s="4">
        <f t="shared" ref="F126:AF127" si="249">F127</f>
        <v>420.1</v>
      </c>
      <c r="G126" s="4">
        <f t="shared" si="249"/>
        <v>0</v>
      </c>
      <c r="H126" s="4">
        <f t="shared" si="249"/>
        <v>420.1</v>
      </c>
      <c r="I126" s="4">
        <f t="shared" si="249"/>
        <v>0</v>
      </c>
      <c r="J126" s="4">
        <f t="shared" si="249"/>
        <v>0</v>
      </c>
      <c r="K126" s="4">
        <f t="shared" si="249"/>
        <v>0</v>
      </c>
      <c r="L126" s="4">
        <f t="shared" si="249"/>
        <v>420.1</v>
      </c>
      <c r="M126" s="4">
        <f t="shared" si="249"/>
        <v>0</v>
      </c>
      <c r="N126" s="4">
        <f t="shared" si="249"/>
        <v>420.1</v>
      </c>
      <c r="O126" s="4">
        <f t="shared" si="249"/>
        <v>0</v>
      </c>
      <c r="P126" s="4">
        <f t="shared" si="249"/>
        <v>0</v>
      </c>
      <c r="Q126" s="4">
        <f t="shared" si="249"/>
        <v>420.1</v>
      </c>
      <c r="R126" s="4">
        <f t="shared" si="249"/>
        <v>420.1</v>
      </c>
      <c r="S126" s="4">
        <f t="shared" si="249"/>
        <v>0</v>
      </c>
      <c r="T126" s="4">
        <f t="shared" si="249"/>
        <v>420.1</v>
      </c>
      <c r="U126" s="4">
        <f t="shared" si="249"/>
        <v>0</v>
      </c>
      <c r="V126" s="4">
        <f t="shared" si="249"/>
        <v>420.1</v>
      </c>
      <c r="W126" s="4">
        <f t="shared" si="249"/>
        <v>0</v>
      </c>
      <c r="X126" s="4">
        <f t="shared" si="249"/>
        <v>420.1</v>
      </c>
      <c r="Y126" s="4">
        <f t="shared" si="249"/>
        <v>0</v>
      </c>
      <c r="Z126" s="4">
        <f t="shared" si="249"/>
        <v>420.1</v>
      </c>
      <c r="AA126" s="4">
        <f t="shared" si="249"/>
        <v>420.1</v>
      </c>
      <c r="AB126" s="4">
        <f t="shared" si="249"/>
        <v>0</v>
      </c>
      <c r="AC126" s="4">
        <f t="shared" si="249"/>
        <v>420.1</v>
      </c>
      <c r="AD126" s="4">
        <f t="shared" si="249"/>
        <v>0</v>
      </c>
      <c r="AE126" s="4">
        <f t="shared" si="249"/>
        <v>420.1</v>
      </c>
      <c r="AF126" s="4">
        <f t="shared" si="249"/>
        <v>0</v>
      </c>
      <c r="AG126" s="4">
        <f t="shared" ref="AF126:AG127" si="250">AG127</f>
        <v>420.1</v>
      </c>
      <c r="AH126" s="83"/>
    </row>
    <row r="127" spans="1:34" ht="49.5" hidden="1" customHeight="1" outlineLevel="4" x14ac:dyDescent="0.2">
      <c r="A127" s="5" t="s">
        <v>35</v>
      </c>
      <c r="B127" s="5" t="s">
        <v>15</v>
      </c>
      <c r="C127" s="5" t="s">
        <v>100</v>
      </c>
      <c r="D127" s="5"/>
      <c r="E127" s="18" t="s">
        <v>101</v>
      </c>
      <c r="F127" s="4">
        <f t="shared" si="249"/>
        <v>420.1</v>
      </c>
      <c r="G127" s="4">
        <f t="shared" si="249"/>
        <v>0</v>
      </c>
      <c r="H127" s="4">
        <f t="shared" si="249"/>
        <v>420.1</v>
      </c>
      <c r="I127" s="4">
        <f t="shared" si="249"/>
        <v>0</v>
      </c>
      <c r="J127" s="4">
        <f t="shared" si="249"/>
        <v>0</v>
      </c>
      <c r="K127" s="4">
        <f t="shared" si="249"/>
        <v>0</v>
      </c>
      <c r="L127" s="4">
        <f t="shared" si="249"/>
        <v>420.1</v>
      </c>
      <c r="M127" s="4">
        <f t="shared" si="249"/>
        <v>0</v>
      </c>
      <c r="N127" s="4">
        <f t="shared" si="249"/>
        <v>420.1</v>
      </c>
      <c r="O127" s="4">
        <f t="shared" si="249"/>
        <v>0</v>
      </c>
      <c r="P127" s="4">
        <f t="shared" si="249"/>
        <v>0</v>
      </c>
      <c r="Q127" s="4">
        <f t="shared" si="249"/>
        <v>420.1</v>
      </c>
      <c r="R127" s="4">
        <f t="shared" si="249"/>
        <v>420.1</v>
      </c>
      <c r="S127" s="4">
        <f t="shared" si="249"/>
        <v>0</v>
      </c>
      <c r="T127" s="4">
        <f t="shared" si="249"/>
        <v>420.1</v>
      </c>
      <c r="U127" s="4">
        <f t="shared" si="249"/>
        <v>0</v>
      </c>
      <c r="V127" s="4">
        <f t="shared" si="249"/>
        <v>420.1</v>
      </c>
      <c r="W127" s="4">
        <f t="shared" si="249"/>
        <v>0</v>
      </c>
      <c r="X127" s="4">
        <f t="shared" si="249"/>
        <v>420.1</v>
      </c>
      <c r="Y127" s="4">
        <f t="shared" si="249"/>
        <v>0</v>
      </c>
      <c r="Z127" s="4">
        <f t="shared" si="249"/>
        <v>420.1</v>
      </c>
      <c r="AA127" s="4">
        <f t="shared" si="249"/>
        <v>420.1</v>
      </c>
      <c r="AB127" s="4">
        <f t="shared" si="249"/>
        <v>0</v>
      </c>
      <c r="AC127" s="4">
        <f t="shared" si="249"/>
        <v>420.1</v>
      </c>
      <c r="AD127" s="4">
        <f t="shared" si="249"/>
        <v>0</v>
      </c>
      <c r="AE127" s="4">
        <f t="shared" si="249"/>
        <v>420.1</v>
      </c>
      <c r="AF127" s="4">
        <f t="shared" si="250"/>
        <v>0</v>
      </c>
      <c r="AG127" s="4">
        <f t="shared" si="250"/>
        <v>420.1</v>
      </c>
      <c r="AH127" s="83"/>
    </row>
    <row r="128" spans="1:34" ht="19.5" hidden="1" customHeight="1" outlineLevel="5" collapsed="1" x14ac:dyDescent="0.2">
      <c r="A128" s="5" t="s">
        <v>35</v>
      </c>
      <c r="B128" s="5" t="s">
        <v>15</v>
      </c>
      <c r="C128" s="5" t="s">
        <v>102</v>
      </c>
      <c r="D128" s="5"/>
      <c r="E128" s="18" t="s">
        <v>103</v>
      </c>
      <c r="F128" s="4">
        <f>F129+F130</f>
        <v>420.1</v>
      </c>
      <c r="G128" s="4">
        <f t="shared" ref="G128:J128" si="251">G129+G130</f>
        <v>0</v>
      </c>
      <c r="H128" s="4">
        <f t="shared" si="251"/>
        <v>420.1</v>
      </c>
      <c r="I128" s="4">
        <f t="shared" si="251"/>
        <v>0</v>
      </c>
      <c r="J128" s="4">
        <f t="shared" si="251"/>
        <v>0</v>
      </c>
      <c r="K128" s="4">
        <f t="shared" ref="K128:L128" si="252">K129+K130</f>
        <v>0</v>
      </c>
      <c r="L128" s="4">
        <f t="shared" si="252"/>
        <v>420.1</v>
      </c>
      <c r="M128" s="4">
        <f t="shared" ref="M128:Q128" si="253">M129+M130</f>
        <v>0</v>
      </c>
      <c r="N128" s="4">
        <f t="shared" si="253"/>
        <v>420.1</v>
      </c>
      <c r="O128" s="4">
        <f t="shared" si="253"/>
        <v>0</v>
      </c>
      <c r="P128" s="4">
        <f t="shared" si="253"/>
        <v>0</v>
      </c>
      <c r="Q128" s="4">
        <f t="shared" si="253"/>
        <v>420.1</v>
      </c>
      <c r="R128" s="4">
        <f t="shared" ref="R128:AA128" si="254">R129+R130</f>
        <v>420.1</v>
      </c>
      <c r="S128" s="4">
        <f t="shared" ref="S128" si="255">S129+S130</f>
        <v>0</v>
      </c>
      <c r="T128" s="4">
        <f t="shared" ref="T128:Z128" si="256">T129+T130</f>
        <v>420.1</v>
      </c>
      <c r="U128" s="4">
        <f t="shared" si="256"/>
        <v>0</v>
      </c>
      <c r="V128" s="4">
        <f t="shared" si="256"/>
        <v>420.1</v>
      </c>
      <c r="W128" s="4">
        <f t="shared" si="256"/>
        <v>0</v>
      </c>
      <c r="X128" s="4">
        <f t="shared" si="256"/>
        <v>420.1</v>
      </c>
      <c r="Y128" s="4">
        <f t="shared" si="256"/>
        <v>0</v>
      </c>
      <c r="Z128" s="4">
        <f t="shared" si="256"/>
        <v>420.1</v>
      </c>
      <c r="AA128" s="4">
        <f t="shared" si="254"/>
        <v>420.1</v>
      </c>
      <c r="AB128" s="4">
        <f t="shared" ref="AB128" si="257">AB129+AB130</f>
        <v>0</v>
      </c>
      <c r="AC128" s="4">
        <f t="shared" ref="AC128:AG128" si="258">AC129+AC130</f>
        <v>420.1</v>
      </c>
      <c r="AD128" s="4">
        <f t="shared" si="258"/>
        <v>0</v>
      </c>
      <c r="AE128" s="4">
        <f t="shared" si="258"/>
        <v>420.1</v>
      </c>
      <c r="AF128" s="4">
        <f t="shared" si="258"/>
        <v>0</v>
      </c>
      <c r="AG128" s="4">
        <f t="shared" si="258"/>
        <v>420.1</v>
      </c>
      <c r="AH128" s="83"/>
    </row>
    <row r="129" spans="1:34" ht="63" hidden="1" outlineLevel="7" x14ac:dyDescent="0.2">
      <c r="A129" s="11" t="s">
        <v>35</v>
      </c>
      <c r="B129" s="11" t="s">
        <v>15</v>
      </c>
      <c r="C129" s="11" t="s">
        <v>102</v>
      </c>
      <c r="D129" s="11" t="s">
        <v>8</v>
      </c>
      <c r="E129" s="15" t="s">
        <v>9</v>
      </c>
      <c r="F129" s="8">
        <v>156.4</v>
      </c>
      <c r="G129" s="8"/>
      <c r="H129" s="8">
        <f t="shared" ref="H129:H130" si="259">SUM(F129:G129)</f>
        <v>156.4</v>
      </c>
      <c r="I129" s="8"/>
      <c r="J129" s="8"/>
      <c r="K129" s="8"/>
      <c r="L129" s="8">
        <f t="shared" ref="L129:L130" si="260">SUM(H129:K129)</f>
        <v>156.4</v>
      </c>
      <c r="M129" s="8"/>
      <c r="N129" s="8">
        <f>SUM(L129:M129)</f>
        <v>156.4</v>
      </c>
      <c r="O129" s="8"/>
      <c r="P129" s="8"/>
      <c r="Q129" s="8">
        <f>SUM(N129:P129)</f>
        <v>156.4</v>
      </c>
      <c r="R129" s="8">
        <v>156.4</v>
      </c>
      <c r="S129" s="8"/>
      <c r="T129" s="8">
        <f t="shared" ref="T129:T130" si="261">SUM(R129:S129)</f>
        <v>156.4</v>
      </c>
      <c r="U129" s="8"/>
      <c r="V129" s="8">
        <f t="shared" ref="V129:V130" si="262">SUM(T129:U129)</f>
        <v>156.4</v>
      </c>
      <c r="W129" s="8"/>
      <c r="X129" s="8">
        <f>SUM(V129:W129)</f>
        <v>156.4</v>
      </c>
      <c r="Y129" s="8"/>
      <c r="Z129" s="8">
        <f>SUM(X129:Y129)</f>
        <v>156.4</v>
      </c>
      <c r="AA129" s="8">
        <v>156.4</v>
      </c>
      <c r="AB129" s="8"/>
      <c r="AC129" s="8">
        <f t="shared" ref="AC129:AC130" si="263">SUM(AA129:AB129)</f>
        <v>156.4</v>
      </c>
      <c r="AD129" s="8"/>
      <c r="AE129" s="8">
        <f t="shared" ref="AE129:AE130" si="264">SUM(AC129:AD129)</f>
        <v>156.4</v>
      </c>
      <c r="AF129" s="8"/>
      <c r="AG129" s="8">
        <f>SUM(AE129:AF129)</f>
        <v>156.4</v>
      </c>
      <c r="AH129" s="83"/>
    </row>
    <row r="130" spans="1:34" ht="31.5" hidden="1" outlineLevel="7" x14ac:dyDescent="0.2">
      <c r="A130" s="11" t="s">
        <v>35</v>
      </c>
      <c r="B130" s="11" t="s">
        <v>15</v>
      </c>
      <c r="C130" s="11" t="s">
        <v>102</v>
      </c>
      <c r="D130" s="11" t="s">
        <v>11</v>
      </c>
      <c r="E130" s="15" t="s">
        <v>12</v>
      </c>
      <c r="F130" s="8">
        <v>263.7</v>
      </c>
      <c r="G130" s="8"/>
      <c r="H130" s="8">
        <f t="shared" si="259"/>
        <v>263.7</v>
      </c>
      <c r="I130" s="8"/>
      <c r="J130" s="8"/>
      <c r="K130" s="8"/>
      <c r="L130" s="8">
        <f t="shared" si="260"/>
        <v>263.7</v>
      </c>
      <c r="M130" s="8"/>
      <c r="N130" s="8">
        <f>SUM(L130:M130)</f>
        <v>263.7</v>
      </c>
      <c r="O130" s="8"/>
      <c r="P130" s="8"/>
      <c r="Q130" s="8">
        <f>SUM(N130:P130)</f>
        <v>263.7</v>
      </c>
      <c r="R130" s="8">
        <v>263.7</v>
      </c>
      <c r="S130" s="8"/>
      <c r="T130" s="8">
        <f t="shared" si="261"/>
        <v>263.7</v>
      </c>
      <c r="U130" s="8"/>
      <c r="V130" s="8">
        <f t="shared" si="262"/>
        <v>263.7</v>
      </c>
      <c r="W130" s="8"/>
      <c r="X130" s="8">
        <f>SUM(V130:W130)</f>
        <v>263.7</v>
      </c>
      <c r="Y130" s="8"/>
      <c r="Z130" s="8">
        <f>SUM(X130:Y130)</f>
        <v>263.7</v>
      </c>
      <c r="AA130" s="8">
        <v>263.7</v>
      </c>
      <c r="AB130" s="8"/>
      <c r="AC130" s="8">
        <f t="shared" si="263"/>
        <v>263.7</v>
      </c>
      <c r="AD130" s="8"/>
      <c r="AE130" s="8">
        <f t="shared" si="264"/>
        <v>263.7</v>
      </c>
      <c r="AF130" s="8"/>
      <c r="AG130" s="8">
        <f>SUM(AE130:AF130)</f>
        <v>263.7</v>
      </c>
      <c r="AH130" s="83"/>
    </row>
    <row r="131" spans="1:34" ht="47.25" outlineLevel="3" x14ac:dyDescent="0.2">
      <c r="A131" s="5" t="s">
        <v>35</v>
      </c>
      <c r="B131" s="5" t="s">
        <v>15</v>
      </c>
      <c r="C131" s="5" t="s">
        <v>54</v>
      </c>
      <c r="D131" s="5"/>
      <c r="E131" s="18" t="s">
        <v>55</v>
      </c>
      <c r="F131" s="4">
        <f>F132+F144</f>
        <v>73064.800000000003</v>
      </c>
      <c r="G131" s="4">
        <f t="shared" ref="G131:J131" si="265">G132+G144</f>
        <v>8.1</v>
      </c>
      <c r="H131" s="4">
        <f t="shared" si="265"/>
        <v>73072.899999999994</v>
      </c>
      <c r="I131" s="4">
        <f t="shared" si="265"/>
        <v>0</v>
      </c>
      <c r="J131" s="4">
        <f t="shared" si="265"/>
        <v>0</v>
      </c>
      <c r="K131" s="4">
        <f t="shared" ref="K131:L131" si="266">K132+K144</f>
        <v>0</v>
      </c>
      <c r="L131" s="4">
        <f t="shared" si="266"/>
        <v>73072.899999999994</v>
      </c>
      <c r="M131" s="4">
        <f t="shared" ref="M131:Q131" si="267">M132+M144</f>
        <v>3850</v>
      </c>
      <c r="N131" s="4">
        <f t="shared" si="267"/>
        <v>76922.899999999994</v>
      </c>
      <c r="O131" s="4">
        <f t="shared" si="267"/>
        <v>16.3</v>
      </c>
      <c r="P131" s="4">
        <f t="shared" si="267"/>
        <v>0</v>
      </c>
      <c r="Q131" s="4">
        <f t="shared" si="267"/>
        <v>76939.199999999997</v>
      </c>
      <c r="R131" s="4">
        <f t="shared" ref="R131:AA131" si="268">R132+R144</f>
        <v>67027.600000000006</v>
      </c>
      <c r="S131" s="4">
        <f t="shared" ref="S131" si="269">S132+S144</f>
        <v>32.5</v>
      </c>
      <c r="T131" s="4">
        <f t="shared" ref="T131:Z131" si="270">T132+T144</f>
        <v>67060.100000000006</v>
      </c>
      <c r="U131" s="4">
        <f t="shared" si="270"/>
        <v>0</v>
      </c>
      <c r="V131" s="4">
        <f t="shared" si="270"/>
        <v>67060.100000000006</v>
      </c>
      <c r="W131" s="4">
        <f t="shared" si="270"/>
        <v>0</v>
      </c>
      <c r="X131" s="4">
        <f t="shared" si="270"/>
        <v>67060.100000000006</v>
      </c>
      <c r="Y131" s="4">
        <f t="shared" si="270"/>
        <v>0</v>
      </c>
      <c r="Z131" s="4">
        <f t="shared" si="270"/>
        <v>67060.100000000006</v>
      </c>
      <c r="AA131" s="4">
        <f t="shared" si="268"/>
        <v>69541.2</v>
      </c>
      <c r="AB131" s="4">
        <f t="shared" ref="AB131" si="271">AB132+AB144</f>
        <v>32.5</v>
      </c>
      <c r="AC131" s="4">
        <f t="shared" ref="AC131:AG131" si="272">AC132+AC144</f>
        <v>69573.7</v>
      </c>
      <c r="AD131" s="4">
        <f t="shared" si="272"/>
        <v>0</v>
      </c>
      <c r="AE131" s="4">
        <f t="shared" si="272"/>
        <v>69573.7</v>
      </c>
      <c r="AF131" s="4">
        <f t="shared" si="272"/>
        <v>0</v>
      </c>
      <c r="AG131" s="4">
        <f t="shared" si="272"/>
        <v>69573.7</v>
      </c>
      <c r="AH131" s="83"/>
    </row>
    <row r="132" spans="1:34" ht="31.5" outlineLevel="4" x14ac:dyDescent="0.2">
      <c r="A132" s="5" t="s">
        <v>35</v>
      </c>
      <c r="B132" s="5" t="s">
        <v>15</v>
      </c>
      <c r="C132" s="5" t="s">
        <v>56</v>
      </c>
      <c r="D132" s="5"/>
      <c r="E132" s="18" t="s">
        <v>57</v>
      </c>
      <c r="F132" s="4">
        <f>F133+F135+F137+F139+F141</f>
        <v>18857.2</v>
      </c>
      <c r="G132" s="4">
        <f t="shared" ref="G132:J132" si="273">G133+G135+G137+G139+G141</f>
        <v>8.1</v>
      </c>
      <c r="H132" s="4">
        <f t="shared" si="273"/>
        <v>18865.3</v>
      </c>
      <c r="I132" s="4">
        <f t="shared" si="273"/>
        <v>0</v>
      </c>
      <c r="J132" s="4">
        <f t="shared" si="273"/>
        <v>0</v>
      </c>
      <c r="K132" s="4">
        <f t="shared" ref="K132:L132" si="274">K133+K135+K137+K139+K141</f>
        <v>0</v>
      </c>
      <c r="L132" s="4">
        <f t="shared" si="274"/>
        <v>18865.3</v>
      </c>
      <c r="M132" s="4">
        <f t="shared" ref="M132:Q132" si="275">M133+M135+M137+M139+M141</f>
        <v>3850</v>
      </c>
      <c r="N132" s="4">
        <f t="shared" si="275"/>
        <v>22715.3</v>
      </c>
      <c r="O132" s="4">
        <f t="shared" si="275"/>
        <v>16.3</v>
      </c>
      <c r="P132" s="4">
        <f t="shared" si="275"/>
        <v>0</v>
      </c>
      <c r="Q132" s="4">
        <f t="shared" si="275"/>
        <v>22731.599999999999</v>
      </c>
      <c r="R132" s="4">
        <f t="shared" ref="R132:AA132" si="276">R133+R135+R137+R139+R141</f>
        <v>18210</v>
      </c>
      <c r="S132" s="4">
        <f t="shared" ref="S132" si="277">S133+S135+S137+S139+S141</f>
        <v>32.5</v>
      </c>
      <c r="T132" s="4">
        <f t="shared" ref="T132:Z132" si="278">T133+T135+T137+T139+T141</f>
        <v>18242.5</v>
      </c>
      <c r="U132" s="4">
        <f t="shared" si="278"/>
        <v>0</v>
      </c>
      <c r="V132" s="4">
        <f t="shared" si="278"/>
        <v>18242.5</v>
      </c>
      <c r="W132" s="4">
        <f t="shared" si="278"/>
        <v>0</v>
      </c>
      <c r="X132" s="4">
        <f t="shared" si="278"/>
        <v>18242.5</v>
      </c>
      <c r="Y132" s="4">
        <f t="shared" si="278"/>
        <v>0</v>
      </c>
      <c r="Z132" s="4">
        <f t="shared" si="278"/>
        <v>18242.5</v>
      </c>
      <c r="AA132" s="4">
        <f t="shared" si="276"/>
        <v>18210</v>
      </c>
      <c r="AB132" s="4">
        <f t="shared" ref="AB132" si="279">AB133+AB135+AB137+AB139+AB141</f>
        <v>32.5</v>
      </c>
      <c r="AC132" s="4">
        <f t="shared" ref="AC132:AG132" si="280">AC133+AC135+AC137+AC139+AC141</f>
        <v>18242.5</v>
      </c>
      <c r="AD132" s="4">
        <f t="shared" si="280"/>
        <v>0</v>
      </c>
      <c r="AE132" s="4">
        <f t="shared" si="280"/>
        <v>18242.5</v>
      </c>
      <c r="AF132" s="4">
        <f t="shared" si="280"/>
        <v>0</v>
      </c>
      <c r="AG132" s="4">
        <f t="shared" si="280"/>
        <v>18242.5</v>
      </c>
      <c r="AH132" s="83"/>
    </row>
    <row r="133" spans="1:34" ht="47.25" hidden="1" outlineLevel="5" x14ac:dyDescent="0.2">
      <c r="A133" s="5" t="s">
        <v>35</v>
      </c>
      <c r="B133" s="5" t="s">
        <v>15</v>
      </c>
      <c r="C133" s="5" t="s">
        <v>104</v>
      </c>
      <c r="D133" s="5"/>
      <c r="E133" s="18" t="s">
        <v>20</v>
      </c>
      <c r="F133" s="4">
        <f t="shared" ref="F133:AG133" si="281">F134</f>
        <v>4150</v>
      </c>
      <c r="G133" s="4">
        <f t="shared" si="281"/>
        <v>0</v>
      </c>
      <c r="H133" s="4">
        <f t="shared" si="281"/>
        <v>4150</v>
      </c>
      <c r="I133" s="4">
        <f t="shared" si="281"/>
        <v>0</v>
      </c>
      <c r="J133" s="4">
        <f t="shared" si="281"/>
        <v>0</v>
      </c>
      <c r="K133" s="4">
        <f t="shared" si="281"/>
        <v>0</v>
      </c>
      <c r="L133" s="4">
        <f t="shared" si="281"/>
        <v>4150</v>
      </c>
      <c r="M133" s="4">
        <f t="shared" si="281"/>
        <v>3850</v>
      </c>
      <c r="N133" s="4">
        <f t="shared" si="281"/>
        <v>8000</v>
      </c>
      <c r="O133" s="4">
        <f t="shared" si="281"/>
        <v>0</v>
      </c>
      <c r="P133" s="4">
        <f t="shared" si="281"/>
        <v>0</v>
      </c>
      <c r="Q133" s="4">
        <f t="shared" si="281"/>
        <v>8000</v>
      </c>
      <c r="R133" s="4">
        <f t="shared" si="281"/>
        <v>4150</v>
      </c>
      <c r="S133" s="4">
        <f t="shared" si="281"/>
        <v>0</v>
      </c>
      <c r="T133" s="4">
        <f t="shared" si="281"/>
        <v>4150</v>
      </c>
      <c r="U133" s="4">
        <f t="shared" si="281"/>
        <v>0</v>
      </c>
      <c r="V133" s="4">
        <f t="shared" si="281"/>
        <v>4150</v>
      </c>
      <c r="W133" s="4">
        <f t="shared" si="281"/>
        <v>0</v>
      </c>
      <c r="X133" s="4">
        <f t="shared" si="281"/>
        <v>4150</v>
      </c>
      <c r="Y133" s="4">
        <f t="shared" si="281"/>
        <v>0</v>
      </c>
      <c r="Z133" s="4">
        <f t="shared" si="281"/>
        <v>4150</v>
      </c>
      <c r="AA133" s="4">
        <f t="shared" si="281"/>
        <v>4150</v>
      </c>
      <c r="AB133" s="4">
        <f t="shared" si="281"/>
        <v>0</v>
      </c>
      <c r="AC133" s="4">
        <f t="shared" si="281"/>
        <v>4150</v>
      </c>
      <c r="AD133" s="4">
        <f t="shared" si="281"/>
        <v>0</v>
      </c>
      <c r="AE133" s="4">
        <f t="shared" si="281"/>
        <v>4150</v>
      </c>
      <c r="AF133" s="4">
        <f t="shared" si="281"/>
        <v>0</v>
      </c>
      <c r="AG133" s="4">
        <f t="shared" si="281"/>
        <v>4150</v>
      </c>
      <c r="AH133" s="83"/>
    </row>
    <row r="134" spans="1:34" ht="31.5" hidden="1" outlineLevel="7" x14ac:dyDescent="0.2">
      <c r="A134" s="11" t="s">
        <v>35</v>
      </c>
      <c r="B134" s="11" t="s">
        <v>15</v>
      </c>
      <c r="C134" s="11" t="s">
        <v>104</v>
      </c>
      <c r="D134" s="11" t="s">
        <v>11</v>
      </c>
      <c r="E134" s="15" t="s">
        <v>12</v>
      </c>
      <c r="F134" s="8">
        <v>4150</v>
      </c>
      <c r="G134" s="8"/>
      <c r="H134" s="8">
        <f>SUM(F134:G134)</f>
        <v>4150</v>
      </c>
      <c r="I134" s="8"/>
      <c r="J134" s="8"/>
      <c r="K134" s="8"/>
      <c r="L134" s="8">
        <f>SUM(H134:K134)</f>
        <v>4150</v>
      </c>
      <c r="M134" s="8">
        <v>3850</v>
      </c>
      <c r="N134" s="8">
        <f>SUM(L134:M134)</f>
        <v>8000</v>
      </c>
      <c r="O134" s="8"/>
      <c r="P134" s="8"/>
      <c r="Q134" s="8">
        <f>SUM(N134:P134)</f>
        <v>8000</v>
      </c>
      <c r="R134" s="8">
        <v>4150</v>
      </c>
      <c r="S134" s="8"/>
      <c r="T134" s="8">
        <f>SUM(R134:S134)</f>
        <v>4150</v>
      </c>
      <c r="U134" s="8"/>
      <c r="V134" s="8">
        <f>SUM(T134:U134)</f>
        <v>4150</v>
      </c>
      <c r="W134" s="8"/>
      <c r="X134" s="8">
        <f>SUM(V134:W134)</f>
        <v>4150</v>
      </c>
      <c r="Y134" s="8"/>
      <c r="Z134" s="8">
        <f>SUM(X134:Y134)</f>
        <v>4150</v>
      </c>
      <c r="AA134" s="8">
        <v>4150</v>
      </c>
      <c r="AB134" s="8"/>
      <c r="AC134" s="8">
        <f>SUM(AA134:AB134)</f>
        <v>4150</v>
      </c>
      <c r="AD134" s="8"/>
      <c r="AE134" s="8">
        <f>SUM(AC134:AD134)</f>
        <v>4150</v>
      </c>
      <c r="AF134" s="8"/>
      <c r="AG134" s="8">
        <f>SUM(AE134:AF134)</f>
        <v>4150</v>
      </c>
      <c r="AH134" s="83"/>
    </row>
    <row r="135" spans="1:34" ht="31.5" hidden="1" outlineLevel="5" x14ac:dyDescent="0.2">
      <c r="A135" s="5" t="s">
        <v>35</v>
      </c>
      <c r="B135" s="5" t="s">
        <v>15</v>
      </c>
      <c r="C135" s="5" t="s">
        <v>105</v>
      </c>
      <c r="D135" s="5"/>
      <c r="E135" s="18" t="s">
        <v>106</v>
      </c>
      <c r="F135" s="4">
        <f t="shared" ref="F135:AG135" si="282">F136</f>
        <v>6472.9</v>
      </c>
      <c r="G135" s="4">
        <f t="shared" si="282"/>
        <v>0</v>
      </c>
      <c r="H135" s="4">
        <f t="shared" si="282"/>
        <v>6472.9</v>
      </c>
      <c r="I135" s="4">
        <f t="shared" si="282"/>
        <v>0</v>
      </c>
      <c r="J135" s="4">
        <f t="shared" si="282"/>
        <v>0</v>
      </c>
      <c r="K135" s="4">
        <f t="shared" si="282"/>
        <v>0</v>
      </c>
      <c r="L135" s="4">
        <f t="shared" si="282"/>
        <v>6472.9</v>
      </c>
      <c r="M135" s="4">
        <f t="shared" si="282"/>
        <v>0</v>
      </c>
      <c r="N135" s="4">
        <f t="shared" si="282"/>
        <v>6472.9</v>
      </c>
      <c r="O135" s="4">
        <f t="shared" si="282"/>
        <v>0</v>
      </c>
      <c r="P135" s="4">
        <f t="shared" si="282"/>
        <v>0</v>
      </c>
      <c r="Q135" s="4">
        <f t="shared" si="282"/>
        <v>6472.9</v>
      </c>
      <c r="R135" s="4">
        <f t="shared" si="282"/>
        <v>5825.7</v>
      </c>
      <c r="S135" s="4">
        <f t="shared" si="282"/>
        <v>0</v>
      </c>
      <c r="T135" s="4">
        <f t="shared" si="282"/>
        <v>5825.7</v>
      </c>
      <c r="U135" s="4">
        <f t="shared" si="282"/>
        <v>0</v>
      </c>
      <c r="V135" s="4">
        <f t="shared" si="282"/>
        <v>5825.7</v>
      </c>
      <c r="W135" s="4">
        <f t="shared" si="282"/>
        <v>0</v>
      </c>
      <c r="X135" s="4">
        <f t="shared" si="282"/>
        <v>5825.7</v>
      </c>
      <c r="Y135" s="4">
        <f t="shared" si="282"/>
        <v>0</v>
      </c>
      <c r="Z135" s="4">
        <f t="shared" si="282"/>
        <v>5825.7</v>
      </c>
      <c r="AA135" s="4">
        <f t="shared" si="282"/>
        <v>5825.7</v>
      </c>
      <c r="AB135" s="4">
        <f t="shared" si="282"/>
        <v>0</v>
      </c>
      <c r="AC135" s="4">
        <f t="shared" si="282"/>
        <v>5825.7</v>
      </c>
      <c r="AD135" s="4">
        <f t="shared" si="282"/>
        <v>0</v>
      </c>
      <c r="AE135" s="4">
        <f t="shared" si="282"/>
        <v>5825.7</v>
      </c>
      <c r="AF135" s="4">
        <f t="shared" si="282"/>
        <v>0</v>
      </c>
      <c r="AG135" s="4">
        <f t="shared" si="282"/>
        <v>5825.7</v>
      </c>
      <c r="AH135" s="83"/>
    </row>
    <row r="136" spans="1:34" ht="31.5" hidden="1" outlineLevel="7" x14ac:dyDescent="0.2">
      <c r="A136" s="11" t="s">
        <v>35</v>
      </c>
      <c r="B136" s="11" t="s">
        <v>15</v>
      </c>
      <c r="C136" s="11" t="s">
        <v>105</v>
      </c>
      <c r="D136" s="11" t="s">
        <v>92</v>
      </c>
      <c r="E136" s="15" t="s">
        <v>93</v>
      </c>
      <c r="F136" s="8">
        <v>6472.9</v>
      </c>
      <c r="G136" s="8"/>
      <c r="H136" s="8">
        <f>SUM(F136:G136)</f>
        <v>6472.9</v>
      </c>
      <c r="I136" s="8"/>
      <c r="J136" s="8"/>
      <c r="K136" s="8"/>
      <c r="L136" s="8">
        <f>SUM(H136:K136)</f>
        <v>6472.9</v>
      </c>
      <c r="M136" s="8"/>
      <c r="N136" s="8">
        <f>SUM(L136:M136)</f>
        <v>6472.9</v>
      </c>
      <c r="O136" s="8"/>
      <c r="P136" s="8"/>
      <c r="Q136" s="8">
        <f>SUM(N136:P136)</f>
        <v>6472.9</v>
      </c>
      <c r="R136" s="8">
        <v>5825.7</v>
      </c>
      <c r="S136" s="8"/>
      <c r="T136" s="8">
        <f>SUM(R136:S136)</f>
        <v>5825.7</v>
      </c>
      <c r="U136" s="8"/>
      <c r="V136" s="8">
        <f>SUM(T136:U136)</f>
        <v>5825.7</v>
      </c>
      <c r="W136" s="8"/>
      <c r="X136" s="8">
        <f>SUM(V136:W136)</f>
        <v>5825.7</v>
      </c>
      <c r="Y136" s="8"/>
      <c r="Z136" s="8">
        <f>SUM(X136:Y136)</f>
        <v>5825.7</v>
      </c>
      <c r="AA136" s="8">
        <v>5825.7</v>
      </c>
      <c r="AB136" s="8"/>
      <c r="AC136" s="8">
        <f>SUM(AA136:AB136)</f>
        <v>5825.7</v>
      </c>
      <c r="AD136" s="8"/>
      <c r="AE136" s="8">
        <f>SUM(AC136:AD136)</f>
        <v>5825.7</v>
      </c>
      <c r="AF136" s="8"/>
      <c r="AG136" s="8">
        <f>SUM(AE136:AF136)</f>
        <v>5825.7</v>
      </c>
      <c r="AH136" s="83"/>
    </row>
    <row r="137" spans="1:34" ht="17.25" hidden="1" customHeight="1" outlineLevel="5" x14ac:dyDescent="0.2">
      <c r="A137" s="5" t="s">
        <v>35</v>
      </c>
      <c r="B137" s="5" t="s">
        <v>15</v>
      </c>
      <c r="C137" s="5" t="s">
        <v>107</v>
      </c>
      <c r="D137" s="5"/>
      <c r="E137" s="18" t="s">
        <v>108</v>
      </c>
      <c r="F137" s="4">
        <f t="shared" ref="F137:AG137" si="283">F138</f>
        <v>1434.7</v>
      </c>
      <c r="G137" s="4">
        <f t="shared" si="283"/>
        <v>0</v>
      </c>
      <c r="H137" s="4">
        <f t="shared" si="283"/>
        <v>1434.7</v>
      </c>
      <c r="I137" s="4">
        <f t="shared" si="283"/>
        <v>0</v>
      </c>
      <c r="J137" s="4">
        <f t="shared" si="283"/>
        <v>0</v>
      </c>
      <c r="K137" s="4">
        <f t="shared" si="283"/>
        <v>0</v>
      </c>
      <c r="L137" s="4">
        <f t="shared" si="283"/>
        <v>1434.7</v>
      </c>
      <c r="M137" s="4">
        <f t="shared" si="283"/>
        <v>0</v>
      </c>
      <c r="N137" s="4">
        <f t="shared" si="283"/>
        <v>1434.7</v>
      </c>
      <c r="O137" s="4">
        <f t="shared" si="283"/>
        <v>0</v>
      </c>
      <c r="P137" s="4">
        <f t="shared" si="283"/>
        <v>0</v>
      </c>
      <c r="Q137" s="4">
        <f t="shared" si="283"/>
        <v>1434.7</v>
      </c>
      <c r="R137" s="4">
        <f t="shared" si="283"/>
        <v>1434.7</v>
      </c>
      <c r="S137" s="4">
        <f t="shared" si="283"/>
        <v>0</v>
      </c>
      <c r="T137" s="4">
        <f t="shared" si="283"/>
        <v>1434.7</v>
      </c>
      <c r="U137" s="4">
        <f t="shared" si="283"/>
        <v>0</v>
      </c>
      <c r="V137" s="4">
        <f t="shared" si="283"/>
        <v>1434.7</v>
      </c>
      <c r="W137" s="4">
        <f t="shared" si="283"/>
        <v>0</v>
      </c>
      <c r="X137" s="4">
        <f t="shared" si="283"/>
        <v>1434.7</v>
      </c>
      <c r="Y137" s="4">
        <f t="shared" si="283"/>
        <v>0</v>
      </c>
      <c r="Z137" s="4">
        <f t="shared" si="283"/>
        <v>1434.7</v>
      </c>
      <c r="AA137" s="4">
        <f t="shared" si="283"/>
        <v>1434.7</v>
      </c>
      <c r="AB137" s="4">
        <f t="shared" si="283"/>
        <v>0</v>
      </c>
      <c r="AC137" s="4">
        <f t="shared" si="283"/>
        <v>1434.7</v>
      </c>
      <c r="AD137" s="4">
        <f t="shared" si="283"/>
        <v>0</v>
      </c>
      <c r="AE137" s="4">
        <f t="shared" si="283"/>
        <v>1434.7</v>
      </c>
      <c r="AF137" s="4">
        <f t="shared" si="283"/>
        <v>0</v>
      </c>
      <c r="AG137" s="4">
        <f t="shared" si="283"/>
        <v>1434.7</v>
      </c>
      <c r="AH137" s="83"/>
    </row>
    <row r="138" spans="1:34" ht="20.25" hidden="1" customHeight="1" outlineLevel="7" x14ac:dyDescent="0.2">
      <c r="A138" s="11" t="s">
        <v>35</v>
      </c>
      <c r="B138" s="11" t="s">
        <v>15</v>
      </c>
      <c r="C138" s="11" t="s">
        <v>107</v>
      </c>
      <c r="D138" s="11" t="s">
        <v>33</v>
      </c>
      <c r="E138" s="15" t="s">
        <v>34</v>
      </c>
      <c r="F138" s="8">
        <v>1434.7</v>
      </c>
      <c r="G138" s="8"/>
      <c r="H138" s="8">
        <f>SUM(F138:G138)</f>
        <v>1434.7</v>
      </c>
      <c r="I138" s="8"/>
      <c r="J138" s="8"/>
      <c r="K138" s="8"/>
      <c r="L138" s="8">
        <f>SUM(H138:K138)</f>
        <v>1434.7</v>
      </c>
      <c r="M138" s="8"/>
      <c r="N138" s="8">
        <f>SUM(L138:M138)</f>
        <v>1434.7</v>
      </c>
      <c r="O138" s="8"/>
      <c r="P138" s="8"/>
      <c r="Q138" s="8">
        <f>SUM(N138:P138)</f>
        <v>1434.7</v>
      </c>
      <c r="R138" s="8">
        <v>1434.7</v>
      </c>
      <c r="S138" s="8"/>
      <c r="T138" s="8">
        <f>SUM(R138:S138)</f>
        <v>1434.7</v>
      </c>
      <c r="U138" s="8"/>
      <c r="V138" s="8">
        <f>SUM(T138:U138)</f>
        <v>1434.7</v>
      </c>
      <c r="W138" s="8"/>
      <c r="X138" s="8">
        <f>SUM(V138:W138)</f>
        <v>1434.7</v>
      </c>
      <c r="Y138" s="8"/>
      <c r="Z138" s="8">
        <f>SUM(X138:Y138)</f>
        <v>1434.7</v>
      </c>
      <c r="AA138" s="8">
        <v>1434.7</v>
      </c>
      <c r="AB138" s="8"/>
      <c r="AC138" s="8">
        <f>SUM(AA138:AB138)</f>
        <v>1434.7</v>
      </c>
      <c r="AD138" s="8"/>
      <c r="AE138" s="8">
        <f>SUM(AC138:AD138)</f>
        <v>1434.7</v>
      </c>
      <c r="AF138" s="8"/>
      <c r="AG138" s="8">
        <f>SUM(AE138:AF138)</f>
        <v>1434.7</v>
      </c>
      <c r="AH138" s="83"/>
    </row>
    <row r="139" spans="1:34" s="42" customFormat="1" ht="47.25" outlineLevel="5" x14ac:dyDescent="0.2">
      <c r="A139" s="5" t="s">
        <v>35</v>
      </c>
      <c r="B139" s="5" t="s">
        <v>15</v>
      </c>
      <c r="C139" s="5" t="s">
        <v>109</v>
      </c>
      <c r="D139" s="5"/>
      <c r="E139" s="18" t="s">
        <v>110</v>
      </c>
      <c r="F139" s="4">
        <f t="shared" ref="F139:AG139" si="284">F140</f>
        <v>919.3</v>
      </c>
      <c r="G139" s="4">
        <f t="shared" si="284"/>
        <v>8.1</v>
      </c>
      <c r="H139" s="4">
        <f t="shared" si="284"/>
        <v>927.4</v>
      </c>
      <c r="I139" s="4">
        <f t="shared" si="284"/>
        <v>0</v>
      </c>
      <c r="J139" s="4">
        <f t="shared" si="284"/>
        <v>0</v>
      </c>
      <c r="K139" s="4">
        <f t="shared" si="284"/>
        <v>0</v>
      </c>
      <c r="L139" s="4">
        <f t="shared" si="284"/>
        <v>927.4</v>
      </c>
      <c r="M139" s="4">
        <f t="shared" si="284"/>
        <v>0</v>
      </c>
      <c r="N139" s="4">
        <f t="shared" si="284"/>
        <v>927.4</v>
      </c>
      <c r="O139" s="4">
        <f t="shared" si="284"/>
        <v>16.3</v>
      </c>
      <c r="P139" s="4">
        <f t="shared" si="284"/>
        <v>0</v>
      </c>
      <c r="Q139" s="4">
        <f t="shared" si="284"/>
        <v>943.69999999999993</v>
      </c>
      <c r="R139" s="4">
        <f t="shared" si="284"/>
        <v>919.3</v>
      </c>
      <c r="S139" s="4">
        <f t="shared" si="284"/>
        <v>32.5</v>
      </c>
      <c r="T139" s="4">
        <f t="shared" si="284"/>
        <v>951.8</v>
      </c>
      <c r="U139" s="4">
        <f t="shared" si="284"/>
        <v>0</v>
      </c>
      <c r="V139" s="4">
        <f t="shared" si="284"/>
        <v>951.8</v>
      </c>
      <c r="W139" s="4">
        <f t="shared" si="284"/>
        <v>0</v>
      </c>
      <c r="X139" s="4">
        <f t="shared" si="284"/>
        <v>951.8</v>
      </c>
      <c r="Y139" s="4">
        <f t="shared" si="284"/>
        <v>0</v>
      </c>
      <c r="Z139" s="4">
        <f t="shared" si="284"/>
        <v>951.8</v>
      </c>
      <c r="AA139" s="4">
        <f t="shared" si="284"/>
        <v>919.3</v>
      </c>
      <c r="AB139" s="4">
        <f t="shared" si="284"/>
        <v>32.5</v>
      </c>
      <c r="AC139" s="4">
        <f t="shared" si="284"/>
        <v>951.8</v>
      </c>
      <c r="AD139" s="4">
        <f t="shared" si="284"/>
        <v>0</v>
      </c>
      <c r="AE139" s="4">
        <f t="shared" si="284"/>
        <v>951.8</v>
      </c>
      <c r="AF139" s="4">
        <f t="shared" si="284"/>
        <v>0</v>
      </c>
      <c r="AG139" s="4">
        <f t="shared" si="284"/>
        <v>951.8</v>
      </c>
      <c r="AH139" s="83"/>
    </row>
    <row r="140" spans="1:34" s="42" customFormat="1" ht="31.5" outlineLevel="7" x14ac:dyDescent="0.2">
      <c r="A140" s="11" t="s">
        <v>35</v>
      </c>
      <c r="B140" s="11" t="s">
        <v>15</v>
      </c>
      <c r="C140" s="11" t="s">
        <v>109</v>
      </c>
      <c r="D140" s="11" t="s">
        <v>92</v>
      </c>
      <c r="E140" s="15" t="s">
        <v>93</v>
      </c>
      <c r="F140" s="8">
        <v>919.3</v>
      </c>
      <c r="G140" s="8">
        <v>8.1</v>
      </c>
      <c r="H140" s="8">
        <f>SUM(F140:G140)</f>
        <v>927.4</v>
      </c>
      <c r="I140" s="8"/>
      <c r="J140" s="8"/>
      <c r="K140" s="8"/>
      <c r="L140" s="8">
        <f>SUM(H140:K140)</f>
        <v>927.4</v>
      </c>
      <c r="M140" s="8"/>
      <c r="N140" s="8">
        <f>SUM(L140:M140)</f>
        <v>927.4</v>
      </c>
      <c r="O140" s="8">
        <v>16.3</v>
      </c>
      <c r="P140" s="8"/>
      <c r="Q140" s="8">
        <f>SUM(N140:P140)</f>
        <v>943.69999999999993</v>
      </c>
      <c r="R140" s="8">
        <v>919.3</v>
      </c>
      <c r="S140" s="8">
        <v>32.5</v>
      </c>
      <c r="T140" s="8">
        <f>SUM(R140:S140)</f>
        <v>951.8</v>
      </c>
      <c r="U140" s="8"/>
      <c r="V140" s="8">
        <f>SUM(T140:U140)</f>
        <v>951.8</v>
      </c>
      <c r="W140" s="8"/>
      <c r="X140" s="8">
        <f>SUM(V140:W140)</f>
        <v>951.8</v>
      </c>
      <c r="Y140" s="8"/>
      <c r="Z140" s="8">
        <f>SUM(X140:Y140)</f>
        <v>951.8</v>
      </c>
      <c r="AA140" s="8">
        <v>919.3</v>
      </c>
      <c r="AB140" s="8">
        <v>32.5</v>
      </c>
      <c r="AC140" s="8">
        <f>SUM(AA140:AB140)</f>
        <v>951.8</v>
      </c>
      <c r="AD140" s="8"/>
      <c r="AE140" s="8">
        <f>SUM(AC140:AD140)</f>
        <v>951.8</v>
      </c>
      <c r="AF140" s="8"/>
      <c r="AG140" s="8">
        <f>SUM(AE140:AF140)</f>
        <v>951.8</v>
      </c>
      <c r="AH140" s="83"/>
    </row>
    <row r="141" spans="1:34" s="42" customFormat="1" ht="18.75" hidden="1" customHeight="1" outlineLevel="5" x14ac:dyDescent="0.2">
      <c r="A141" s="5" t="s">
        <v>35</v>
      </c>
      <c r="B141" s="5" t="s">
        <v>15</v>
      </c>
      <c r="C141" s="5" t="s">
        <v>111</v>
      </c>
      <c r="D141" s="5"/>
      <c r="E141" s="18" t="s">
        <v>112</v>
      </c>
      <c r="F141" s="4">
        <f>F142+F143</f>
        <v>5880.3</v>
      </c>
      <c r="G141" s="4">
        <f t="shared" ref="G141:J141" si="285">G142+G143</f>
        <v>0</v>
      </c>
      <c r="H141" s="4">
        <f t="shared" si="285"/>
        <v>5880.3</v>
      </c>
      <c r="I141" s="4">
        <f t="shared" si="285"/>
        <v>0</v>
      </c>
      <c r="J141" s="4">
        <f t="shared" si="285"/>
        <v>0</v>
      </c>
      <c r="K141" s="4">
        <f t="shared" ref="K141:L141" si="286">K142+K143</f>
        <v>0</v>
      </c>
      <c r="L141" s="4">
        <f t="shared" si="286"/>
        <v>5880.3</v>
      </c>
      <c r="M141" s="4">
        <f t="shared" ref="M141:Q141" si="287">M142+M143</f>
        <v>0</v>
      </c>
      <c r="N141" s="4">
        <f t="shared" si="287"/>
        <v>5880.3</v>
      </c>
      <c r="O141" s="4">
        <f t="shared" si="287"/>
        <v>0</v>
      </c>
      <c r="P141" s="4">
        <f t="shared" si="287"/>
        <v>0</v>
      </c>
      <c r="Q141" s="4">
        <f t="shared" si="287"/>
        <v>5880.3</v>
      </c>
      <c r="R141" s="4">
        <f t="shared" ref="R141:AA141" si="288">R142+R143</f>
        <v>5880.3</v>
      </c>
      <c r="S141" s="4">
        <f t="shared" ref="S141" si="289">S142+S143</f>
        <v>0</v>
      </c>
      <c r="T141" s="4">
        <f t="shared" ref="T141:Z141" si="290">T142+T143</f>
        <v>5880.3</v>
      </c>
      <c r="U141" s="4">
        <f t="shared" si="290"/>
        <v>0</v>
      </c>
      <c r="V141" s="4">
        <f t="shared" si="290"/>
        <v>5880.3</v>
      </c>
      <c r="W141" s="4">
        <f t="shared" si="290"/>
        <v>0</v>
      </c>
      <c r="X141" s="4">
        <f t="shared" si="290"/>
        <v>5880.3</v>
      </c>
      <c r="Y141" s="4">
        <f t="shared" si="290"/>
        <v>0</v>
      </c>
      <c r="Z141" s="4">
        <f t="shared" si="290"/>
        <v>5880.3</v>
      </c>
      <c r="AA141" s="4">
        <f t="shared" si="288"/>
        <v>5880.3</v>
      </c>
      <c r="AB141" s="4">
        <f t="shared" ref="AB141" si="291">AB142+AB143</f>
        <v>0</v>
      </c>
      <c r="AC141" s="4">
        <f t="shared" ref="AC141:AG141" si="292">AC142+AC143</f>
        <v>5880.3</v>
      </c>
      <c r="AD141" s="4">
        <f t="shared" si="292"/>
        <v>0</v>
      </c>
      <c r="AE141" s="4">
        <f t="shared" si="292"/>
        <v>5880.3</v>
      </c>
      <c r="AF141" s="4">
        <f t="shared" si="292"/>
        <v>0</v>
      </c>
      <c r="AG141" s="4">
        <f t="shared" si="292"/>
        <v>5880.3</v>
      </c>
      <c r="AH141" s="83"/>
    </row>
    <row r="142" spans="1:34" s="42" customFormat="1" ht="63" hidden="1" outlineLevel="7" x14ac:dyDescent="0.2">
      <c r="A142" s="11" t="s">
        <v>35</v>
      </c>
      <c r="B142" s="11" t="s">
        <v>15</v>
      </c>
      <c r="C142" s="11" t="s">
        <v>111</v>
      </c>
      <c r="D142" s="11" t="s">
        <v>8</v>
      </c>
      <c r="E142" s="15" t="s">
        <v>9</v>
      </c>
      <c r="F142" s="8">
        <v>5194.6000000000004</v>
      </c>
      <c r="G142" s="8"/>
      <c r="H142" s="8">
        <f t="shared" ref="H142:H143" si="293">SUM(F142:G142)</f>
        <v>5194.6000000000004</v>
      </c>
      <c r="I142" s="8"/>
      <c r="J142" s="8"/>
      <c r="K142" s="8"/>
      <c r="L142" s="8">
        <f t="shared" ref="L142:L143" si="294">SUM(H142:K142)</f>
        <v>5194.6000000000004</v>
      </c>
      <c r="M142" s="8"/>
      <c r="N142" s="8">
        <f>SUM(L142:M142)</f>
        <v>5194.6000000000004</v>
      </c>
      <c r="O142" s="8"/>
      <c r="P142" s="8"/>
      <c r="Q142" s="8">
        <f>SUM(N142:P142)</f>
        <v>5194.6000000000004</v>
      </c>
      <c r="R142" s="8">
        <v>5194.6000000000004</v>
      </c>
      <c r="S142" s="8"/>
      <c r="T142" s="8">
        <f t="shared" ref="T142:T143" si="295">SUM(R142:S142)</f>
        <v>5194.6000000000004</v>
      </c>
      <c r="U142" s="8"/>
      <c r="V142" s="8">
        <f t="shared" ref="V142:V143" si="296">SUM(T142:U142)</f>
        <v>5194.6000000000004</v>
      </c>
      <c r="W142" s="8"/>
      <c r="X142" s="8">
        <f>SUM(V142:W142)</f>
        <v>5194.6000000000004</v>
      </c>
      <c r="Y142" s="8"/>
      <c r="Z142" s="8">
        <f>SUM(X142:Y142)</f>
        <v>5194.6000000000004</v>
      </c>
      <c r="AA142" s="8">
        <v>5194.6000000000004</v>
      </c>
      <c r="AB142" s="8"/>
      <c r="AC142" s="8">
        <f t="shared" ref="AC142:AC143" si="297">SUM(AA142:AB142)</f>
        <v>5194.6000000000004</v>
      </c>
      <c r="AD142" s="8"/>
      <c r="AE142" s="8">
        <f t="shared" ref="AE142:AE143" si="298">SUM(AC142:AD142)</f>
        <v>5194.6000000000004</v>
      </c>
      <c r="AF142" s="8"/>
      <c r="AG142" s="8">
        <f>SUM(AE142:AF142)</f>
        <v>5194.6000000000004</v>
      </c>
      <c r="AH142" s="83"/>
    </row>
    <row r="143" spans="1:34" s="42" customFormat="1" ht="31.5" hidden="1" outlineLevel="7" x14ac:dyDescent="0.2">
      <c r="A143" s="11" t="s">
        <v>35</v>
      </c>
      <c r="B143" s="11" t="s">
        <v>15</v>
      </c>
      <c r="C143" s="11" t="s">
        <v>111</v>
      </c>
      <c r="D143" s="11" t="s">
        <v>11</v>
      </c>
      <c r="E143" s="15" t="s">
        <v>12</v>
      </c>
      <c r="F143" s="8">
        <v>685.7</v>
      </c>
      <c r="G143" s="8"/>
      <c r="H143" s="8">
        <f t="shared" si="293"/>
        <v>685.7</v>
      </c>
      <c r="I143" s="8"/>
      <c r="J143" s="8"/>
      <c r="K143" s="8"/>
      <c r="L143" s="8">
        <f t="shared" si="294"/>
        <v>685.7</v>
      </c>
      <c r="M143" s="8"/>
      <c r="N143" s="8">
        <f>SUM(L143:M143)</f>
        <v>685.7</v>
      </c>
      <c r="O143" s="8"/>
      <c r="P143" s="8"/>
      <c r="Q143" s="8">
        <f>SUM(N143:P143)</f>
        <v>685.7</v>
      </c>
      <c r="R143" s="8">
        <v>685.7</v>
      </c>
      <c r="S143" s="8"/>
      <c r="T143" s="8">
        <f t="shared" si="295"/>
        <v>685.7</v>
      </c>
      <c r="U143" s="8"/>
      <c r="V143" s="8">
        <f t="shared" si="296"/>
        <v>685.7</v>
      </c>
      <c r="W143" s="8"/>
      <c r="X143" s="8">
        <f>SUM(V143:W143)</f>
        <v>685.7</v>
      </c>
      <c r="Y143" s="8"/>
      <c r="Z143" s="8">
        <f>SUM(X143:Y143)</f>
        <v>685.7</v>
      </c>
      <c r="AA143" s="8">
        <v>685.7</v>
      </c>
      <c r="AB143" s="8"/>
      <c r="AC143" s="8">
        <f t="shared" si="297"/>
        <v>685.7</v>
      </c>
      <c r="AD143" s="8"/>
      <c r="AE143" s="8">
        <f t="shared" si="298"/>
        <v>685.7</v>
      </c>
      <c r="AF143" s="8"/>
      <c r="AG143" s="8">
        <f>SUM(AE143:AF143)</f>
        <v>685.7</v>
      </c>
      <c r="AH143" s="83"/>
    </row>
    <row r="144" spans="1:34" ht="47.25" hidden="1" outlineLevel="4" x14ac:dyDescent="0.2">
      <c r="A144" s="5" t="s">
        <v>35</v>
      </c>
      <c r="B144" s="5" t="s">
        <v>15</v>
      </c>
      <c r="C144" s="5" t="s">
        <v>113</v>
      </c>
      <c r="D144" s="5"/>
      <c r="E144" s="18" t="s">
        <v>114</v>
      </c>
      <c r="F144" s="4">
        <f>F145+F147+F149</f>
        <v>54207.6</v>
      </c>
      <c r="G144" s="4">
        <f t="shared" ref="G144:J144" si="299">G145+G147+G149</f>
        <v>0</v>
      </c>
      <c r="H144" s="4">
        <f t="shared" si="299"/>
        <v>54207.6</v>
      </c>
      <c r="I144" s="4">
        <f t="shared" si="299"/>
        <v>0</v>
      </c>
      <c r="J144" s="4">
        <f t="shared" si="299"/>
        <v>0</v>
      </c>
      <c r="K144" s="4">
        <f t="shared" ref="K144:L144" si="300">K145+K147+K149</f>
        <v>0</v>
      </c>
      <c r="L144" s="4">
        <f t="shared" si="300"/>
        <v>54207.6</v>
      </c>
      <c r="M144" s="4">
        <f t="shared" ref="M144:Q144" si="301">M145+M147+M149</f>
        <v>0</v>
      </c>
      <c r="N144" s="4">
        <f t="shared" si="301"/>
        <v>54207.6</v>
      </c>
      <c r="O144" s="4">
        <f t="shared" si="301"/>
        <v>0</v>
      </c>
      <c r="P144" s="4">
        <f t="shared" si="301"/>
        <v>0</v>
      </c>
      <c r="Q144" s="4">
        <f t="shared" si="301"/>
        <v>54207.6</v>
      </c>
      <c r="R144" s="4">
        <f t="shared" ref="R144:AA144" si="302">R145+R147+R149</f>
        <v>48817.599999999999</v>
      </c>
      <c r="S144" s="4">
        <f t="shared" ref="S144" si="303">S145+S147+S149</f>
        <v>0</v>
      </c>
      <c r="T144" s="4">
        <f t="shared" ref="T144:Z144" si="304">T145+T147+T149</f>
        <v>48817.599999999999</v>
      </c>
      <c r="U144" s="4">
        <f t="shared" si="304"/>
        <v>0</v>
      </c>
      <c r="V144" s="4">
        <f t="shared" si="304"/>
        <v>48817.599999999999</v>
      </c>
      <c r="W144" s="4">
        <f t="shared" si="304"/>
        <v>0</v>
      </c>
      <c r="X144" s="4">
        <f t="shared" si="304"/>
        <v>48817.599999999999</v>
      </c>
      <c r="Y144" s="4">
        <f t="shared" si="304"/>
        <v>0</v>
      </c>
      <c r="Z144" s="4">
        <f t="shared" si="304"/>
        <v>48817.599999999999</v>
      </c>
      <c r="AA144" s="4">
        <f t="shared" si="302"/>
        <v>51331.199999999997</v>
      </c>
      <c r="AB144" s="4">
        <f t="shared" ref="AB144" si="305">AB145+AB147+AB149</f>
        <v>0</v>
      </c>
      <c r="AC144" s="4">
        <f t="shared" ref="AC144:AG144" si="306">AC145+AC147+AC149</f>
        <v>51331.199999999997</v>
      </c>
      <c r="AD144" s="4">
        <f t="shared" si="306"/>
        <v>0</v>
      </c>
      <c r="AE144" s="4">
        <f t="shared" si="306"/>
        <v>51331.199999999997</v>
      </c>
      <c r="AF144" s="4">
        <f t="shared" si="306"/>
        <v>0</v>
      </c>
      <c r="AG144" s="4">
        <f t="shared" si="306"/>
        <v>51331.199999999997</v>
      </c>
      <c r="AH144" s="83"/>
    </row>
    <row r="145" spans="1:34" ht="15.75" hidden="1" outlineLevel="5" x14ac:dyDescent="0.2">
      <c r="A145" s="5" t="s">
        <v>35</v>
      </c>
      <c r="B145" s="5" t="s">
        <v>15</v>
      </c>
      <c r="C145" s="5" t="s">
        <v>115</v>
      </c>
      <c r="D145" s="5"/>
      <c r="E145" s="18" t="s">
        <v>116</v>
      </c>
      <c r="F145" s="4">
        <f t="shared" ref="F145:AG145" si="307">F146</f>
        <v>53727.6</v>
      </c>
      <c r="G145" s="4">
        <f t="shared" si="307"/>
        <v>0</v>
      </c>
      <c r="H145" s="4">
        <f t="shared" si="307"/>
        <v>53727.6</v>
      </c>
      <c r="I145" s="4">
        <f t="shared" si="307"/>
        <v>0</v>
      </c>
      <c r="J145" s="4">
        <f t="shared" si="307"/>
        <v>0</v>
      </c>
      <c r="K145" s="4">
        <f t="shared" si="307"/>
        <v>0</v>
      </c>
      <c r="L145" s="4">
        <f t="shared" si="307"/>
        <v>53727.6</v>
      </c>
      <c r="M145" s="4">
        <f t="shared" si="307"/>
        <v>0</v>
      </c>
      <c r="N145" s="4">
        <f t="shared" si="307"/>
        <v>53727.6</v>
      </c>
      <c r="O145" s="4">
        <f t="shared" si="307"/>
        <v>0</v>
      </c>
      <c r="P145" s="4">
        <f t="shared" si="307"/>
        <v>0</v>
      </c>
      <c r="Q145" s="4">
        <f t="shared" si="307"/>
        <v>53727.6</v>
      </c>
      <c r="R145" s="4">
        <f t="shared" si="307"/>
        <v>48337.599999999999</v>
      </c>
      <c r="S145" s="4">
        <f t="shared" si="307"/>
        <v>0</v>
      </c>
      <c r="T145" s="4">
        <f t="shared" si="307"/>
        <v>48337.599999999999</v>
      </c>
      <c r="U145" s="4">
        <f t="shared" si="307"/>
        <v>0</v>
      </c>
      <c r="V145" s="4">
        <f t="shared" si="307"/>
        <v>48337.599999999999</v>
      </c>
      <c r="W145" s="4">
        <f t="shared" si="307"/>
        <v>0</v>
      </c>
      <c r="X145" s="4">
        <f t="shared" si="307"/>
        <v>48337.599999999999</v>
      </c>
      <c r="Y145" s="4">
        <f t="shared" si="307"/>
        <v>0</v>
      </c>
      <c r="Z145" s="4">
        <f t="shared" si="307"/>
        <v>48337.599999999999</v>
      </c>
      <c r="AA145" s="4">
        <f t="shared" si="307"/>
        <v>50851.199999999997</v>
      </c>
      <c r="AB145" s="4">
        <f t="shared" si="307"/>
        <v>0</v>
      </c>
      <c r="AC145" s="4">
        <f t="shared" si="307"/>
        <v>50851.199999999997</v>
      </c>
      <c r="AD145" s="4">
        <f t="shared" si="307"/>
        <v>0</v>
      </c>
      <c r="AE145" s="4">
        <f t="shared" si="307"/>
        <v>50851.199999999997</v>
      </c>
      <c r="AF145" s="4">
        <f t="shared" si="307"/>
        <v>0</v>
      </c>
      <c r="AG145" s="4">
        <f t="shared" si="307"/>
        <v>50851.199999999997</v>
      </c>
      <c r="AH145" s="83"/>
    </row>
    <row r="146" spans="1:34" ht="31.5" hidden="1" outlineLevel="7" x14ac:dyDescent="0.2">
      <c r="A146" s="11" t="s">
        <v>35</v>
      </c>
      <c r="B146" s="11" t="s">
        <v>15</v>
      </c>
      <c r="C146" s="11" t="s">
        <v>115</v>
      </c>
      <c r="D146" s="11" t="s">
        <v>92</v>
      </c>
      <c r="E146" s="15" t="s">
        <v>93</v>
      </c>
      <c r="F146" s="8">
        <v>53727.6</v>
      </c>
      <c r="G146" s="8"/>
      <c r="H146" s="8">
        <f>SUM(F146:G146)</f>
        <v>53727.6</v>
      </c>
      <c r="I146" s="8"/>
      <c r="J146" s="8"/>
      <c r="K146" s="8"/>
      <c r="L146" s="8">
        <f>SUM(H146:K146)</f>
        <v>53727.6</v>
      </c>
      <c r="M146" s="8"/>
      <c r="N146" s="8">
        <f>SUM(L146:M146)</f>
        <v>53727.6</v>
      </c>
      <c r="O146" s="8"/>
      <c r="P146" s="8"/>
      <c r="Q146" s="8">
        <f>SUM(N146:P146)</f>
        <v>53727.6</v>
      </c>
      <c r="R146" s="8">
        <v>48337.599999999999</v>
      </c>
      <c r="S146" s="8"/>
      <c r="T146" s="8">
        <f>SUM(R146:S146)</f>
        <v>48337.599999999999</v>
      </c>
      <c r="U146" s="8"/>
      <c r="V146" s="8">
        <f>SUM(T146:U146)</f>
        <v>48337.599999999999</v>
      </c>
      <c r="W146" s="8"/>
      <c r="X146" s="8">
        <f>SUM(V146:W146)</f>
        <v>48337.599999999999</v>
      </c>
      <c r="Y146" s="8"/>
      <c r="Z146" s="8">
        <f>SUM(X146:Y146)</f>
        <v>48337.599999999999</v>
      </c>
      <c r="AA146" s="8">
        <v>50851.199999999997</v>
      </c>
      <c r="AB146" s="8"/>
      <c r="AC146" s="8">
        <f>SUM(AA146:AB146)</f>
        <v>50851.199999999997</v>
      </c>
      <c r="AD146" s="8"/>
      <c r="AE146" s="8">
        <f>SUM(AC146:AD146)</f>
        <v>50851.199999999997</v>
      </c>
      <c r="AF146" s="8"/>
      <c r="AG146" s="8">
        <f>SUM(AE146:AF146)</f>
        <v>50851.199999999997</v>
      </c>
      <c r="AH146" s="83"/>
    </row>
    <row r="147" spans="1:34" ht="31.5" hidden="1" outlineLevel="5" x14ac:dyDescent="0.2">
      <c r="A147" s="5" t="s">
        <v>35</v>
      </c>
      <c r="B147" s="5" t="s">
        <v>15</v>
      </c>
      <c r="C147" s="5" t="s">
        <v>117</v>
      </c>
      <c r="D147" s="5"/>
      <c r="E147" s="18" t="s">
        <v>14</v>
      </c>
      <c r="F147" s="4">
        <f t="shared" ref="F147:AG147" si="308">F148</f>
        <v>300</v>
      </c>
      <c r="G147" s="4">
        <f t="shared" si="308"/>
        <v>0</v>
      </c>
      <c r="H147" s="4">
        <f t="shared" si="308"/>
        <v>300</v>
      </c>
      <c r="I147" s="4">
        <f t="shared" si="308"/>
        <v>0</v>
      </c>
      <c r="J147" s="4">
        <f t="shared" si="308"/>
        <v>0</v>
      </c>
      <c r="K147" s="4">
        <f t="shared" si="308"/>
        <v>0</v>
      </c>
      <c r="L147" s="4">
        <f t="shared" si="308"/>
        <v>300</v>
      </c>
      <c r="M147" s="4">
        <f t="shared" si="308"/>
        <v>0</v>
      </c>
      <c r="N147" s="4">
        <f t="shared" si="308"/>
        <v>300</v>
      </c>
      <c r="O147" s="4">
        <f t="shared" si="308"/>
        <v>0</v>
      </c>
      <c r="P147" s="4">
        <f t="shared" si="308"/>
        <v>0</v>
      </c>
      <c r="Q147" s="4">
        <f t="shared" si="308"/>
        <v>300</v>
      </c>
      <c r="R147" s="4">
        <f t="shared" si="308"/>
        <v>300</v>
      </c>
      <c r="S147" s="4">
        <f t="shared" si="308"/>
        <v>0</v>
      </c>
      <c r="T147" s="4">
        <f t="shared" si="308"/>
        <v>300</v>
      </c>
      <c r="U147" s="4">
        <f t="shared" si="308"/>
        <v>0</v>
      </c>
      <c r="V147" s="4">
        <f t="shared" si="308"/>
        <v>300</v>
      </c>
      <c r="W147" s="4">
        <f t="shared" si="308"/>
        <v>0</v>
      </c>
      <c r="X147" s="4">
        <f t="shared" si="308"/>
        <v>300</v>
      </c>
      <c r="Y147" s="4">
        <f t="shared" si="308"/>
        <v>0</v>
      </c>
      <c r="Z147" s="4">
        <f t="shared" si="308"/>
        <v>300</v>
      </c>
      <c r="AA147" s="4">
        <f t="shared" si="308"/>
        <v>300</v>
      </c>
      <c r="AB147" s="4">
        <f t="shared" si="308"/>
        <v>0</v>
      </c>
      <c r="AC147" s="4">
        <f t="shared" si="308"/>
        <v>300</v>
      </c>
      <c r="AD147" s="4">
        <f t="shared" si="308"/>
        <v>0</v>
      </c>
      <c r="AE147" s="4">
        <f t="shared" si="308"/>
        <v>300</v>
      </c>
      <c r="AF147" s="4">
        <f t="shared" si="308"/>
        <v>0</v>
      </c>
      <c r="AG147" s="4">
        <f t="shared" si="308"/>
        <v>300</v>
      </c>
      <c r="AH147" s="83"/>
    </row>
    <row r="148" spans="1:34" ht="15.75" hidden="1" outlineLevel="7" x14ac:dyDescent="0.2">
      <c r="A148" s="11" t="s">
        <v>35</v>
      </c>
      <c r="B148" s="11" t="s">
        <v>15</v>
      </c>
      <c r="C148" s="11" t="s">
        <v>117</v>
      </c>
      <c r="D148" s="11" t="s">
        <v>27</v>
      </c>
      <c r="E148" s="15" t="s">
        <v>28</v>
      </c>
      <c r="F148" s="8">
        <v>300</v>
      </c>
      <c r="G148" s="8"/>
      <c r="H148" s="8">
        <f>SUM(F148:G148)</f>
        <v>300</v>
      </c>
      <c r="I148" s="8"/>
      <c r="J148" s="8"/>
      <c r="K148" s="8"/>
      <c r="L148" s="8">
        <f>SUM(H148:K148)</f>
        <v>300</v>
      </c>
      <c r="M148" s="8"/>
      <c r="N148" s="8">
        <f>SUM(L148:M148)</f>
        <v>300</v>
      </c>
      <c r="O148" s="8"/>
      <c r="P148" s="8"/>
      <c r="Q148" s="8">
        <f>SUM(N148:P148)</f>
        <v>300</v>
      </c>
      <c r="R148" s="8">
        <v>300</v>
      </c>
      <c r="S148" s="8"/>
      <c r="T148" s="8">
        <f>SUM(R148:S148)</f>
        <v>300</v>
      </c>
      <c r="U148" s="8"/>
      <c r="V148" s="8">
        <f>SUM(T148:U148)</f>
        <v>300</v>
      </c>
      <c r="W148" s="8"/>
      <c r="X148" s="8">
        <f>SUM(V148:W148)</f>
        <v>300</v>
      </c>
      <c r="Y148" s="8"/>
      <c r="Z148" s="8">
        <f>SUM(X148:Y148)</f>
        <v>300</v>
      </c>
      <c r="AA148" s="8">
        <v>300</v>
      </c>
      <c r="AB148" s="8"/>
      <c r="AC148" s="8">
        <f>SUM(AA148:AB148)</f>
        <v>300</v>
      </c>
      <c r="AD148" s="8"/>
      <c r="AE148" s="8">
        <f>SUM(AC148:AD148)</f>
        <v>300</v>
      </c>
      <c r="AF148" s="8"/>
      <c r="AG148" s="8">
        <f>SUM(AE148:AF148)</f>
        <v>300</v>
      </c>
      <c r="AH148" s="83"/>
    </row>
    <row r="149" spans="1:34" ht="21.75" hidden="1" customHeight="1" outlineLevel="5" x14ac:dyDescent="0.2">
      <c r="A149" s="5" t="s">
        <v>35</v>
      </c>
      <c r="B149" s="5" t="s">
        <v>15</v>
      </c>
      <c r="C149" s="5" t="s">
        <v>118</v>
      </c>
      <c r="D149" s="5"/>
      <c r="E149" s="18" t="s">
        <v>119</v>
      </c>
      <c r="F149" s="4">
        <f t="shared" ref="F149:AG149" si="309">F150</f>
        <v>180</v>
      </c>
      <c r="G149" s="4">
        <f t="shared" si="309"/>
        <v>0</v>
      </c>
      <c r="H149" s="4">
        <f t="shared" si="309"/>
        <v>180</v>
      </c>
      <c r="I149" s="4">
        <f t="shared" si="309"/>
        <v>0</v>
      </c>
      <c r="J149" s="4">
        <f t="shared" si="309"/>
        <v>0</v>
      </c>
      <c r="K149" s="4">
        <f t="shared" si="309"/>
        <v>0</v>
      </c>
      <c r="L149" s="4">
        <f t="shared" si="309"/>
        <v>180</v>
      </c>
      <c r="M149" s="4">
        <f t="shared" si="309"/>
        <v>0</v>
      </c>
      <c r="N149" s="4">
        <f t="shared" si="309"/>
        <v>180</v>
      </c>
      <c r="O149" s="4">
        <f t="shared" si="309"/>
        <v>0</v>
      </c>
      <c r="P149" s="4">
        <f t="shared" si="309"/>
        <v>0</v>
      </c>
      <c r="Q149" s="4">
        <f t="shared" si="309"/>
        <v>180</v>
      </c>
      <c r="R149" s="4">
        <f t="shared" si="309"/>
        <v>180</v>
      </c>
      <c r="S149" s="4">
        <f t="shared" si="309"/>
        <v>0</v>
      </c>
      <c r="T149" s="4">
        <f t="shared" si="309"/>
        <v>180</v>
      </c>
      <c r="U149" s="4">
        <f t="shared" si="309"/>
        <v>0</v>
      </c>
      <c r="V149" s="4">
        <f t="shared" si="309"/>
        <v>180</v>
      </c>
      <c r="W149" s="4">
        <f t="shared" si="309"/>
        <v>0</v>
      </c>
      <c r="X149" s="4">
        <f t="shared" si="309"/>
        <v>180</v>
      </c>
      <c r="Y149" s="4">
        <f t="shared" si="309"/>
        <v>0</v>
      </c>
      <c r="Z149" s="4">
        <f t="shared" si="309"/>
        <v>180</v>
      </c>
      <c r="AA149" s="4">
        <f t="shared" si="309"/>
        <v>180</v>
      </c>
      <c r="AB149" s="4">
        <f t="shared" si="309"/>
        <v>0</v>
      </c>
      <c r="AC149" s="4">
        <f t="shared" si="309"/>
        <v>180</v>
      </c>
      <c r="AD149" s="4">
        <f t="shared" si="309"/>
        <v>0</v>
      </c>
      <c r="AE149" s="4">
        <f t="shared" si="309"/>
        <v>180</v>
      </c>
      <c r="AF149" s="4">
        <f t="shared" si="309"/>
        <v>0</v>
      </c>
      <c r="AG149" s="4">
        <f t="shared" si="309"/>
        <v>180</v>
      </c>
      <c r="AH149" s="83"/>
    </row>
    <row r="150" spans="1:34" ht="31.5" hidden="1" outlineLevel="7" x14ac:dyDescent="0.2">
      <c r="A150" s="11" t="s">
        <v>35</v>
      </c>
      <c r="B150" s="11" t="s">
        <v>15</v>
      </c>
      <c r="C150" s="11" t="s">
        <v>118</v>
      </c>
      <c r="D150" s="11" t="s">
        <v>11</v>
      </c>
      <c r="E150" s="15" t="s">
        <v>12</v>
      </c>
      <c r="F150" s="8">
        <v>180</v>
      </c>
      <c r="G150" s="8"/>
      <c r="H150" s="8">
        <f>SUM(F150:G150)</f>
        <v>180</v>
      </c>
      <c r="I150" s="8"/>
      <c r="J150" s="8"/>
      <c r="K150" s="8"/>
      <c r="L150" s="8">
        <f>SUM(H150:K150)</f>
        <v>180</v>
      </c>
      <c r="M150" s="8"/>
      <c r="N150" s="8">
        <f>SUM(L150:M150)</f>
        <v>180</v>
      </c>
      <c r="O150" s="8"/>
      <c r="P150" s="8"/>
      <c r="Q150" s="8">
        <f>SUM(N150:P150)</f>
        <v>180</v>
      </c>
      <c r="R150" s="8">
        <v>180</v>
      </c>
      <c r="S150" s="8"/>
      <c r="T150" s="8">
        <f>SUM(R150:S150)</f>
        <v>180</v>
      </c>
      <c r="U150" s="8"/>
      <c r="V150" s="8">
        <f>SUM(T150:U150)</f>
        <v>180</v>
      </c>
      <c r="W150" s="8"/>
      <c r="X150" s="8">
        <f>SUM(V150:W150)</f>
        <v>180</v>
      </c>
      <c r="Y150" s="8"/>
      <c r="Z150" s="8">
        <f>SUM(X150:Y150)</f>
        <v>180</v>
      </c>
      <c r="AA150" s="8">
        <v>180</v>
      </c>
      <c r="AB150" s="8"/>
      <c r="AC150" s="8">
        <f>SUM(AA150:AB150)</f>
        <v>180</v>
      </c>
      <c r="AD150" s="8"/>
      <c r="AE150" s="8">
        <f>SUM(AC150:AD150)</f>
        <v>180</v>
      </c>
      <c r="AF150" s="8"/>
      <c r="AG150" s="8">
        <f>SUM(AE150:AF150)</f>
        <v>180</v>
      </c>
      <c r="AH150" s="83"/>
    </row>
    <row r="151" spans="1:34" ht="31.5" outlineLevel="2" x14ac:dyDescent="0.2">
      <c r="A151" s="5" t="s">
        <v>35</v>
      </c>
      <c r="B151" s="5" t="s">
        <v>15</v>
      </c>
      <c r="C151" s="5" t="s">
        <v>17</v>
      </c>
      <c r="D151" s="5"/>
      <c r="E151" s="18" t="s">
        <v>18</v>
      </c>
      <c r="F151" s="4">
        <f>F154+F158+F156</f>
        <v>56156.92525</v>
      </c>
      <c r="G151" s="4">
        <f t="shared" ref="G151:J151" si="310">G154+G158+G156</f>
        <v>-11653.204259999999</v>
      </c>
      <c r="H151" s="4">
        <f t="shared" si="310"/>
        <v>44503.720990000002</v>
      </c>
      <c r="I151" s="4">
        <f t="shared" si="310"/>
        <v>-41138.199990000001</v>
      </c>
      <c r="J151" s="4">
        <f t="shared" si="310"/>
        <v>0</v>
      </c>
      <c r="K151" s="4">
        <f>K154+K158+K156+K152</f>
        <v>-414.52</v>
      </c>
      <c r="L151" s="4">
        <f t="shared" ref="L151" si="311">L154+L158+L156+L152</f>
        <v>2951.000999999997</v>
      </c>
      <c r="M151" s="4">
        <f>M154+M158+M156+M152+M162</f>
        <v>11921</v>
      </c>
      <c r="N151" s="4">
        <f t="shared" ref="N151" si="312">N154+N158+N156+N152+N162</f>
        <v>14872.000999999997</v>
      </c>
      <c r="O151" s="4">
        <f>O154+O158+O156+O152+O162+O160+O164</f>
        <v>97429.208240000007</v>
      </c>
      <c r="P151" s="4">
        <f t="shared" ref="P151:AG151" si="313">P154+P158+P156+P152+P162+P160+P164</f>
        <v>2.6297899999999998</v>
      </c>
      <c r="Q151" s="4">
        <f t="shared" si="313"/>
        <v>112303.83903</v>
      </c>
      <c r="R151" s="4">
        <f t="shared" si="313"/>
        <v>113617.35</v>
      </c>
      <c r="S151" s="4">
        <f t="shared" si="313"/>
        <v>-1306</v>
      </c>
      <c r="T151" s="4">
        <f t="shared" si="313"/>
        <v>112311.35</v>
      </c>
      <c r="U151" s="4">
        <f t="shared" si="313"/>
        <v>0</v>
      </c>
      <c r="V151" s="4">
        <f t="shared" si="313"/>
        <v>112311.35</v>
      </c>
      <c r="W151" s="4">
        <f t="shared" si="313"/>
        <v>1240</v>
      </c>
      <c r="X151" s="4">
        <f t="shared" si="313"/>
        <v>113551.35</v>
      </c>
      <c r="Y151" s="4">
        <f t="shared" si="313"/>
        <v>112000</v>
      </c>
      <c r="Z151" s="4">
        <f t="shared" si="313"/>
        <v>225551.35</v>
      </c>
      <c r="AA151" s="4">
        <f t="shared" si="313"/>
        <v>107892.4</v>
      </c>
      <c r="AB151" s="4">
        <f t="shared" si="313"/>
        <v>-1100</v>
      </c>
      <c r="AC151" s="4">
        <f t="shared" si="313"/>
        <v>106792.4</v>
      </c>
      <c r="AD151" s="4">
        <f t="shared" si="313"/>
        <v>0</v>
      </c>
      <c r="AE151" s="4">
        <f t="shared" si="313"/>
        <v>106792.4</v>
      </c>
      <c r="AF151" s="4">
        <f t="shared" si="313"/>
        <v>42000</v>
      </c>
      <c r="AG151" s="4">
        <f t="shared" si="313"/>
        <v>148792.4</v>
      </c>
      <c r="AH151" s="83"/>
    </row>
    <row r="152" spans="1:34" s="41" customFormat="1" ht="15.75" outlineLevel="2" x14ac:dyDescent="0.25">
      <c r="A152" s="5" t="s">
        <v>35</v>
      </c>
      <c r="B152" s="5" t="s">
        <v>15</v>
      </c>
      <c r="C152" s="67" t="s">
        <v>723</v>
      </c>
      <c r="D152" s="67"/>
      <c r="E152" s="69" t="s">
        <v>722</v>
      </c>
      <c r="F152" s="4"/>
      <c r="G152" s="4"/>
      <c r="H152" s="4"/>
      <c r="I152" s="4"/>
      <c r="J152" s="4"/>
      <c r="K152" s="4">
        <f>K153</f>
        <v>1</v>
      </c>
      <c r="L152" s="4">
        <f t="shared" ref="L152:AE152" si="314">L153</f>
        <v>1</v>
      </c>
      <c r="M152" s="4">
        <f>M153</f>
        <v>0</v>
      </c>
      <c r="N152" s="4">
        <f t="shared" si="314"/>
        <v>1</v>
      </c>
      <c r="O152" s="4"/>
      <c r="P152" s="4">
        <f>P153</f>
        <v>2.6297899999999998</v>
      </c>
      <c r="Q152" s="4">
        <f t="shared" si="314"/>
        <v>3.6297899999999998</v>
      </c>
      <c r="R152" s="4">
        <f t="shared" si="314"/>
        <v>0</v>
      </c>
      <c r="S152" s="4">
        <f t="shared" si="314"/>
        <v>0</v>
      </c>
      <c r="T152" s="4">
        <f t="shared" si="314"/>
        <v>0</v>
      </c>
      <c r="U152" s="4">
        <f t="shared" si="314"/>
        <v>0</v>
      </c>
      <c r="V152" s="4">
        <f t="shared" si="314"/>
        <v>0</v>
      </c>
      <c r="W152" s="4">
        <f>W153</f>
        <v>0</v>
      </c>
      <c r="X152" s="4">
        <f t="shared" si="314"/>
        <v>0</v>
      </c>
      <c r="Y152" s="4"/>
      <c r="Z152" s="4">
        <f t="shared" si="314"/>
        <v>0</v>
      </c>
      <c r="AA152" s="4">
        <f t="shared" si="314"/>
        <v>0</v>
      </c>
      <c r="AB152" s="4">
        <f t="shared" si="314"/>
        <v>0</v>
      </c>
      <c r="AC152" s="4">
        <f t="shared" si="314"/>
        <v>0</v>
      </c>
      <c r="AD152" s="4">
        <f t="shared" si="314"/>
        <v>0</v>
      </c>
      <c r="AE152" s="4">
        <f t="shared" si="314"/>
        <v>0</v>
      </c>
      <c r="AF152" s="4"/>
      <c r="AG152" s="4">
        <f t="shared" ref="AG152" si="315">AG153</f>
        <v>0</v>
      </c>
      <c r="AH152" s="83"/>
    </row>
    <row r="153" spans="1:34" ht="15.75" outlineLevel="2" x14ac:dyDescent="0.25">
      <c r="A153" s="11" t="s">
        <v>35</v>
      </c>
      <c r="B153" s="11" t="s">
        <v>15</v>
      </c>
      <c r="C153" s="70" t="s">
        <v>723</v>
      </c>
      <c r="D153" s="70" t="s">
        <v>27</v>
      </c>
      <c r="E153" s="74" t="s">
        <v>28</v>
      </c>
      <c r="F153" s="4"/>
      <c r="G153" s="4"/>
      <c r="H153" s="4"/>
      <c r="I153" s="4"/>
      <c r="J153" s="4"/>
      <c r="K153" s="8">
        <v>1</v>
      </c>
      <c r="L153" s="8">
        <f>SUM(H153:K153)</f>
        <v>1</v>
      </c>
      <c r="M153" s="8"/>
      <c r="N153" s="8">
        <f>SUM(L153:M153)</f>
        <v>1</v>
      </c>
      <c r="O153" s="4"/>
      <c r="P153" s="8">
        <v>2.6297899999999998</v>
      </c>
      <c r="Q153" s="8">
        <f>SUM(N153:P153)</f>
        <v>3.6297899999999998</v>
      </c>
      <c r="R153" s="4"/>
      <c r="S153" s="4"/>
      <c r="T153" s="4"/>
      <c r="U153" s="4"/>
      <c r="V153" s="4"/>
      <c r="W153" s="8"/>
      <c r="X153" s="8">
        <f>SUM(V153:W153)</f>
        <v>0</v>
      </c>
      <c r="Y153" s="4"/>
      <c r="Z153" s="8">
        <f>SUM(X153:Y153)</f>
        <v>0</v>
      </c>
      <c r="AA153" s="4"/>
      <c r="AB153" s="4"/>
      <c r="AC153" s="4"/>
      <c r="AD153" s="4"/>
      <c r="AE153" s="4"/>
      <c r="AF153" s="4"/>
      <c r="AG153" s="8">
        <f>SUM(AE153:AF153)</f>
        <v>0</v>
      </c>
      <c r="AH153" s="83"/>
    </row>
    <row r="154" spans="1:34" ht="47.25" hidden="1" outlineLevel="3" x14ac:dyDescent="0.2">
      <c r="A154" s="5" t="s">
        <v>35</v>
      </c>
      <c r="B154" s="5" t="s">
        <v>15</v>
      </c>
      <c r="C154" s="5" t="s">
        <v>120</v>
      </c>
      <c r="D154" s="5"/>
      <c r="E154" s="18" t="s">
        <v>549</v>
      </c>
      <c r="F154" s="4">
        <f t="shared" ref="F154:AF156" si="316">F155</f>
        <v>13712.72525</v>
      </c>
      <c r="G154" s="4">
        <f t="shared" si="316"/>
        <v>-10347.204259999999</v>
      </c>
      <c r="H154" s="4">
        <f t="shared" si="316"/>
        <v>3365.5209900000009</v>
      </c>
      <c r="I154" s="4">
        <f t="shared" si="316"/>
        <v>0</v>
      </c>
      <c r="J154" s="4">
        <f t="shared" si="316"/>
        <v>0</v>
      </c>
      <c r="K154" s="4">
        <f t="shared" si="316"/>
        <v>-415.52</v>
      </c>
      <c r="L154" s="4">
        <f t="shared" si="316"/>
        <v>2950.0009900000009</v>
      </c>
      <c r="M154" s="4">
        <f t="shared" si="316"/>
        <v>0</v>
      </c>
      <c r="N154" s="4">
        <f t="shared" si="316"/>
        <v>2950.0009900000009</v>
      </c>
      <c r="O154" s="4">
        <f t="shared" si="316"/>
        <v>0</v>
      </c>
      <c r="P154" s="4">
        <f t="shared" si="316"/>
        <v>0</v>
      </c>
      <c r="Q154" s="4">
        <f t="shared" si="316"/>
        <v>2950.0009900000009</v>
      </c>
      <c r="R154" s="4">
        <f t="shared" si="316"/>
        <v>28077.85</v>
      </c>
      <c r="S154" s="4">
        <f t="shared" si="316"/>
        <v>0</v>
      </c>
      <c r="T154" s="4">
        <f t="shared" si="316"/>
        <v>28077.85</v>
      </c>
      <c r="U154" s="4">
        <f t="shared" si="316"/>
        <v>0</v>
      </c>
      <c r="V154" s="4">
        <f t="shared" si="316"/>
        <v>28077.85</v>
      </c>
      <c r="W154" s="4">
        <f t="shared" si="316"/>
        <v>0</v>
      </c>
      <c r="X154" s="4">
        <f t="shared" si="316"/>
        <v>28077.85</v>
      </c>
      <c r="Y154" s="4">
        <f t="shared" si="316"/>
        <v>0</v>
      </c>
      <c r="Z154" s="4">
        <f t="shared" si="316"/>
        <v>28077.85</v>
      </c>
      <c r="AA154" s="4">
        <f t="shared" si="316"/>
        <v>26698.1</v>
      </c>
      <c r="AB154" s="4">
        <f t="shared" si="316"/>
        <v>0</v>
      </c>
      <c r="AC154" s="4">
        <f t="shared" si="316"/>
        <v>26698.1</v>
      </c>
      <c r="AD154" s="4">
        <f t="shared" si="316"/>
        <v>0</v>
      </c>
      <c r="AE154" s="4">
        <f t="shared" si="316"/>
        <v>26698.1</v>
      </c>
      <c r="AF154" s="4">
        <f t="shared" si="316"/>
        <v>0</v>
      </c>
      <c r="AG154" s="4">
        <f t="shared" ref="AF154:AG156" si="317">AG155</f>
        <v>26698.1</v>
      </c>
      <c r="AH154" s="83"/>
    </row>
    <row r="155" spans="1:34" ht="21.75" hidden="1" customHeight="1" outlineLevel="7" x14ac:dyDescent="0.2">
      <c r="A155" s="11" t="s">
        <v>35</v>
      </c>
      <c r="B155" s="11" t="s">
        <v>15</v>
      </c>
      <c r="C155" s="11" t="s">
        <v>120</v>
      </c>
      <c r="D155" s="11" t="s">
        <v>27</v>
      </c>
      <c r="E155" s="15" t="s">
        <v>645</v>
      </c>
      <c r="F155" s="24">
        <v>13712.72525</v>
      </c>
      <c r="G155" s="24">
        <f>-413.02925-7559.17501-2375</f>
        <v>-10347.204259999999</v>
      </c>
      <c r="H155" s="24">
        <f>SUM(F155:G155)</f>
        <v>3365.5209900000009</v>
      </c>
      <c r="I155" s="24"/>
      <c r="J155" s="24"/>
      <c r="K155" s="24">
        <v>-415.52</v>
      </c>
      <c r="L155" s="24">
        <f>SUM(H155:K155)</f>
        <v>2950.0009900000009</v>
      </c>
      <c r="M155" s="24"/>
      <c r="N155" s="24">
        <f>SUM(L155:M155)</f>
        <v>2950.0009900000009</v>
      </c>
      <c r="O155" s="24"/>
      <c r="P155" s="24"/>
      <c r="Q155" s="24">
        <f>SUM(N155:P155)</f>
        <v>2950.0009900000009</v>
      </c>
      <c r="R155" s="24">
        <v>28077.85</v>
      </c>
      <c r="S155" s="8"/>
      <c r="T155" s="24">
        <f>SUM(R155:S155)</f>
        <v>28077.85</v>
      </c>
      <c r="U155" s="24"/>
      <c r="V155" s="24">
        <f>SUM(T155:U155)</f>
        <v>28077.85</v>
      </c>
      <c r="W155" s="24"/>
      <c r="X155" s="24">
        <f>SUM(V155:W155)</f>
        <v>28077.85</v>
      </c>
      <c r="Y155" s="24"/>
      <c r="Z155" s="24">
        <f>SUM(X155:Y155)</f>
        <v>28077.85</v>
      </c>
      <c r="AA155" s="24">
        <v>26698.1</v>
      </c>
      <c r="AB155" s="8"/>
      <c r="AC155" s="24">
        <f>SUM(AA155:AB155)</f>
        <v>26698.1</v>
      </c>
      <c r="AD155" s="24"/>
      <c r="AE155" s="24">
        <f>SUM(AC155:AD155)</f>
        <v>26698.1</v>
      </c>
      <c r="AF155" s="24"/>
      <c r="AG155" s="24">
        <f>SUM(AE155:AF155)</f>
        <v>26698.1</v>
      </c>
      <c r="AH155" s="83"/>
    </row>
    <row r="156" spans="1:34" s="42" customFormat="1" ht="47.25" outlineLevel="3" x14ac:dyDescent="0.2">
      <c r="A156" s="5" t="s">
        <v>35</v>
      </c>
      <c r="B156" s="5" t="s">
        <v>15</v>
      </c>
      <c r="C156" s="5" t="s">
        <v>120</v>
      </c>
      <c r="D156" s="5"/>
      <c r="E156" s="18" t="s">
        <v>574</v>
      </c>
      <c r="F156" s="4">
        <f t="shared" si="316"/>
        <v>41138.199999999997</v>
      </c>
      <c r="G156" s="4">
        <f t="shared" si="316"/>
        <v>0</v>
      </c>
      <c r="H156" s="4">
        <f t="shared" si="316"/>
        <v>41138.199999999997</v>
      </c>
      <c r="I156" s="4">
        <f t="shared" si="316"/>
        <v>-41138.199990000001</v>
      </c>
      <c r="J156" s="4">
        <f t="shared" si="316"/>
        <v>0</v>
      </c>
      <c r="K156" s="4">
        <f t="shared" si="316"/>
        <v>0</v>
      </c>
      <c r="L156" s="4">
        <f t="shared" si="316"/>
        <v>9.9999961093999445E-6</v>
      </c>
      <c r="M156" s="4">
        <f t="shared" si="316"/>
        <v>0</v>
      </c>
      <c r="N156" s="4">
        <f t="shared" si="316"/>
        <v>9.9999961093999445E-6</v>
      </c>
      <c r="O156" s="4">
        <f t="shared" si="316"/>
        <v>133.82669999999999</v>
      </c>
      <c r="P156" s="4">
        <f t="shared" si="316"/>
        <v>0</v>
      </c>
      <c r="Q156" s="4">
        <f t="shared" si="316"/>
        <v>133.8267099999961</v>
      </c>
      <c r="R156" s="4">
        <f t="shared" si="316"/>
        <v>84233.5</v>
      </c>
      <c r="S156" s="4">
        <f t="shared" si="316"/>
        <v>0</v>
      </c>
      <c r="T156" s="4">
        <f t="shared" si="316"/>
        <v>84233.5</v>
      </c>
      <c r="U156" s="4">
        <f t="shared" si="316"/>
        <v>0</v>
      </c>
      <c r="V156" s="4">
        <f t="shared" si="316"/>
        <v>84233.5</v>
      </c>
      <c r="W156" s="4">
        <f t="shared" si="316"/>
        <v>0</v>
      </c>
      <c r="X156" s="4">
        <f t="shared" si="316"/>
        <v>84233.5</v>
      </c>
      <c r="Y156" s="4">
        <f t="shared" si="316"/>
        <v>0</v>
      </c>
      <c r="Z156" s="4">
        <f t="shared" si="316"/>
        <v>84233.5</v>
      </c>
      <c r="AA156" s="4">
        <f t="shared" si="316"/>
        <v>80094.3</v>
      </c>
      <c r="AB156" s="4">
        <f t="shared" si="316"/>
        <v>0</v>
      </c>
      <c r="AC156" s="4">
        <f t="shared" si="316"/>
        <v>80094.3</v>
      </c>
      <c r="AD156" s="4">
        <f t="shared" si="316"/>
        <v>0</v>
      </c>
      <c r="AE156" s="4">
        <f t="shared" si="316"/>
        <v>80094.3</v>
      </c>
      <c r="AF156" s="4">
        <f t="shared" si="317"/>
        <v>0</v>
      </c>
      <c r="AG156" s="4">
        <f t="shared" si="317"/>
        <v>80094.3</v>
      </c>
      <c r="AH156" s="83"/>
    </row>
    <row r="157" spans="1:34" s="42" customFormat="1" ht="15.75" outlineLevel="7" x14ac:dyDescent="0.2">
      <c r="A157" s="11" t="s">
        <v>35</v>
      </c>
      <c r="B157" s="11" t="s">
        <v>15</v>
      </c>
      <c r="C157" s="11" t="s">
        <v>120</v>
      </c>
      <c r="D157" s="11" t="s">
        <v>27</v>
      </c>
      <c r="E157" s="15" t="s">
        <v>907</v>
      </c>
      <c r="F157" s="8">
        <v>41138.199999999997</v>
      </c>
      <c r="G157" s="8">
        <f>(-26358.82725+26358.82725)</f>
        <v>0</v>
      </c>
      <c r="H157" s="24">
        <f>SUM(F157:G157)</f>
        <v>41138.199999999997</v>
      </c>
      <c r="I157" s="8">
        <f>-34013.19999-7125</f>
        <v>-41138.199990000001</v>
      </c>
      <c r="J157" s="8">
        <f t="shared" ref="J157" si="318">(-26358.82725+26358.82725)</f>
        <v>0</v>
      </c>
      <c r="K157" s="8">
        <f>(-26358.82725+26358.82725)</f>
        <v>0</v>
      </c>
      <c r="L157" s="24">
        <f>SUM(H157:K157)</f>
        <v>9.9999961093999445E-6</v>
      </c>
      <c r="M157" s="8">
        <f>(-26358.82725+26358.82725)</f>
        <v>0</v>
      </c>
      <c r="N157" s="24">
        <f>SUM(L157:M157)</f>
        <v>9.9999961093999445E-6</v>
      </c>
      <c r="O157" s="24">
        <v>133.82669999999999</v>
      </c>
      <c r="P157" s="8">
        <f>(-26358.82725+26358.82725)</f>
        <v>0</v>
      </c>
      <c r="Q157" s="24">
        <f>SUM(N157:P157)</f>
        <v>133.8267099999961</v>
      </c>
      <c r="R157" s="8">
        <v>84233.5</v>
      </c>
      <c r="S157" s="8"/>
      <c r="T157" s="8">
        <f>SUM(R157:S157)</f>
        <v>84233.5</v>
      </c>
      <c r="U157" s="8">
        <f>(-26358.82725+26358.82725)</f>
        <v>0</v>
      </c>
      <c r="V157" s="24">
        <f>SUM(T157:U157)</f>
        <v>84233.5</v>
      </c>
      <c r="W157" s="8">
        <f>(-26358.82725+26358.82725)</f>
        <v>0</v>
      </c>
      <c r="X157" s="24">
        <f>SUM(V157:W157)</f>
        <v>84233.5</v>
      </c>
      <c r="Y157" s="8"/>
      <c r="Z157" s="24">
        <f>SUM(X157:Y157)</f>
        <v>84233.5</v>
      </c>
      <c r="AA157" s="8">
        <v>80094.3</v>
      </c>
      <c r="AB157" s="8"/>
      <c r="AC157" s="8">
        <f>SUM(AA157:AB157)</f>
        <v>80094.3</v>
      </c>
      <c r="AD157" s="8">
        <f>(-26358.82725+26358.82725)</f>
        <v>0</v>
      </c>
      <c r="AE157" s="24">
        <f>SUM(AC157:AD157)</f>
        <v>80094.3</v>
      </c>
      <c r="AF157" s="8"/>
      <c r="AG157" s="24">
        <f>SUM(AE157:AF157)</f>
        <v>80094.3</v>
      </c>
      <c r="AH157" s="83"/>
    </row>
    <row r="158" spans="1:34" ht="31.5" hidden="1" outlineLevel="3" x14ac:dyDescent="0.2">
      <c r="A158" s="5" t="s">
        <v>35</v>
      </c>
      <c r="B158" s="5" t="s">
        <v>15</v>
      </c>
      <c r="C158" s="5" t="s">
        <v>121</v>
      </c>
      <c r="D158" s="5"/>
      <c r="E158" s="18" t="s">
        <v>555</v>
      </c>
      <c r="F158" s="4">
        <f t="shared" ref="F158:AF164" si="319">F159</f>
        <v>1306</v>
      </c>
      <c r="G158" s="4">
        <f t="shared" si="319"/>
        <v>-1306</v>
      </c>
      <c r="H158" s="4">
        <f t="shared" si="319"/>
        <v>0</v>
      </c>
      <c r="I158" s="4">
        <f t="shared" si="319"/>
        <v>0</v>
      </c>
      <c r="J158" s="4">
        <f t="shared" si="319"/>
        <v>0</v>
      </c>
      <c r="K158" s="4">
        <f t="shared" si="319"/>
        <v>0</v>
      </c>
      <c r="L158" s="4">
        <f t="shared" si="319"/>
        <v>0</v>
      </c>
      <c r="M158" s="4">
        <f t="shared" si="319"/>
        <v>0</v>
      </c>
      <c r="N158" s="4">
        <f t="shared" si="319"/>
        <v>0</v>
      </c>
      <c r="O158" s="4">
        <f t="shared" si="319"/>
        <v>0</v>
      </c>
      <c r="P158" s="4">
        <f t="shared" si="319"/>
        <v>0</v>
      </c>
      <c r="Q158" s="4">
        <f t="shared" si="319"/>
        <v>0</v>
      </c>
      <c r="R158" s="4">
        <f t="shared" si="319"/>
        <v>1306</v>
      </c>
      <c r="S158" s="4">
        <f t="shared" si="319"/>
        <v>-1306</v>
      </c>
      <c r="T158" s="4">
        <f t="shared" si="319"/>
        <v>0</v>
      </c>
      <c r="U158" s="4">
        <f t="shared" si="319"/>
        <v>0</v>
      </c>
      <c r="V158" s="4">
        <f t="shared" si="319"/>
        <v>0</v>
      </c>
      <c r="W158" s="4">
        <f t="shared" si="319"/>
        <v>0</v>
      </c>
      <c r="X158" s="4">
        <f t="shared" si="319"/>
        <v>0</v>
      </c>
      <c r="Y158" s="4">
        <f t="shared" si="319"/>
        <v>0</v>
      </c>
      <c r="Z158" s="4">
        <f t="shared" si="319"/>
        <v>0</v>
      </c>
      <c r="AA158" s="4">
        <f t="shared" si="319"/>
        <v>1100</v>
      </c>
      <c r="AB158" s="4">
        <f t="shared" si="319"/>
        <v>-1100</v>
      </c>
      <c r="AC158" s="4">
        <f t="shared" si="319"/>
        <v>0</v>
      </c>
      <c r="AD158" s="4">
        <f t="shared" si="319"/>
        <v>0</v>
      </c>
      <c r="AE158" s="4">
        <f t="shared" si="319"/>
        <v>0</v>
      </c>
      <c r="AF158" s="4">
        <f t="shared" si="319"/>
        <v>0</v>
      </c>
      <c r="AG158" s="4">
        <f t="shared" ref="AF158:AG162" si="320">AG159</f>
        <v>0</v>
      </c>
      <c r="AH158" s="83"/>
    </row>
    <row r="159" spans="1:34" ht="15.75" hidden="1" outlineLevel="7" x14ac:dyDescent="0.2">
      <c r="A159" s="11" t="s">
        <v>35</v>
      </c>
      <c r="B159" s="11" t="s">
        <v>15</v>
      </c>
      <c r="C159" s="11" t="s">
        <v>121</v>
      </c>
      <c r="D159" s="11" t="s">
        <v>27</v>
      </c>
      <c r="E159" s="15" t="s">
        <v>28</v>
      </c>
      <c r="F159" s="8">
        <v>1306</v>
      </c>
      <c r="G159" s="8">
        <v>-1306</v>
      </c>
      <c r="H159" s="8">
        <f>SUM(F159:G159)</f>
        <v>0</v>
      </c>
      <c r="I159" s="8"/>
      <c r="J159" s="8"/>
      <c r="K159" s="8"/>
      <c r="L159" s="8">
        <f>SUM(H159:K159)</f>
        <v>0</v>
      </c>
      <c r="M159" s="8"/>
      <c r="N159" s="8">
        <f>SUM(L159:M159)</f>
        <v>0</v>
      </c>
      <c r="O159" s="8"/>
      <c r="P159" s="8"/>
      <c r="Q159" s="8">
        <f>SUM(N159:P159)</f>
        <v>0</v>
      </c>
      <c r="R159" s="8">
        <v>1306</v>
      </c>
      <c r="S159" s="8">
        <v>-1306</v>
      </c>
      <c r="T159" s="8">
        <f>SUM(R159:S159)</f>
        <v>0</v>
      </c>
      <c r="U159" s="8"/>
      <c r="V159" s="8">
        <f>SUM(T159:U159)</f>
        <v>0</v>
      </c>
      <c r="W159" s="8"/>
      <c r="X159" s="8">
        <f>SUM(V159:W159)</f>
        <v>0</v>
      </c>
      <c r="Y159" s="8"/>
      <c r="Z159" s="8">
        <f>SUM(X159:Y159)</f>
        <v>0</v>
      </c>
      <c r="AA159" s="8">
        <v>1100</v>
      </c>
      <c r="AB159" s="8">
        <v>-1100</v>
      </c>
      <c r="AC159" s="8">
        <f>SUM(AA159:AB159)</f>
        <v>0</v>
      </c>
      <c r="AD159" s="8"/>
      <c r="AE159" s="8">
        <f>SUM(AC159:AD159)</f>
        <v>0</v>
      </c>
      <c r="AF159" s="8"/>
      <c r="AG159" s="8">
        <f>SUM(AE159:AF159)</f>
        <v>0</v>
      </c>
      <c r="AH159" s="83"/>
    </row>
    <row r="160" spans="1:34" ht="31.5" outlineLevel="7" x14ac:dyDescent="0.2">
      <c r="A160" s="5" t="s">
        <v>35</v>
      </c>
      <c r="B160" s="5" t="s">
        <v>15</v>
      </c>
      <c r="C160" s="60" t="s">
        <v>745</v>
      </c>
      <c r="D160" s="10"/>
      <c r="E160" s="54" t="s">
        <v>746</v>
      </c>
      <c r="F160" s="8"/>
      <c r="G160" s="8"/>
      <c r="H160" s="8"/>
      <c r="I160" s="8"/>
      <c r="J160" s="8"/>
      <c r="K160" s="8"/>
      <c r="L160" s="8"/>
      <c r="M160" s="8"/>
      <c r="N160" s="8"/>
      <c r="O160" s="4">
        <f t="shared" ref="O160:Q160" si="321">O161</f>
        <v>1295.3815400000001</v>
      </c>
      <c r="P160" s="4">
        <f t="shared" si="321"/>
        <v>0</v>
      </c>
      <c r="Q160" s="4">
        <f t="shared" si="321"/>
        <v>1295.3815400000001</v>
      </c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3"/>
    </row>
    <row r="161" spans="1:34" ht="15.75" outlineLevel="7" x14ac:dyDescent="0.2">
      <c r="A161" s="11" t="s">
        <v>35</v>
      </c>
      <c r="B161" s="11" t="s">
        <v>15</v>
      </c>
      <c r="C161" s="62" t="s">
        <v>745</v>
      </c>
      <c r="D161" s="62" t="s">
        <v>27</v>
      </c>
      <c r="E161" s="30" t="s">
        <v>28</v>
      </c>
      <c r="F161" s="8"/>
      <c r="G161" s="8"/>
      <c r="H161" s="8"/>
      <c r="I161" s="8"/>
      <c r="J161" s="8"/>
      <c r="K161" s="8"/>
      <c r="L161" s="8"/>
      <c r="M161" s="8"/>
      <c r="N161" s="8"/>
      <c r="O161" s="24">
        <v>1295.3815400000001</v>
      </c>
      <c r="P161" s="8">
        <f>(-26358.82725+26358.82725)</f>
        <v>0</v>
      </c>
      <c r="Q161" s="24">
        <f>SUM(N161:P161)</f>
        <v>1295.3815400000001</v>
      </c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3"/>
    </row>
    <row r="162" spans="1:34" ht="31.5" hidden="1" outlineLevel="7" x14ac:dyDescent="0.2">
      <c r="A162" s="5" t="s">
        <v>35</v>
      </c>
      <c r="B162" s="5" t="s">
        <v>15</v>
      </c>
      <c r="C162" s="5" t="s">
        <v>747</v>
      </c>
      <c r="D162" s="5"/>
      <c r="E162" s="18" t="s">
        <v>741</v>
      </c>
      <c r="F162" s="8"/>
      <c r="G162" s="8"/>
      <c r="H162" s="8"/>
      <c r="I162" s="8"/>
      <c r="J162" s="8"/>
      <c r="K162" s="8"/>
      <c r="L162" s="8"/>
      <c r="M162" s="4">
        <f t="shared" si="319"/>
        <v>11921</v>
      </c>
      <c r="N162" s="4">
        <f t="shared" si="319"/>
        <v>11921</v>
      </c>
      <c r="O162" s="4">
        <f t="shared" si="319"/>
        <v>0</v>
      </c>
      <c r="P162" s="4">
        <f t="shared" si="319"/>
        <v>0</v>
      </c>
      <c r="Q162" s="4">
        <f t="shared" si="319"/>
        <v>11921</v>
      </c>
      <c r="R162" s="8"/>
      <c r="S162" s="8"/>
      <c r="T162" s="8"/>
      <c r="U162" s="8"/>
      <c r="V162" s="8"/>
      <c r="W162" s="4">
        <f t="shared" si="319"/>
        <v>1240</v>
      </c>
      <c r="X162" s="4">
        <f t="shared" si="319"/>
        <v>1240</v>
      </c>
      <c r="Y162" s="4">
        <f t="shared" si="319"/>
        <v>0</v>
      </c>
      <c r="Z162" s="4">
        <f t="shared" si="319"/>
        <v>1240</v>
      </c>
      <c r="AA162" s="8"/>
      <c r="AB162" s="8"/>
      <c r="AC162" s="8"/>
      <c r="AD162" s="8"/>
      <c r="AE162" s="8"/>
      <c r="AF162" s="4">
        <f t="shared" si="320"/>
        <v>0</v>
      </c>
      <c r="AG162" s="4">
        <f t="shared" si="320"/>
        <v>0</v>
      </c>
      <c r="AH162" s="83"/>
    </row>
    <row r="163" spans="1:34" ht="15.75" hidden="1" outlineLevel="7" x14ac:dyDescent="0.2">
      <c r="A163" s="11" t="s">
        <v>35</v>
      </c>
      <c r="B163" s="11" t="s">
        <v>15</v>
      </c>
      <c r="C163" s="11" t="s">
        <v>747</v>
      </c>
      <c r="D163" s="11" t="s">
        <v>27</v>
      </c>
      <c r="E163" s="15" t="s">
        <v>28</v>
      </c>
      <c r="F163" s="8"/>
      <c r="G163" s="8"/>
      <c r="H163" s="8"/>
      <c r="I163" s="8"/>
      <c r="J163" s="8"/>
      <c r="K163" s="8"/>
      <c r="L163" s="8"/>
      <c r="M163" s="8">
        <v>11921</v>
      </c>
      <c r="N163" s="8">
        <f>SUM(L163:M163)</f>
        <v>11921</v>
      </c>
      <c r="O163" s="8"/>
      <c r="P163" s="8"/>
      <c r="Q163" s="8">
        <f>SUM(N163:P163)</f>
        <v>11921</v>
      </c>
      <c r="R163" s="8"/>
      <c r="S163" s="8"/>
      <c r="T163" s="8"/>
      <c r="U163" s="8"/>
      <c r="V163" s="8"/>
      <c r="W163" s="8">
        <v>1240</v>
      </c>
      <c r="X163" s="8">
        <f>SUM(V163:W163)</f>
        <v>1240</v>
      </c>
      <c r="Y163" s="8"/>
      <c r="Z163" s="8">
        <f>SUM(X163:Y163)</f>
        <v>1240</v>
      </c>
      <c r="AA163" s="8"/>
      <c r="AB163" s="8"/>
      <c r="AC163" s="8"/>
      <c r="AD163" s="8"/>
      <c r="AE163" s="8"/>
      <c r="AF163" s="8"/>
      <c r="AG163" s="8">
        <f>SUM(AE163:AF163)</f>
        <v>0</v>
      </c>
      <c r="AH163" s="83"/>
    </row>
    <row r="164" spans="1:34" ht="31.5" outlineLevel="7" x14ac:dyDescent="0.2">
      <c r="A164" s="5" t="s">
        <v>35</v>
      </c>
      <c r="B164" s="5" t="s">
        <v>15</v>
      </c>
      <c r="C164" s="5" t="s">
        <v>747</v>
      </c>
      <c r="D164" s="5"/>
      <c r="E164" s="18" t="s">
        <v>741</v>
      </c>
      <c r="F164" s="8"/>
      <c r="G164" s="8"/>
      <c r="H164" s="8"/>
      <c r="I164" s="8"/>
      <c r="J164" s="8"/>
      <c r="K164" s="8"/>
      <c r="L164" s="8"/>
      <c r="M164" s="8"/>
      <c r="N164" s="8"/>
      <c r="O164" s="4">
        <f t="shared" si="319"/>
        <v>96000</v>
      </c>
      <c r="P164" s="4">
        <f t="shared" si="319"/>
        <v>0</v>
      </c>
      <c r="Q164" s="4">
        <f t="shared" si="319"/>
        <v>96000</v>
      </c>
      <c r="R164" s="8"/>
      <c r="S164" s="8"/>
      <c r="T164" s="8"/>
      <c r="U164" s="8"/>
      <c r="V164" s="8"/>
      <c r="W164" s="8"/>
      <c r="X164" s="8"/>
      <c r="Y164" s="4">
        <f t="shared" si="319"/>
        <v>112000</v>
      </c>
      <c r="Z164" s="4">
        <f t="shared" si="319"/>
        <v>112000</v>
      </c>
      <c r="AA164" s="8"/>
      <c r="AB164" s="8"/>
      <c r="AC164" s="8"/>
      <c r="AD164" s="8"/>
      <c r="AE164" s="8"/>
      <c r="AF164" s="4">
        <f t="shared" si="319"/>
        <v>42000</v>
      </c>
      <c r="AG164" s="4">
        <f t="shared" ref="AG164" si="322">AG165</f>
        <v>42000</v>
      </c>
      <c r="AH164" s="83"/>
    </row>
    <row r="165" spans="1:34" ht="15.75" outlineLevel="7" x14ac:dyDescent="0.2">
      <c r="A165" s="11" t="s">
        <v>35</v>
      </c>
      <c r="B165" s="11" t="s">
        <v>15</v>
      </c>
      <c r="C165" s="11" t="s">
        <v>747</v>
      </c>
      <c r="D165" s="11" t="s">
        <v>27</v>
      </c>
      <c r="E165" s="15" t="s">
        <v>28</v>
      </c>
      <c r="F165" s="8"/>
      <c r="G165" s="8"/>
      <c r="H165" s="8"/>
      <c r="I165" s="8"/>
      <c r="J165" s="8"/>
      <c r="K165" s="8"/>
      <c r="L165" s="8"/>
      <c r="M165" s="8"/>
      <c r="N165" s="8"/>
      <c r="O165" s="8">
        <v>96000</v>
      </c>
      <c r="P165" s="8"/>
      <c r="Q165" s="8">
        <f>SUM(N165:P165)</f>
        <v>96000</v>
      </c>
      <c r="R165" s="8"/>
      <c r="S165" s="8"/>
      <c r="T165" s="8"/>
      <c r="U165" s="8"/>
      <c r="V165" s="8"/>
      <c r="W165" s="8"/>
      <c r="X165" s="8"/>
      <c r="Y165" s="8">
        <v>112000</v>
      </c>
      <c r="Z165" s="8">
        <f>SUM(X165:Y165)</f>
        <v>112000</v>
      </c>
      <c r="AA165" s="8"/>
      <c r="AB165" s="8"/>
      <c r="AC165" s="8"/>
      <c r="AD165" s="8"/>
      <c r="AE165" s="8"/>
      <c r="AF165" s="8">
        <v>42000</v>
      </c>
      <c r="AG165" s="8">
        <f>SUM(AE165:AF165)</f>
        <v>42000</v>
      </c>
      <c r="AH165" s="83"/>
    </row>
    <row r="166" spans="1:34" ht="15.75" outlineLevel="7" x14ac:dyDescent="0.2">
      <c r="A166" s="5" t="s">
        <v>35</v>
      </c>
      <c r="B166" s="5" t="s">
        <v>556</v>
      </c>
      <c r="C166" s="11"/>
      <c r="D166" s="11"/>
      <c r="E166" s="12" t="s">
        <v>538</v>
      </c>
      <c r="F166" s="4">
        <f>F167+F179+F194</f>
        <v>39142.699999999997</v>
      </c>
      <c r="G166" s="4">
        <f t="shared" ref="G166:J166" si="323">G167+G179+G194</f>
        <v>0</v>
      </c>
      <c r="H166" s="4">
        <f t="shared" si="323"/>
        <v>39142.699999999997</v>
      </c>
      <c r="I166" s="4">
        <f t="shared" si="323"/>
        <v>0</v>
      </c>
      <c r="J166" s="4">
        <f t="shared" si="323"/>
        <v>5797.9610000000002</v>
      </c>
      <c r="K166" s="4">
        <f t="shared" ref="K166:L166" si="324">K167+K179+K194</f>
        <v>0</v>
      </c>
      <c r="L166" s="4">
        <f t="shared" si="324"/>
        <v>44940.661</v>
      </c>
      <c r="M166" s="4">
        <f t="shared" ref="M166:Q166" si="325">M167+M179+M194</f>
        <v>1807.1708600000002</v>
      </c>
      <c r="N166" s="4">
        <f t="shared" si="325"/>
        <v>46747.831859999998</v>
      </c>
      <c r="O166" s="4">
        <f t="shared" si="325"/>
        <v>0</v>
      </c>
      <c r="P166" s="4">
        <f t="shared" si="325"/>
        <v>-27.900000000000002</v>
      </c>
      <c r="Q166" s="4">
        <f t="shared" si="325"/>
        <v>46719.931859999997</v>
      </c>
      <c r="R166" s="4">
        <f>R167+R179+R194</f>
        <v>37594.300000000003</v>
      </c>
      <c r="S166" s="4">
        <f t="shared" ref="S166" si="326">S167+S179+S194</f>
        <v>0</v>
      </c>
      <c r="T166" s="4">
        <f t="shared" ref="T166:Z166" si="327">T167+T179+T194</f>
        <v>37594.300000000003</v>
      </c>
      <c r="U166" s="4">
        <f t="shared" si="327"/>
        <v>0</v>
      </c>
      <c r="V166" s="4">
        <f t="shared" si="327"/>
        <v>37594.300000000003</v>
      </c>
      <c r="W166" s="4">
        <f t="shared" si="327"/>
        <v>0</v>
      </c>
      <c r="X166" s="4">
        <f t="shared" si="327"/>
        <v>37594.300000000003</v>
      </c>
      <c r="Y166" s="4">
        <f t="shared" si="327"/>
        <v>0</v>
      </c>
      <c r="Z166" s="4">
        <f t="shared" si="327"/>
        <v>37594.300000000003</v>
      </c>
      <c r="AA166" s="4">
        <f>AA167+AA179+AA194</f>
        <v>34505.199999999997</v>
      </c>
      <c r="AB166" s="4">
        <f t="shared" ref="AB166" si="328">AB167+AB179+AB194</f>
        <v>0</v>
      </c>
      <c r="AC166" s="4">
        <f t="shared" ref="AC166:AG166" si="329">AC167+AC179+AC194</f>
        <v>34505.199999999997</v>
      </c>
      <c r="AD166" s="4">
        <f t="shared" si="329"/>
        <v>0</v>
      </c>
      <c r="AE166" s="4">
        <f t="shared" si="329"/>
        <v>34505.199999999997</v>
      </c>
      <c r="AF166" s="4">
        <f t="shared" si="329"/>
        <v>0</v>
      </c>
      <c r="AG166" s="4">
        <f t="shared" si="329"/>
        <v>34505.199999999997</v>
      </c>
      <c r="AH166" s="83"/>
    </row>
    <row r="167" spans="1:34" ht="15.75" hidden="1" outlineLevel="1" x14ac:dyDescent="0.2">
      <c r="A167" s="5" t="s">
        <v>35</v>
      </c>
      <c r="B167" s="5" t="s">
        <v>122</v>
      </c>
      <c r="C167" s="5"/>
      <c r="D167" s="5"/>
      <c r="E167" s="18" t="s">
        <v>123</v>
      </c>
      <c r="F167" s="4">
        <f>F168</f>
        <v>15822.900000000001</v>
      </c>
      <c r="G167" s="4">
        <f t="shared" ref="G167:Q167" si="330">G168</f>
        <v>0</v>
      </c>
      <c r="H167" s="4">
        <f t="shared" si="330"/>
        <v>15822.900000000001</v>
      </c>
      <c r="I167" s="4">
        <f t="shared" si="330"/>
        <v>0</v>
      </c>
      <c r="J167" s="4">
        <f t="shared" si="330"/>
        <v>363.33332999999999</v>
      </c>
      <c r="K167" s="4">
        <f t="shared" si="330"/>
        <v>0</v>
      </c>
      <c r="L167" s="4">
        <f t="shared" si="330"/>
        <v>16186.233330000001</v>
      </c>
      <c r="M167" s="4">
        <f t="shared" si="330"/>
        <v>524.20249000000001</v>
      </c>
      <c r="N167" s="4">
        <f t="shared" si="330"/>
        <v>16710.435819999999</v>
      </c>
      <c r="O167" s="4">
        <f t="shared" si="330"/>
        <v>0</v>
      </c>
      <c r="P167" s="4">
        <f t="shared" si="330"/>
        <v>0</v>
      </c>
      <c r="Q167" s="4">
        <f t="shared" si="330"/>
        <v>16710.435819999999</v>
      </c>
      <c r="R167" s="4">
        <f t="shared" ref="R167:AA167" si="331">R168</f>
        <v>15076.7</v>
      </c>
      <c r="S167" s="4">
        <f t="shared" ref="S167" si="332">S168</f>
        <v>0</v>
      </c>
      <c r="T167" s="4">
        <f t="shared" ref="T167:Z167" si="333">T168</f>
        <v>15076.7</v>
      </c>
      <c r="U167" s="4">
        <f t="shared" si="333"/>
        <v>0</v>
      </c>
      <c r="V167" s="4">
        <f t="shared" si="333"/>
        <v>15076.7</v>
      </c>
      <c r="W167" s="4">
        <f t="shared" si="333"/>
        <v>0</v>
      </c>
      <c r="X167" s="4">
        <f t="shared" si="333"/>
        <v>15076.7</v>
      </c>
      <c r="Y167" s="4">
        <f t="shared" si="333"/>
        <v>0</v>
      </c>
      <c r="Z167" s="4">
        <f t="shared" si="333"/>
        <v>15076.7</v>
      </c>
      <c r="AA167" s="4">
        <f t="shared" si="331"/>
        <v>13630.1</v>
      </c>
      <c r="AB167" s="4">
        <f t="shared" ref="AB167" si="334">AB168</f>
        <v>0</v>
      </c>
      <c r="AC167" s="4">
        <f t="shared" ref="AC167:AG167" si="335">AC168</f>
        <v>13630.1</v>
      </c>
      <c r="AD167" s="4">
        <f t="shared" si="335"/>
        <v>0</v>
      </c>
      <c r="AE167" s="4">
        <f t="shared" si="335"/>
        <v>13630.1</v>
      </c>
      <c r="AF167" s="4">
        <f t="shared" si="335"/>
        <v>0</v>
      </c>
      <c r="AG167" s="4">
        <f t="shared" si="335"/>
        <v>13630.1</v>
      </c>
      <c r="AH167" s="83"/>
    </row>
    <row r="168" spans="1:34" ht="47.25" hidden="1" outlineLevel="2" x14ac:dyDescent="0.2">
      <c r="A168" s="5" t="s">
        <v>35</v>
      </c>
      <c r="B168" s="5" t="s">
        <v>122</v>
      </c>
      <c r="C168" s="5" t="s">
        <v>76</v>
      </c>
      <c r="D168" s="5"/>
      <c r="E168" s="18" t="s">
        <v>77</v>
      </c>
      <c r="F168" s="4">
        <f>F169+F173</f>
        <v>15822.900000000001</v>
      </c>
      <c r="G168" s="4">
        <f t="shared" ref="G168:J168" si="336">G169+G173</f>
        <v>0</v>
      </c>
      <c r="H168" s="4">
        <f t="shared" si="336"/>
        <v>15822.900000000001</v>
      </c>
      <c r="I168" s="4">
        <f t="shared" si="336"/>
        <v>0</v>
      </c>
      <c r="J168" s="4">
        <f t="shared" si="336"/>
        <v>363.33332999999999</v>
      </c>
      <c r="K168" s="4">
        <f t="shared" ref="K168:L168" si="337">K169+K173</f>
        <v>0</v>
      </c>
      <c r="L168" s="4">
        <f t="shared" si="337"/>
        <v>16186.233330000001</v>
      </c>
      <c r="M168" s="4">
        <f t="shared" ref="M168:Q168" si="338">M169+M173</f>
        <v>524.20249000000001</v>
      </c>
      <c r="N168" s="4">
        <f t="shared" si="338"/>
        <v>16710.435819999999</v>
      </c>
      <c r="O168" s="4">
        <f t="shared" si="338"/>
        <v>0</v>
      </c>
      <c r="P168" s="4">
        <f t="shared" si="338"/>
        <v>0</v>
      </c>
      <c r="Q168" s="4">
        <f t="shared" si="338"/>
        <v>16710.435819999999</v>
      </c>
      <c r="R168" s="4">
        <f>R169+R173</f>
        <v>15076.7</v>
      </c>
      <c r="S168" s="4">
        <f t="shared" ref="S168" si="339">S169+S173</f>
        <v>0</v>
      </c>
      <c r="T168" s="4">
        <f t="shared" ref="T168:Z168" si="340">T169+T173</f>
        <v>15076.7</v>
      </c>
      <c r="U168" s="4">
        <f t="shared" si="340"/>
        <v>0</v>
      </c>
      <c r="V168" s="4">
        <f t="shared" si="340"/>
        <v>15076.7</v>
      </c>
      <c r="W168" s="4">
        <f t="shared" si="340"/>
        <v>0</v>
      </c>
      <c r="X168" s="4">
        <f t="shared" si="340"/>
        <v>15076.7</v>
      </c>
      <c r="Y168" s="4">
        <f t="shared" si="340"/>
        <v>0</v>
      </c>
      <c r="Z168" s="4">
        <f t="shared" si="340"/>
        <v>15076.7</v>
      </c>
      <c r="AA168" s="4">
        <f>AA169+AA173</f>
        <v>13630.1</v>
      </c>
      <c r="AB168" s="4">
        <f t="shared" ref="AB168" si="341">AB169+AB173</f>
        <v>0</v>
      </c>
      <c r="AC168" s="4">
        <f t="shared" ref="AC168:AG168" si="342">AC169+AC173</f>
        <v>13630.1</v>
      </c>
      <c r="AD168" s="4">
        <f t="shared" si="342"/>
        <v>0</v>
      </c>
      <c r="AE168" s="4">
        <f t="shared" si="342"/>
        <v>13630.1</v>
      </c>
      <c r="AF168" s="4">
        <f t="shared" si="342"/>
        <v>0</v>
      </c>
      <c r="AG168" s="4">
        <f t="shared" si="342"/>
        <v>13630.1</v>
      </c>
      <c r="AH168" s="83"/>
    </row>
    <row r="169" spans="1:34" ht="31.5" hidden="1" outlineLevel="3" x14ac:dyDescent="0.2">
      <c r="A169" s="5" t="s">
        <v>35</v>
      </c>
      <c r="B169" s="5" t="s">
        <v>122</v>
      </c>
      <c r="C169" s="5" t="s">
        <v>124</v>
      </c>
      <c r="D169" s="5"/>
      <c r="E169" s="18" t="s">
        <v>125</v>
      </c>
      <c r="F169" s="4">
        <f t="shared" ref="F169:AF171" si="343">F170</f>
        <v>1218.2</v>
      </c>
      <c r="G169" s="4">
        <f t="shared" si="343"/>
        <v>0</v>
      </c>
      <c r="H169" s="4">
        <f t="shared" si="343"/>
        <v>1218.2</v>
      </c>
      <c r="I169" s="4">
        <f t="shared" si="343"/>
        <v>0</v>
      </c>
      <c r="J169" s="4">
        <f t="shared" si="343"/>
        <v>0</v>
      </c>
      <c r="K169" s="4">
        <f t="shared" si="343"/>
        <v>0</v>
      </c>
      <c r="L169" s="4">
        <f t="shared" si="343"/>
        <v>1218.2</v>
      </c>
      <c r="M169" s="4">
        <f t="shared" si="343"/>
        <v>0</v>
      </c>
      <c r="N169" s="4">
        <f t="shared" si="343"/>
        <v>1218.2</v>
      </c>
      <c r="O169" s="4">
        <f t="shared" si="343"/>
        <v>0</v>
      </c>
      <c r="P169" s="4">
        <f t="shared" si="343"/>
        <v>0</v>
      </c>
      <c r="Q169" s="4">
        <f t="shared" si="343"/>
        <v>1218.2</v>
      </c>
      <c r="R169" s="4">
        <f t="shared" ref="R169:R171" si="344">R170</f>
        <v>1218.2</v>
      </c>
      <c r="S169" s="4">
        <f t="shared" si="343"/>
        <v>0</v>
      </c>
      <c r="T169" s="4">
        <f t="shared" si="343"/>
        <v>1218.2</v>
      </c>
      <c r="U169" s="4">
        <f t="shared" si="343"/>
        <v>0</v>
      </c>
      <c r="V169" s="4">
        <f t="shared" si="343"/>
        <v>1218.2</v>
      </c>
      <c r="W169" s="4">
        <f t="shared" si="343"/>
        <v>0</v>
      </c>
      <c r="X169" s="4">
        <f t="shared" si="343"/>
        <v>1218.2</v>
      </c>
      <c r="Y169" s="4">
        <f t="shared" si="343"/>
        <v>0</v>
      </c>
      <c r="Z169" s="4">
        <f t="shared" si="343"/>
        <v>1218.2</v>
      </c>
      <c r="AA169" s="4">
        <f t="shared" ref="AA169:AA171" si="345">AA170</f>
        <v>1096</v>
      </c>
      <c r="AB169" s="4">
        <f t="shared" si="343"/>
        <v>0</v>
      </c>
      <c r="AC169" s="4">
        <f t="shared" si="343"/>
        <v>1096</v>
      </c>
      <c r="AD169" s="4">
        <f t="shared" si="343"/>
        <v>0</v>
      </c>
      <c r="AE169" s="4">
        <f t="shared" si="343"/>
        <v>1096</v>
      </c>
      <c r="AF169" s="4">
        <f t="shared" si="343"/>
        <v>0</v>
      </c>
      <c r="AG169" s="4">
        <f t="shared" ref="AF169:AG171" si="346">AG170</f>
        <v>1096</v>
      </c>
      <c r="AH169" s="83"/>
    </row>
    <row r="170" spans="1:34" ht="47.25" hidden="1" outlineLevel="4" x14ac:dyDescent="0.2">
      <c r="A170" s="5" t="s">
        <v>35</v>
      </c>
      <c r="B170" s="5" t="s">
        <v>122</v>
      </c>
      <c r="C170" s="5" t="s">
        <v>126</v>
      </c>
      <c r="D170" s="5"/>
      <c r="E170" s="18" t="s">
        <v>127</v>
      </c>
      <c r="F170" s="4">
        <f t="shared" si="343"/>
        <v>1218.2</v>
      </c>
      <c r="G170" s="4">
        <f t="shared" si="343"/>
        <v>0</v>
      </c>
      <c r="H170" s="4">
        <f t="shared" si="343"/>
        <v>1218.2</v>
      </c>
      <c r="I170" s="4">
        <f t="shared" si="343"/>
        <v>0</v>
      </c>
      <c r="J170" s="4">
        <f t="shared" si="343"/>
        <v>0</v>
      </c>
      <c r="K170" s="4">
        <f t="shared" si="343"/>
        <v>0</v>
      </c>
      <c r="L170" s="4">
        <f t="shared" si="343"/>
        <v>1218.2</v>
      </c>
      <c r="M170" s="4">
        <f t="shared" si="343"/>
        <v>0</v>
      </c>
      <c r="N170" s="4">
        <f t="shared" si="343"/>
        <v>1218.2</v>
      </c>
      <c r="O170" s="4">
        <f t="shared" si="343"/>
        <v>0</v>
      </c>
      <c r="P170" s="4">
        <f t="shared" si="343"/>
        <v>0</v>
      </c>
      <c r="Q170" s="4">
        <f t="shared" si="343"/>
        <v>1218.2</v>
      </c>
      <c r="R170" s="4">
        <f t="shared" si="344"/>
        <v>1218.2</v>
      </c>
      <c r="S170" s="4">
        <f t="shared" si="343"/>
        <v>0</v>
      </c>
      <c r="T170" s="4">
        <f t="shared" si="343"/>
        <v>1218.2</v>
      </c>
      <c r="U170" s="4">
        <f t="shared" si="343"/>
        <v>0</v>
      </c>
      <c r="V170" s="4">
        <f t="shared" si="343"/>
        <v>1218.2</v>
      </c>
      <c r="W170" s="4">
        <f t="shared" si="343"/>
        <v>0</v>
      </c>
      <c r="X170" s="4">
        <f t="shared" si="343"/>
        <v>1218.2</v>
      </c>
      <c r="Y170" s="4">
        <f t="shared" si="343"/>
        <v>0</v>
      </c>
      <c r="Z170" s="4">
        <f t="shared" si="343"/>
        <v>1218.2</v>
      </c>
      <c r="AA170" s="4">
        <f t="shared" si="345"/>
        <v>1096</v>
      </c>
      <c r="AB170" s="4">
        <f t="shared" si="343"/>
        <v>0</v>
      </c>
      <c r="AC170" s="4">
        <f t="shared" si="343"/>
        <v>1096</v>
      </c>
      <c r="AD170" s="4">
        <f t="shared" si="343"/>
        <v>0</v>
      </c>
      <c r="AE170" s="4">
        <f t="shared" si="343"/>
        <v>1096</v>
      </c>
      <c r="AF170" s="4">
        <f t="shared" si="346"/>
        <v>0</v>
      </c>
      <c r="AG170" s="4">
        <f t="shared" si="346"/>
        <v>1096</v>
      </c>
      <c r="AH170" s="83"/>
    </row>
    <row r="171" spans="1:34" ht="31.5" hidden="1" outlineLevel="5" x14ac:dyDescent="0.2">
      <c r="A171" s="5" t="s">
        <v>35</v>
      </c>
      <c r="B171" s="5" t="s">
        <v>122</v>
      </c>
      <c r="C171" s="5" t="s">
        <v>128</v>
      </c>
      <c r="D171" s="5"/>
      <c r="E171" s="18" t="s">
        <v>129</v>
      </c>
      <c r="F171" s="4">
        <f>F172</f>
        <v>1218.2</v>
      </c>
      <c r="G171" s="4">
        <f t="shared" si="343"/>
        <v>0</v>
      </c>
      <c r="H171" s="4">
        <f t="shared" si="343"/>
        <v>1218.2</v>
      </c>
      <c r="I171" s="4">
        <f t="shared" si="343"/>
        <v>0</v>
      </c>
      <c r="J171" s="4">
        <f t="shared" si="343"/>
        <v>0</v>
      </c>
      <c r="K171" s="4">
        <f t="shared" si="343"/>
        <v>0</v>
      </c>
      <c r="L171" s="4">
        <f t="shared" si="343"/>
        <v>1218.2</v>
      </c>
      <c r="M171" s="4">
        <f t="shared" si="343"/>
        <v>0</v>
      </c>
      <c r="N171" s="4">
        <f t="shared" si="343"/>
        <v>1218.2</v>
      </c>
      <c r="O171" s="4">
        <f t="shared" si="343"/>
        <v>0</v>
      </c>
      <c r="P171" s="4">
        <f t="shared" si="343"/>
        <v>0</v>
      </c>
      <c r="Q171" s="4">
        <f t="shared" si="343"/>
        <v>1218.2</v>
      </c>
      <c r="R171" s="4">
        <f t="shared" si="344"/>
        <v>1218.2</v>
      </c>
      <c r="S171" s="4">
        <f t="shared" si="343"/>
        <v>0</v>
      </c>
      <c r="T171" s="4">
        <f t="shared" si="343"/>
        <v>1218.2</v>
      </c>
      <c r="U171" s="4">
        <f t="shared" si="343"/>
        <v>0</v>
      </c>
      <c r="V171" s="4">
        <f t="shared" si="343"/>
        <v>1218.2</v>
      </c>
      <c r="W171" s="4">
        <f t="shared" si="343"/>
        <v>0</v>
      </c>
      <c r="X171" s="4">
        <f t="shared" si="343"/>
        <v>1218.2</v>
      </c>
      <c r="Y171" s="4">
        <f t="shared" si="343"/>
        <v>0</v>
      </c>
      <c r="Z171" s="4">
        <f t="shared" si="343"/>
        <v>1218.2</v>
      </c>
      <c r="AA171" s="4">
        <f t="shared" si="345"/>
        <v>1096</v>
      </c>
      <c r="AB171" s="4">
        <f t="shared" si="343"/>
        <v>0</v>
      </c>
      <c r="AC171" s="4">
        <f t="shared" si="343"/>
        <v>1096</v>
      </c>
      <c r="AD171" s="4">
        <f t="shared" si="343"/>
        <v>0</v>
      </c>
      <c r="AE171" s="4">
        <f t="shared" si="343"/>
        <v>1096</v>
      </c>
      <c r="AF171" s="4">
        <f t="shared" si="346"/>
        <v>0</v>
      </c>
      <c r="AG171" s="4">
        <f t="shared" si="346"/>
        <v>1096</v>
      </c>
      <c r="AH171" s="83"/>
    </row>
    <row r="172" spans="1:34" ht="31.5" hidden="1" outlineLevel="7" x14ac:dyDescent="0.2">
      <c r="A172" s="11" t="s">
        <v>35</v>
      </c>
      <c r="B172" s="11" t="s">
        <v>122</v>
      </c>
      <c r="C172" s="11" t="s">
        <v>128</v>
      </c>
      <c r="D172" s="11" t="s">
        <v>11</v>
      </c>
      <c r="E172" s="15" t="s">
        <v>12</v>
      </c>
      <c r="F172" s="8">
        <v>1218.2</v>
      </c>
      <c r="G172" s="8"/>
      <c r="H172" s="8">
        <f>SUM(F172:G172)</f>
        <v>1218.2</v>
      </c>
      <c r="I172" s="8"/>
      <c r="J172" s="8"/>
      <c r="K172" s="8"/>
      <c r="L172" s="8">
        <f>SUM(H172:K172)</f>
        <v>1218.2</v>
      </c>
      <c r="M172" s="8"/>
      <c r="N172" s="8">
        <f>SUM(L172:M172)</f>
        <v>1218.2</v>
      </c>
      <c r="O172" s="8"/>
      <c r="P172" s="8"/>
      <c r="Q172" s="8">
        <f>SUM(N172:P172)</f>
        <v>1218.2</v>
      </c>
      <c r="R172" s="8">
        <v>1218.2</v>
      </c>
      <c r="S172" s="8"/>
      <c r="T172" s="8">
        <f>SUM(R172:S172)</f>
        <v>1218.2</v>
      </c>
      <c r="U172" s="8"/>
      <c r="V172" s="8">
        <f>SUM(T172:U172)</f>
        <v>1218.2</v>
      </c>
      <c r="W172" s="8"/>
      <c r="X172" s="8">
        <f>SUM(V172:W172)</f>
        <v>1218.2</v>
      </c>
      <c r="Y172" s="8"/>
      <c r="Z172" s="8">
        <f>SUM(X172:Y172)</f>
        <v>1218.2</v>
      </c>
      <c r="AA172" s="8">
        <v>1096</v>
      </c>
      <c r="AB172" s="8"/>
      <c r="AC172" s="8">
        <f>SUM(AA172:AB172)</f>
        <v>1096</v>
      </c>
      <c r="AD172" s="8"/>
      <c r="AE172" s="8">
        <f>SUM(AC172:AD172)</f>
        <v>1096</v>
      </c>
      <c r="AF172" s="8"/>
      <c r="AG172" s="8">
        <f>SUM(AE172:AF172)</f>
        <v>1096</v>
      </c>
      <c r="AH172" s="83"/>
    </row>
    <row r="173" spans="1:34" ht="47.25" hidden="1" outlineLevel="3" x14ac:dyDescent="0.2">
      <c r="A173" s="5" t="s">
        <v>35</v>
      </c>
      <c r="B173" s="5" t="s">
        <v>122</v>
      </c>
      <c r="C173" s="5" t="s">
        <v>130</v>
      </c>
      <c r="D173" s="5"/>
      <c r="E173" s="18" t="s">
        <v>131</v>
      </c>
      <c r="F173" s="4">
        <f t="shared" ref="F173:AF174" si="347">F174</f>
        <v>14604.7</v>
      </c>
      <c r="G173" s="4">
        <f t="shared" si="347"/>
        <v>0</v>
      </c>
      <c r="H173" s="4">
        <f t="shared" si="347"/>
        <v>14604.7</v>
      </c>
      <c r="I173" s="4">
        <f t="shared" si="347"/>
        <v>0</v>
      </c>
      <c r="J173" s="4">
        <f t="shared" si="347"/>
        <v>363.33332999999999</v>
      </c>
      <c r="K173" s="4">
        <f t="shared" si="347"/>
        <v>0</v>
      </c>
      <c r="L173" s="4">
        <f t="shared" si="347"/>
        <v>14968.03333</v>
      </c>
      <c r="M173" s="4">
        <f t="shared" si="347"/>
        <v>524.20249000000001</v>
      </c>
      <c r="N173" s="4">
        <f t="shared" si="347"/>
        <v>15492.23582</v>
      </c>
      <c r="O173" s="4">
        <f t="shared" si="347"/>
        <v>0</v>
      </c>
      <c r="P173" s="4">
        <f t="shared" si="347"/>
        <v>0</v>
      </c>
      <c r="Q173" s="4">
        <f t="shared" si="347"/>
        <v>15492.23582</v>
      </c>
      <c r="R173" s="4">
        <f t="shared" ref="R173:R174" si="348">R174</f>
        <v>13858.5</v>
      </c>
      <c r="S173" s="4">
        <f t="shared" si="347"/>
        <v>0</v>
      </c>
      <c r="T173" s="4">
        <f t="shared" si="347"/>
        <v>13858.5</v>
      </c>
      <c r="U173" s="4">
        <f t="shared" si="347"/>
        <v>0</v>
      </c>
      <c r="V173" s="4">
        <f t="shared" si="347"/>
        <v>13858.5</v>
      </c>
      <c r="W173" s="4">
        <f t="shared" si="347"/>
        <v>0</v>
      </c>
      <c r="X173" s="4">
        <f t="shared" si="347"/>
        <v>13858.5</v>
      </c>
      <c r="Y173" s="4">
        <f t="shared" si="347"/>
        <v>0</v>
      </c>
      <c r="Z173" s="4">
        <f t="shared" si="347"/>
        <v>13858.5</v>
      </c>
      <c r="AA173" s="4">
        <f t="shared" ref="AA173:AA174" si="349">AA174</f>
        <v>12534.1</v>
      </c>
      <c r="AB173" s="4">
        <f t="shared" si="347"/>
        <v>0</v>
      </c>
      <c r="AC173" s="4">
        <f t="shared" si="347"/>
        <v>12534.1</v>
      </c>
      <c r="AD173" s="4">
        <f t="shared" si="347"/>
        <v>0</v>
      </c>
      <c r="AE173" s="4">
        <f t="shared" si="347"/>
        <v>12534.1</v>
      </c>
      <c r="AF173" s="4">
        <f t="shared" si="347"/>
        <v>0</v>
      </c>
      <c r="AG173" s="4">
        <f t="shared" ref="AF173:AG174" si="350">AG174</f>
        <v>12534.1</v>
      </c>
      <c r="AH173" s="83"/>
    </row>
    <row r="174" spans="1:34" ht="31.5" hidden="1" outlineLevel="4" x14ac:dyDescent="0.2">
      <c r="A174" s="5" t="s">
        <v>35</v>
      </c>
      <c r="B174" s="5" t="s">
        <v>122</v>
      </c>
      <c r="C174" s="5" t="s">
        <v>132</v>
      </c>
      <c r="D174" s="5"/>
      <c r="E174" s="18" t="s">
        <v>57</v>
      </c>
      <c r="F174" s="4">
        <f t="shared" si="347"/>
        <v>14604.7</v>
      </c>
      <c r="G174" s="4">
        <f t="shared" si="347"/>
        <v>0</v>
      </c>
      <c r="H174" s="4">
        <f t="shared" si="347"/>
        <v>14604.7</v>
      </c>
      <c r="I174" s="4">
        <f t="shared" si="347"/>
        <v>0</v>
      </c>
      <c r="J174" s="4">
        <f t="shared" si="347"/>
        <v>363.33332999999999</v>
      </c>
      <c r="K174" s="4">
        <f t="shared" si="347"/>
        <v>0</v>
      </c>
      <c r="L174" s="4">
        <f t="shared" si="347"/>
        <v>14968.03333</v>
      </c>
      <c r="M174" s="4">
        <f t="shared" si="347"/>
        <v>524.20249000000001</v>
      </c>
      <c r="N174" s="4">
        <f t="shared" si="347"/>
        <v>15492.23582</v>
      </c>
      <c r="O174" s="4">
        <f t="shared" si="347"/>
        <v>0</v>
      </c>
      <c r="P174" s="4">
        <f t="shared" si="347"/>
        <v>0</v>
      </c>
      <c r="Q174" s="4">
        <f t="shared" si="347"/>
        <v>15492.23582</v>
      </c>
      <c r="R174" s="4">
        <f t="shared" si="348"/>
        <v>13858.5</v>
      </c>
      <c r="S174" s="4">
        <f t="shared" si="347"/>
        <v>0</v>
      </c>
      <c r="T174" s="4">
        <f t="shared" si="347"/>
        <v>13858.5</v>
      </c>
      <c r="U174" s="4">
        <f t="shared" si="347"/>
        <v>0</v>
      </c>
      <c r="V174" s="4">
        <f t="shared" si="347"/>
        <v>13858.5</v>
      </c>
      <c r="W174" s="4">
        <f t="shared" si="347"/>
        <v>0</v>
      </c>
      <c r="X174" s="4">
        <f t="shared" si="347"/>
        <v>13858.5</v>
      </c>
      <c r="Y174" s="4">
        <f t="shared" si="347"/>
        <v>0</v>
      </c>
      <c r="Z174" s="4">
        <f t="shared" si="347"/>
        <v>13858.5</v>
      </c>
      <c r="AA174" s="4">
        <f t="shared" si="349"/>
        <v>12534.1</v>
      </c>
      <c r="AB174" s="4">
        <f t="shared" si="347"/>
        <v>0</v>
      </c>
      <c r="AC174" s="4">
        <f t="shared" si="347"/>
        <v>12534.1</v>
      </c>
      <c r="AD174" s="4">
        <f t="shared" si="347"/>
        <v>0</v>
      </c>
      <c r="AE174" s="4">
        <f t="shared" si="347"/>
        <v>12534.1</v>
      </c>
      <c r="AF174" s="4">
        <f t="shared" si="350"/>
        <v>0</v>
      </c>
      <c r="AG174" s="4">
        <f t="shared" si="350"/>
        <v>12534.1</v>
      </c>
      <c r="AH174" s="83"/>
    </row>
    <row r="175" spans="1:34" ht="15.75" hidden="1" outlineLevel="5" x14ac:dyDescent="0.2">
      <c r="A175" s="5" t="s">
        <v>35</v>
      </c>
      <c r="B175" s="5" t="s">
        <v>122</v>
      </c>
      <c r="C175" s="5" t="s">
        <v>133</v>
      </c>
      <c r="D175" s="5"/>
      <c r="E175" s="18" t="s">
        <v>134</v>
      </c>
      <c r="F175" s="4">
        <f>F176+F177+F178</f>
        <v>14604.7</v>
      </c>
      <c r="G175" s="4">
        <f t="shared" ref="G175:J175" si="351">G176+G177+G178</f>
        <v>0</v>
      </c>
      <c r="H175" s="4">
        <f t="shared" si="351"/>
        <v>14604.7</v>
      </c>
      <c r="I175" s="4">
        <f t="shared" si="351"/>
        <v>0</v>
      </c>
      <c r="J175" s="4">
        <f t="shared" si="351"/>
        <v>363.33332999999999</v>
      </c>
      <c r="K175" s="4">
        <f t="shared" ref="K175:L175" si="352">K176+K177+K178</f>
        <v>0</v>
      </c>
      <c r="L175" s="4">
        <f t="shared" si="352"/>
        <v>14968.03333</v>
      </c>
      <c r="M175" s="4">
        <f t="shared" ref="M175:Q175" si="353">M176+M177+M178</f>
        <v>524.20249000000001</v>
      </c>
      <c r="N175" s="4">
        <f t="shared" si="353"/>
        <v>15492.23582</v>
      </c>
      <c r="O175" s="4">
        <f t="shared" si="353"/>
        <v>0</v>
      </c>
      <c r="P175" s="4">
        <f t="shared" si="353"/>
        <v>0</v>
      </c>
      <c r="Q175" s="4">
        <f t="shared" si="353"/>
        <v>15492.23582</v>
      </c>
      <c r="R175" s="4">
        <f t="shared" ref="R175:AA175" si="354">R176+R177+R178</f>
        <v>13858.5</v>
      </c>
      <c r="S175" s="4">
        <f t="shared" ref="S175" si="355">S176+S177+S178</f>
        <v>0</v>
      </c>
      <c r="T175" s="4">
        <f t="shared" ref="T175:Z175" si="356">T176+T177+T178</f>
        <v>13858.5</v>
      </c>
      <c r="U175" s="4">
        <f t="shared" si="356"/>
        <v>0</v>
      </c>
      <c r="V175" s="4">
        <f t="shared" si="356"/>
        <v>13858.5</v>
      </c>
      <c r="W175" s="4">
        <f t="shared" si="356"/>
        <v>0</v>
      </c>
      <c r="X175" s="4">
        <f t="shared" si="356"/>
        <v>13858.5</v>
      </c>
      <c r="Y175" s="4">
        <f t="shared" si="356"/>
        <v>0</v>
      </c>
      <c r="Z175" s="4">
        <f t="shared" si="356"/>
        <v>13858.5</v>
      </c>
      <c r="AA175" s="4">
        <f t="shared" si="354"/>
        <v>12534.1</v>
      </c>
      <c r="AB175" s="4">
        <f t="shared" ref="AB175" si="357">AB176+AB177+AB178</f>
        <v>0</v>
      </c>
      <c r="AC175" s="4">
        <f t="shared" ref="AC175:AG175" si="358">AC176+AC177+AC178</f>
        <v>12534.1</v>
      </c>
      <c r="AD175" s="4">
        <f t="shared" si="358"/>
        <v>0</v>
      </c>
      <c r="AE175" s="4">
        <f t="shared" si="358"/>
        <v>12534.1</v>
      </c>
      <c r="AF175" s="4">
        <f t="shared" si="358"/>
        <v>0</v>
      </c>
      <c r="AG175" s="4">
        <f t="shared" si="358"/>
        <v>12534.1</v>
      </c>
      <c r="AH175" s="83"/>
    </row>
    <row r="176" spans="1:34" ht="63" hidden="1" outlineLevel="7" x14ac:dyDescent="0.2">
      <c r="A176" s="11" t="s">
        <v>35</v>
      </c>
      <c r="B176" s="11" t="s">
        <v>122</v>
      </c>
      <c r="C176" s="11" t="s">
        <v>133</v>
      </c>
      <c r="D176" s="11" t="s">
        <v>8</v>
      </c>
      <c r="E176" s="15" t="s">
        <v>9</v>
      </c>
      <c r="F176" s="8">
        <v>13424.4</v>
      </c>
      <c r="G176" s="8"/>
      <c r="H176" s="8">
        <f t="shared" ref="H176:H178" si="359">SUM(F176:G176)</f>
        <v>13424.4</v>
      </c>
      <c r="I176" s="8"/>
      <c r="J176" s="8"/>
      <c r="K176" s="8"/>
      <c r="L176" s="8">
        <f t="shared" ref="L176:L178" si="360">SUM(H176:K176)</f>
        <v>13424.4</v>
      </c>
      <c r="M176" s="8">
        <v>524.20249000000001</v>
      </c>
      <c r="N176" s="8">
        <f>SUM(L176:M176)</f>
        <v>13948.602489999999</v>
      </c>
      <c r="O176" s="8"/>
      <c r="P176" s="8"/>
      <c r="Q176" s="8">
        <f>SUM(N176:P176)</f>
        <v>13948.602489999999</v>
      </c>
      <c r="R176" s="8">
        <v>12794.4</v>
      </c>
      <c r="S176" s="8"/>
      <c r="T176" s="8">
        <f t="shared" ref="T176:T178" si="361">SUM(R176:S176)</f>
        <v>12794.4</v>
      </c>
      <c r="U176" s="8"/>
      <c r="V176" s="8">
        <f t="shared" ref="V176:V178" si="362">SUM(T176:U176)</f>
        <v>12794.4</v>
      </c>
      <c r="W176" s="8"/>
      <c r="X176" s="8">
        <f>SUM(V176:W176)</f>
        <v>12794.4</v>
      </c>
      <c r="Y176" s="8"/>
      <c r="Z176" s="8">
        <f>SUM(X176:Y176)</f>
        <v>12794.4</v>
      </c>
      <c r="AA176" s="8">
        <v>11470</v>
      </c>
      <c r="AB176" s="8"/>
      <c r="AC176" s="8">
        <f t="shared" ref="AC176:AC178" si="363">SUM(AA176:AB176)</f>
        <v>11470</v>
      </c>
      <c r="AD176" s="8"/>
      <c r="AE176" s="8">
        <f t="shared" ref="AE176:AE178" si="364">SUM(AC176:AD176)</f>
        <v>11470</v>
      </c>
      <c r="AF176" s="8"/>
      <c r="AG176" s="8">
        <f>SUM(AE176:AF176)</f>
        <v>11470</v>
      </c>
      <c r="AH176" s="83"/>
    </row>
    <row r="177" spans="1:34" ht="31.5" hidden="1" outlineLevel="7" x14ac:dyDescent="0.2">
      <c r="A177" s="11" t="s">
        <v>35</v>
      </c>
      <c r="B177" s="11" t="s">
        <v>122</v>
      </c>
      <c r="C177" s="11" t="s">
        <v>133</v>
      </c>
      <c r="D177" s="11" t="s">
        <v>11</v>
      </c>
      <c r="E177" s="15" t="s">
        <v>12</v>
      </c>
      <c r="F177" s="8">
        <v>1171.2</v>
      </c>
      <c r="G177" s="8"/>
      <c r="H177" s="8">
        <f t="shared" si="359"/>
        <v>1171.2</v>
      </c>
      <c r="I177" s="8"/>
      <c r="J177" s="8">
        <v>363.33332999999999</v>
      </c>
      <c r="K177" s="8"/>
      <c r="L177" s="8">
        <f t="shared" si="360"/>
        <v>1534.53333</v>
      </c>
      <c r="M177" s="8"/>
      <c r="N177" s="8">
        <f>SUM(L177:M177)</f>
        <v>1534.53333</v>
      </c>
      <c r="O177" s="8"/>
      <c r="P177" s="8"/>
      <c r="Q177" s="8">
        <f>SUM(N177:P177)</f>
        <v>1534.53333</v>
      </c>
      <c r="R177" s="8">
        <v>1055</v>
      </c>
      <c r="S177" s="8"/>
      <c r="T177" s="8">
        <f t="shared" si="361"/>
        <v>1055</v>
      </c>
      <c r="U177" s="8"/>
      <c r="V177" s="8">
        <f t="shared" si="362"/>
        <v>1055</v>
      </c>
      <c r="W177" s="8"/>
      <c r="X177" s="8">
        <f>SUM(V177:W177)</f>
        <v>1055</v>
      </c>
      <c r="Y177" s="8"/>
      <c r="Z177" s="8">
        <f>SUM(X177:Y177)</f>
        <v>1055</v>
      </c>
      <c r="AA177" s="8">
        <v>1055</v>
      </c>
      <c r="AB177" s="8"/>
      <c r="AC177" s="8">
        <f t="shared" si="363"/>
        <v>1055</v>
      </c>
      <c r="AD177" s="8"/>
      <c r="AE177" s="8">
        <f t="shared" si="364"/>
        <v>1055</v>
      </c>
      <c r="AF177" s="8"/>
      <c r="AG177" s="8">
        <f>SUM(AE177:AF177)</f>
        <v>1055</v>
      </c>
      <c r="AH177" s="83"/>
    </row>
    <row r="178" spans="1:34" ht="15.75" hidden="1" outlineLevel="7" x14ac:dyDescent="0.2">
      <c r="A178" s="11" t="s">
        <v>35</v>
      </c>
      <c r="B178" s="11" t="s">
        <v>122</v>
      </c>
      <c r="C178" s="11" t="s">
        <v>133</v>
      </c>
      <c r="D178" s="11" t="s">
        <v>27</v>
      </c>
      <c r="E178" s="15" t="s">
        <v>28</v>
      </c>
      <c r="F178" s="8">
        <v>9.1</v>
      </c>
      <c r="G178" s="8"/>
      <c r="H178" s="8">
        <f t="shared" si="359"/>
        <v>9.1</v>
      </c>
      <c r="I178" s="8"/>
      <c r="J178" s="8"/>
      <c r="K178" s="8"/>
      <c r="L178" s="8">
        <f t="shared" si="360"/>
        <v>9.1</v>
      </c>
      <c r="M178" s="8"/>
      <c r="N178" s="8">
        <f>SUM(L178:M178)</f>
        <v>9.1</v>
      </c>
      <c r="O178" s="8"/>
      <c r="P178" s="8"/>
      <c r="Q178" s="8">
        <f>SUM(N178:P178)</f>
        <v>9.1</v>
      </c>
      <c r="R178" s="8">
        <v>9.1</v>
      </c>
      <c r="S178" s="8"/>
      <c r="T178" s="8">
        <f t="shared" si="361"/>
        <v>9.1</v>
      </c>
      <c r="U178" s="8"/>
      <c r="V178" s="8">
        <f t="shared" si="362"/>
        <v>9.1</v>
      </c>
      <c r="W178" s="8"/>
      <c r="X178" s="8">
        <f>SUM(V178:W178)</f>
        <v>9.1</v>
      </c>
      <c r="Y178" s="8"/>
      <c r="Z178" s="8">
        <f>SUM(X178:Y178)</f>
        <v>9.1</v>
      </c>
      <c r="AA178" s="8">
        <v>9.1</v>
      </c>
      <c r="AB178" s="8"/>
      <c r="AC178" s="8">
        <f t="shared" si="363"/>
        <v>9.1</v>
      </c>
      <c r="AD178" s="8"/>
      <c r="AE178" s="8">
        <f t="shared" si="364"/>
        <v>9.1</v>
      </c>
      <c r="AF178" s="8"/>
      <c r="AG178" s="8">
        <f>SUM(AE178:AF178)</f>
        <v>9.1</v>
      </c>
      <c r="AH178" s="83"/>
    </row>
    <row r="179" spans="1:34" ht="31.5" outlineLevel="1" x14ac:dyDescent="0.2">
      <c r="A179" s="5" t="s">
        <v>35</v>
      </c>
      <c r="B179" s="5" t="s">
        <v>135</v>
      </c>
      <c r="C179" s="5"/>
      <c r="D179" s="5"/>
      <c r="E179" s="18" t="s">
        <v>136</v>
      </c>
      <c r="F179" s="4">
        <f>F180</f>
        <v>20498.3</v>
      </c>
      <c r="G179" s="4">
        <f t="shared" ref="G179:Q179" si="365">G180</f>
        <v>0</v>
      </c>
      <c r="H179" s="4">
        <f t="shared" si="365"/>
        <v>20498.3</v>
      </c>
      <c r="I179" s="4">
        <f t="shared" si="365"/>
        <v>0</v>
      </c>
      <c r="J179" s="4">
        <f t="shared" si="365"/>
        <v>0</v>
      </c>
      <c r="K179" s="4">
        <f t="shared" si="365"/>
        <v>0</v>
      </c>
      <c r="L179" s="4">
        <f t="shared" si="365"/>
        <v>20498.3</v>
      </c>
      <c r="M179" s="4">
        <f t="shared" si="365"/>
        <v>1282.96837</v>
      </c>
      <c r="N179" s="4">
        <f t="shared" si="365"/>
        <v>21781.268369999998</v>
      </c>
      <c r="O179" s="4">
        <f t="shared" si="365"/>
        <v>0</v>
      </c>
      <c r="P179" s="4">
        <f t="shared" si="365"/>
        <v>-27.900000000000002</v>
      </c>
      <c r="Q179" s="4">
        <f t="shared" si="365"/>
        <v>21753.368369999997</v>
      </c>
      <c r="R179" s="4">
        <f t="shared" ref="R179:AA179" si="366">R180</f>
        <v>19916.099999999999</v>
      </c>
      <c r="S179" s="4">
        <f t="shared" ref="S179" si="367">S180</f>
        <v>0</v>
      </c>
      <c r="T179" s="4">
        <f t="shared" ref="T179:Z179" si="368">T180</f>
        <v>19916.099999999999</v>
      </c>
      <c r="U179" s="4">
        <f t="shared" si="368"/>
        <v>0</v>
      </c>
      <c r="V179" s="4">
        <f t="shared" si="368"/>
        <v>19916.099999999999</v>
      </c>
      <c r="W179" s="4">
        <f t="shared" si="368"/>
        <v>0</v>
      </c>
      <c r="X179" s="4">
        <f t="shared" si="368"/>
        <v>19916.099999999999</v>
      </c>
      <c r="Y179" s="4">
        <f t="shared" si="368"/>
        <v>0</v>
      </c>
      <c r="Z179" s="4">
        <f t="shared" si="368"/>
        <v>19916.099999999999</v>
      </c>
      <c r="AA179" s="4">
        <f t="shared" si="366"/>
        <v>18053.599999999999</v>
      </c>
      <c r="AB179" s="4">
        <f t="shared" ref="AB179" si="369">AB180</f>
        <v>0</v>
      </c>
      <c r="AC179" s="4">
        <f t="shared" ref="AC179:AG179" si="370">AC180</f>
        <v>18053.599999999999</v>
      </c>
      <c r="AD179" s="4">
        <f t="shared" si="370"/>
        <v>0</v>
      </c>
      <c r="AE179" s="4">
        <f t="shared" si="370"/>
        <v>18053.599999999999</v>
      </c>
      <c r="AF179" s="4">
        <f t="shared" si="370"/>
        <v>0</v>
      </c>
      <c r="AG179" s="4">
        <f t="shared" si="370"/>
        <v>18053.599999999999</v>
      </c>
      <c r="AH179" s="83"/>
    </row>
    <row r="180" spans="1:34" ht="47.25" outlineLevel="2" x14ac:dyDescent="0.2">
      <c r="A180" s="5" t="s">
        <v>35</v>
      </c>
      <c r="B180" s="5" t="s">
        <v>135</v>
      </c>
      <c r="C180" s="5" t="s">
        <v>76</v>
      </c>
      <c r="D180" s="5"/>
      <c r="E180" s="18" t="s">
        <v>77</v>
      </c>
      <c r="F180" s="4">
        <f>F181+F188</f>
        <v>20498.3</v>
      </c>
      <c r="G180" s="4">
        <f t="shared" ref="G180:J180" si="371">G181+G188</f>
        <v>0</v>
      </c>
      <c r="H180" s="4">
        <f t="shared" si="371"/>
        <v>20498.3</v>
      </c>
      <c r="I180" s="4">
        <f t="shared" si="371"/>
        <v>0</v>
      </c>
      <c r="J180" s="4">
        <f t="shared" si="371"/>
        <v>0</v>
      </c>
      <c r="K180" s="4">
        <f t="shared" ref="K180:L180" si="372">K181+K188</f>
        <v>0</v>
      </c>
      <c r="L180" s="4">
        <f t="shared" si="372"/>
        <v>20498.3</v>
      </c>
      <c r="M180" s="4">
        <f t="shared" ref="M180:Q180" si="373">M181+M188</f>
        <v>1282.96837</v>
      </c>
      <c r="N180" s="4">
        <f t="shared" si="373"/>
        <v>21781.268369999998</v>
      </c>
      <c r="O180" s="4">
        <f t="shared" si="373"/>
        <v>0</v>
      </c>
      <c r="P180" s="4">
        <f t="shared" si="373"/>
        <v>-27.900000000000002</v>
      </c>
      <c r="Q180" s="4">
        <f t="shared" si="373"/>
        <v>21753.368369999997</v>
      </c>
      <c r="R180" s="4">
        <f>R181+R188</f>
        <v>19916.099999999999</v>
      </c>
      <c r="S180" s="4">
        <f t="shared" ref="S180" si="374">S181+S188</f>
        <v>0</v>
      </c>
      <c r="T180" s="4">
        <f t="shared" ref="T180:Z180" si="375">T181+T188</f>
        <v>19916.099999999999</v>
      </c>
      <c r="U180" s="4">
        <f t="shared" si="375"/>
        <v>0</v>
      </c>
      <c r="V180" s="4">
        <f t="shared" si="375"/>
        <v>19916.099999999999</v>
      </c>
      <c r="W180" s="4">
        <f t="shared" si="375"/>
        <v>0</v>
      </c>
      <c r="X180" s="4">
        <f t="shared" si="375"/>
        <v>19916.099999999999</v>
      </c>
      <c r="Y180" s="4">
        <f t="shared" si="375"/>
        <v>0</v>
      </c>
      <c r="Z180" s="4">
        <f t="shared" si="375"/>
        <v>19916.099999999999</v>
      </c>
      <c r="AA180" s="4">
        <f>AA181+AA188</f>
        <v>18053.599999999999</v>
      </c>
      <c r="AB180" s="4">
        <f t="shared" ref="AB180" si="376">AB181+AB188</f>
        <v>0</v>
      </c>
      <c r="AC180" s="4">
        <f t="shared" ref="AC180:AG180" si="377">AC181+AC188</f>
        <v>18053.599999999999</v>
      </c>
      <c r="AD180" s="4">
        <f t="shared" si="377"/>
        <v>0</v>
      </c>
      <c r="AE180" s="4">
        <f t="shared" si="377"/>
        <v>18053.599999999999</v>
      </c>
      <c r="AF180" s="4">
        <f t="shared" si="377"/>
        <v>0</v>
      </c>
      <c r="AG180" s="4">
        <f t="shared" si="377"/>
        <v>18053.599999999999</v>
      </c>
      <c r="AH180" s="83"/>
    </row>
    <row r="181" spans="1:34" ht="31.5" hidden="1" outlineLevel="3" x14ac:dyDescent="0.2">
      <c r="A181" s="5" t="s">
        <v>35</v>
      </c>
      <c r="B181" s="5" t="s">
        <v>135</v>
      </c>
      <c r="C181" s="5" t="s">
        <v>124</v>
      </c>
      <c r="D181" s="5"/>
      <c r="E181" s="18" t="s">
        <v>125</v>
      </c>
      <c r="F181" s="4">
        <f>F182</f>
        <v>12329.499999999998</v>
      </c>
      <c r="G181" s="4">
        <f t="shared" ref="G181:Q181" si="378">G182</f>
        <v>0</v>
      </c>
      <c r="H181" s="4">
        <f t="shared" si="378"/>
        <v>12329.499999999998</v>
      </c>
      <c r="I181" s="4">
        <f t="shared" si="378"/>
        <v>0</v>
      </c>
      <c r="J181" s="4">
        <f t="shared" si="378"/>
        <v>0</v>
      </c>
      <c r="K181" s="4">
        <f t="shared" si="378"/>
        <v>0</v>
      </c>
      <c r="L181" s="4">
        <f t="shared" si="378"/>
        <v>12329.499999999998</v>
      </c>
      <c r="M181" s="4">
        <f t="shared" si="378"/>
        <v>1282.96837</v>
      </c>
      <c r="N181" s="4">
        <f t="shared" si="378"/>
        <v>13612.468369999999</v>
      </c>
      <c r="O181" s="4">
        <f t="shared" si="378"/>
        <v>0</v>
      </c>
      <c r="P181" s="4">
        <f t="shared" si="378"/>
        <v>0</v>
      </c>
      <c r="Q181" s="4">
        <f t="shared" si="378"/>
        <v>13612.468369999999</v>
      </c>
      <c r="R181" s="4">
        <f t="shared" ref="R181:AA181" si="379">R182</f>
        <v>12198.199999999999</v>
      </c>
      <c r="S181" s="4">
        <f t="shared" ref="S181" si="380">S182</f>
        <v>0</v>
      </c>
      <c r="T181" s="4">
        <f t="shared" ref="T181:Z181" si="381">T182</f>
        <v>12198.199999999999</v>
      </c>
      <c r="U181" s="4">
        <f t="shared" si="381"/>
        <v>0</v>
      </c>
      <c r="V181" s="4">
        <f t="shared" si="381"/>
        <v>12198.199999999999</v>
      </c>
      <c r="W181" s="4">
        <f t="shared" si="381"/>
        <v>0</v>
      </c>
      <c r="X181" s="4">
        <f t="shared" si="381"/>
        <v>12198.199999999999</v>
      </c>
      <c r="Y181" s="4">
        <f t="shared" si="381"/>
        <v>0</v>
      </c>
      <c r="Z181" s="4">
        <f t="shared" si="381"/>
        <v>12198.199999999999</v>
      </c>
      <c r="AA181" s="4">
        <f t="shared" si="379"/>
        <v>11032.8</v>
      </c>
      <c r="AB181" s="4">
        <f t="shared" ref="AB181" si="382">AB182</f>
        <v>0</v>
      </c>
      <c r="AC181" s="4">
        <f t="shared" ref="AC181:AG181" si="383">AC182</f>
        <v>11032.8</v>
      </c>
      <c r="AD181" s="4">
        <f t="shared" si="383"/>
        <v>0</v>
      </c>
      <c r="AE181" s="4">
        <f t="shared" si="383"/>
        <v>11032.8</v>
      </c>
      <c r="AF181" s="4">
        <f t="shared" si="383"/>
        <v>0</v>
      </c>
      <c r="AG181" s="4">
        <f t="shared" si="383"/>
        <v>11032.8</v>
      </c>
      <c r="AH181" s="83"/>
    </row>
    <row r="182" spans="1:34" ht="31.5" hidden="1" outlineLevel="4" x14ac:dyDescent="0.2">
      <c r="A182" s="5" t="s">
        <v>35</v>
      </c>
      <c r="B182" s="5" t="s">
        <v>135</v>
      </c>
      <c r="C182" s="5" t="s">
        <v>137</v>
      </c>
      <c r="D182" s="5"/>
      <c r="E182" s="18" t="s">
        <v>138</v>
      </c>
      <c r="F182" s="4">
        <f>F183+F186</f>
        <v>12329.499999999998</v>
      </c>
      <c r="G182" s="4">
        <f t="shared" ref="G182:J182" si="384">G183+G186</f>
        <v>0</v>
      </c>
      <c r="H182" s="4">
        <f t="shared" si="384"/>
        <v>12329.499999999998</v>
      </c>
      <c r="I182" s="4">
        <f t="shared" si="384"/>
        <v>0</v>
      </c>
      <c r="J182" s="4">
        <f t="shared" si="384"/>
        <v>0</v>
      </c>
      <c r="K182" s="4">
        <f t="shared" ref="K182:L182" si="385">K183+K186</f>
        <v>0</v>
      </c>
      <c r="L182" s="4">
        <f t="shared" si="385"/>
        <v>12329.499999999998</v>
      </c>
      <c r="M182" s="4">
        <f t="shared" ref="M182:Q182" si="386">M183+M186</f>
        <v>1282.96837</v>
      </c>
      <c r="N182" s="4">
        <f t="shared" si="386"/>
        <v>13612.468369999999</v>
      </c>
      <c r="O182" s="4">
        <f t="shared" si="386"/>
        <v>0</v>
      </c>
      <c r="P182" s="4">
        <f t="shared" si="386"/>
        <v>0</v>
      </c>
      <c r="Q182" s="4">
        <f t="shared" si="386"/>
        <v>13612.468369999999</v>
      </c>
      <c r="R182" s="4">
        <f t="shared" ref="R182:AA182" si="387">R183+R186</f>
        <v>12198.199999999999</v>
      </c>
      <c r="S182" s="4">
        <f t="shared" ref="S182" si="388">S183+S186</f>
        <v>0</v>
      </c>
      <c r="T182" s="4">
        <f t="shared" ref="T182:Z182" si="389">T183+T186</f>
        <v>12198.199999999999</v>
      </c>
      <c r="U182" s="4">
        <f t="shared" si="389"/>
        <v>0</v>
      </c>
      <c r="V182" s="4">
        <f t="shared" si="389"/>
        <v>12198.199999999999</v>
      </c>
      <c r="W182" s="4">
        <f t="shared" si="389"/>
        <v>0</v>
      </c>
      <c r="X182" s="4">
        <f t="shared" si="389"/>
        <v>12198.199999999999</v>
      </c>
      <c r="Y182" s="4">
        <f t="shared" si="389"/>
        <v>0</v>
      </c>
      <c r="Z182" s="4">
        <f t="shared" si="389"/>
        <v>12198.199999999999</v>
      </c>
      <c r="AA182" s="4">
        <f t="shared" si="387"/>
        <v>11032.8</v>
      </c>
      <c r="AB182" s="4">
        <f t="shared" ref="AB182" si="390">AB183+AB186</f>
        <v>0</v>
      </c>
      <c r="AC182" s="4">
        <f t="shared" ref="AC182:AG182" si="391">AC183+AC186</f>
        <v>11032.8</v>
      </c>
      <c r="AD182" s="4">
        <f t="shared" si="391"/>
        <v>0</v>
      </c>
      <c r="AE182" s="4">
        <f t="shared" si="391"/>
        <v>11032.8</v>
      </c>
      <c r="AF182" s="4">
        <f t="shared" si="391"/>
        <v>0</v>
      </c>
      <c r="AG182" s="4">
        <f t="shared" si="391"/>
        <v>11032.8</v>
      </c>
      <c r="AH182" s="83"/>
    </row>
    <row r="183" spans="1:34" ht="31.5" hidden="1" outlineLevel="5" x14ac:dyDescent="0.2">
      <c r="A183" s="5" t="s">
        <v>35</v>
      </c>
      <c r="B183" s="5" t="s">
        <v>135</v>
      </c>
      <c r="C183" s="5" t="s">
        <v>139</v>
      </c>
      <c r="D183" s="5"/>
      <c r="E183" s="18" t="s">
        <v>140</v>
      </c>
      <c r="F183" s="4">
        <f>F184+F185</f>
        <v>10988.199999999999</v>
      </c>
      <c r="G183" s="4">
        <f t="shared" ref="G183:J183" si="392">G184+G185</f>
        <v>0</v>
      </c>
      <c r="H183" s="4">
        <f t="shared" si="392"/>
        <v>10988.199999999999</v>
      </c>
      <c r="I183" s="4">
        <f t="shared" si="392"/>
        <v>0</v>
      </c>
      <c r="J183" s="4">
        <f t="shared" si="392"/>
        <v>0</v>
      </c>
      <c r="K183" s="4">
        <f t="shared" ref="K183:L183" si="393">K184+K185</f>
        <v>0</v>
      </c>
      <c r="L183" s="4">
        <f t="shared" si="393"/>
        <v>10988.199999999999</v>
      </c>
      <c r="M183" s="4">
        <f t="shared" ref="M183:Q183" si="394">M184+M185</f>
        <v>1282.96837</v>
      </c>
      <c r="N183" s="4">
        <f t="shared" si="394"/>
        <v>12271.168369999999</v>
      </c>
      <c r="O183" s="4">
        <f t="shared" si="394"/>
        <v>0</v>
      </c>
      <c r="P183" s="4">
        <f t="shared" si="394"/>
        <v>0</v>
      </c>
      <c r="Q183" s="4">
        <f t="shared" si="394"/>
        <v>12271.168369999999</v>
      </c>
      <c r="R183" s="4">
        <f t="shared" ref="R183" si="395">R184+R185</f>
        <v>10988.199999999999</v>
      </c>
      <c r="S183" s="4">
        <f t="shared" ref="S183" si="396">S184+S185</f>
        <v>0</v>
      </c>
      <c r="T183" s="4">
        <f t="shared" ref="T183:Z183" si="397">T184+T185</f>
        <v>10988.199999999999</v>
      </c>
      <c r="U183" s="4">
        <f t="shared" si="397"/>
        <v>0</v>
      </c>
      <c r="V183" s="4">
        <f t="shared" si="397"/>
        <v>10988.199999999999</v>
      </c>
      <c r="W183" s="4">
        <f t="shared" si="397"/>
        <v>0</v>
      </c>
      <c r="X183" s="4">
        <f t="shared" si="397"/>
        <v>10988.199999999999</v>
      </c>
      <c r="Y183" s="4">
        <f t="shared" si="397"/>
        <v>0</v>
      </c>
      <c r="Z183" s="4">
        <f t="shared" si="397"/>
        <v>10988.199999999999</v>
      </c>
      <c r="AA183" s="4">
        <f t="shared" ref="AA183" si="398">AA184+AA185</f>
        <v>9832.7999999999993</v>
      </c>
      <c r="AB183" s="4">
        <f t="shared" ref="AB183" si="399">AB184+AB185</f>
        <v>0</v>
      </c>
      <c r="AC183" s="4">
        <f t="shared" ref="AC183:AG183" si="400">AC184+AC185</f>
        <v>9832.7999999999993</v>
      </c>
      <c r="AD183" s="4">
        <f t="shared" si="400"/>
        <v>0</v>
      </c>
      <c r="AE183" s="4">
        <f t="shared" si="400"/>
        <v>9832.7999999999993</v>
      </c>
      <c r="AF183" s="4">
        <f t="shared" si="400"/>
        <v>0</v>
      </c>
      <c r="AG183" s="4">
        <f t="shared" si="400"/>
        <v>9832.7999999999993</v>
      </c>
      <c r="AH183" s="83"/>
    </row>
    <row r="184" spans="1:34" ht="31.5" hidden="1" outlineLevel="7" x14ac:dyDescent="0.2">
      <c r="A184" s="11" t="s">
        <v>35</v>
      </c>
      <c r="B184" s="11" t="s">
        <v>135</v>
      </c>
      <c r="C184" s="11" t="s">
        <v>139</v>
      </c>
      <c r="D184" s="11" t="s">
        <v>11</v>
      </c>
      <c r="E184" s="15" t="s">
        <v>12</v>
      </c>
      <c r="F184" s="8">
        <v>32.799999999999997</v>
      </c>
      <c r="G184" s="8"/>
      <c r="H184" s="8">
        <f t="shared" ref="H184:H185" si="401">SUM(F184:G184)</f>
        <v>32.799999999999997</v>
      </c>
      <c r="I184" s="8"/>
      <c r="J184" s="8"/>
      <c r="K184" s="8"/>
      <c r="L184" s="8">
        <f t="shared" ref="L184:L185" si="402">SUM(H184:K184)</f>
        <v>32.799999999999997</v>
      </c>
      <c r="M184" s="8"/>
      <c r="N184" s="8">
        <f>SUM(L184:M184)</f>
        <v>32.799999999999997</v>
      </c>
      <c r="O184" s="8"/>
      <c r="P184" s="8"/>
      <c r="Q184" s="8">
        <f>SUM(N184:P184)</f>
        <v>32.799999999999997</v>
      </c>
      <c r="R184" s="8">
        <v>32.799999999999997</v>
      </c>
      <c r="S184" s="8"/>
      <c r="T184" s="8">
        <f t="shared" ref="T184:T185" si="403">SUM(R184:S184)</f>
        <v>32.799999999999997</v>
      </c>
      <c r="U184" s="8"/>
      <c r="V184" s="8">
        <f t="shared" ref="V184:V185" si="404">SUM(T184:U184)</f>
        <v>32.799999999999997</v>
      </c>
      <c r="W184" s="8"/>
      <c r="X184" s="8">
        <f>SUM(V184:W184)</f>
        <v>32.799999999999997</v>
      </c>
      <c r="Y184" s="8"/>
      <c r="Z184" s="8">
        <f>SUM(X184:Y184)</f>
        <v>32.799999999999997</v>
      </c>
      <c r="AA184" s="8">
        <v>32.799999999999997</v>
      </c>
      <c r="AB184" s="8"/>
      <c r="AC184" s="8">
        <f t="shared" ref="AC184:AC185" si="405">SUM(AA184:AB184)</f>
        <v>32.799999999999997</v>
      </c>
      <c r="AD184" s="8"/>
      <c r="AE184" s="8">
        <f t="shared" ref="AE184:AE185" si="406">SUM(AC184:AD184)</f>
        <v>32.799999999999997</v>
      </c>
      <c r="AF184" s="8"/>
      <c r="AG184" s="8">
        <f>SUM(AE184:AF184)</f>
        <v>32.799999999999997</v>
      </c>
      <c r="AH184" s="83"/>
    </row>
    <row r="185" spans="1:34" ht="31.5" hidden="1" outlineLevel="7" x14ac:dyDescent="0.2">
      <c r="A185" s="11" t="s">
        <v>35</v>
      </c>
      <c r="B185" s="11" t="s">
        <v>135</v>
      </c>
      <c r="C185" s="11" t="s">
        <v>139</v>
      </c>
      <c r="D185" s="11" t="s">
        <v>92</v>
      </c>
      <c r="E185" s="15" t="s">
        <v>93</v>
      </c>
      <c r="F185" s="8">
        <v>10955.4</v>
      </c>
      <c r="G185" s="8"/>
      <c r="H185" s="8">
        <f t="shared" si="401"/>
        <v>10955.4</v>
      </c>
      <c r="I185" s="8"/>
      <c r="J185" s="8"/>
      <c r="K185" s="8"/>
      <c r="L185" s="8">
        <f t="shared" si="402"/>
        <v>10955.4</v>
      </c>
      <c r="M185" s="8">
        <v>1282.96837</v>
      </c>
      <c r="N185" s="8">
        <f>SUM(L185:M185)</f>
        <v>12238.36837</v>
      </c>
      <c r="O185" s="8"/>
      <c r="P185" s="8"/>
      <c r="Q185" s="8">
        <f>SUM(N185:P185)</f>
        <v>12238.36837</v>
      </c>
      <c r="R185" s="8">
        <v>10955.4</v>
      </c>
      <c r="S185" s="8"/>
      <c r="T185" s="8">
        <f t="shared" si="403"/>
        <v>10955.4</v>
      </c>
      <c r="U185" s="8"/>
      <c r="V185" s="8">
        <f t="shared" si="404"/>
        <v>10955.4</v>
      </c>
      <c r="W185" s="8"/>
      <c r="X185" s="8">
        <f>SUM(V185:W185)</f>
        <v>10955.4</v>
      </c>
      <c r="Y185" s="8"/>
      <c r="Z185" s="8">
        <f>SUM(X185:Y185)</f>
        <v>10955.4</v>
      </c>
      <c r="AA185" s="8">
        <v>9800</v>
      </c>
      <c r="AB185" s="8"/>
      <c r="AC185" s="8">
        <f t="shared" si="405"/>
        <v>9800</v>
      </c>
      <c r="AD185" s="8"/>
      <c r="AE185" s="8">
        <f t="shared" si="406"/>
        <v>9800</v>
      </c>
      <c r="AF185" s="8"/>
      <c r="AG185" s="8">
        <f>SUM(AE185:AF185)</f>
        <v>9800</v>
      </c>
      <c r="AH185" s="83"/>
    </row>
    <row r="186" spans="1:34" ht="20.25" hidden="1" customHeight="1" outlineLevel="5" x14ac:dyDescent="0.2">
      <c r="A186" s="5" t="s">
        <v>35</v>
      </c>
      <c r="B186" s="5" t="s">
        <v>135</v>
      </c>
      <c r="C186" s="5" t="s">
        <v>141</v>
      </c>
      <c r="D186" s="5"/>
      <c r="E186" s="18" t="s">
        <v>142</v>
      </c>
      <c r="F186" s="4">
        <f>F187</f>
        <v>1341.3</v>
      </c>
      <c r="G186" s="4">
        <f t="shared" ref="G186:Q186" si="407">G187</f>
        <v>0</v>
      </c>
      <c r="H186" s="4">
        <f t="shared" si="407"/>
        <v>1341.3</v>
      </c>
      <c r="I186" s="4">
        <f t="shared" si="407"/>
        <v>0</v>
      </c>
      <c r="J186" s="4">
        <f t="shared" si="407"/>
        <v>0</v>
      </c>
      <c r="K186" s="4">
        <f t="shared" si="407"/>
        <v>0</v>
      </c>
      <c r="L186" s="4">
        <f t="shared" si="407"/>
        <v>1341.3</v>
      </c>
      <c r="M186" s="4">
        <f t="shared" si="407"/>
        <v>0</v>
      </c>
      <c r="N186" s="4">
        <f t="shared" si="407"/>
        <v>1341.3</v>
      </c>
      <c r="O186" s="4">
        <f t="shared" si="407"/>
        <v>0</v>
      </c>
      <c r="P186" s="4">
        <f t="shared" si="407"/>
        <v>0</v>
      </c>
      <c r="Q186" s="4">
        <f t="shared" si="407"/>
        <v>1341.3</v>
      </c>
      <c r="R186" s="4">
        <f t="shared" ref="R186:AA186" si="408">R187</f>
        <v>1210</v>
      </c>
      <c r="S186" s="4">
        <f t="shared" ref="S186" si="409">S187</f>
        <v>0</v>
      </c>
      <c r="T186" s="4">
        <f t="shared" ref="T186:Z186" si="410">T187</f>
        <v>1210</v>
      </c>
      <c r="U186" s="4">
        <f t="shared" si="410"/>
        <v>0</v>
      </c>
      <c r="V186" s="4">
        <f t="shared" si="410"/>
        <v>1210</v>
      </c>
      <c r="W186" s="4">
        <f t="shared" si="410"/>
        <v>0</v>
      </c>
      <c r="X186" s="4">
        <f t="shared" si="410"/>
        <v>1210</v>
      </c>
      <c r="Y186" s="4">
        <f t="shared" si="410"/>
        <v>0</v>
      </c>
      <c r="Z186" s="4">
        <f t="shared" si="410"/>
        <v>1210</v>
      </c>
      <c r="AA186" s="4">
        <f t="shared" si="408"/>
        <v>1200</v>
      </c>
      <c r="AB186" s="4">
        <f t="shared" ref="AB186" si="411">AB187</f>
        <v>0</v>
      </c>
      <c r="AC186" s="4">
        <f t="shared" ref="AC186:AG186" si="412">AC187</f>
        <v>1200</v>
      </c>
      <c r="AD186" s="4">
        <f t="shared" si="412"/>
        <v>0</v>
      </c>
      <c r="AE186" s="4">
        <f t="shared" si="412"/>
        <v>1200</v>
      </c>
      <c r="AF186" s="4">
        <f t="shared" si="412"/>
        <v>0</v>
      </c>
      <c r="AG186" s="4">
        <f t="shared" si="412"/>
        <v>1200</v>
      </c>
      <c r="AH186" s="83"/>
    </row>
    <row r="187" spans="1:34" ht="31.5" hidden="1" outlineLevel="7" x14ac:dyDescent="0.2">
      <c r="A187" s="11" t="s">
        <v>35</v>
      </c>
      <c r="B187" s="11" t="s">
        <v>135</v>
      </c>
      <c r="C187" s="11" t="s">
        <v>141</v>
      </c>
      <c r="D187" s="11" t="s">
        <v>92</v>
      </c>
      <c r="E187" s="15" t="s">
        <v>93</v>
      </c>
      <c r="F187" s="8">
        <v>1341.3</v>
      </c>
      <c r="G187" s="8"/>
      <c r="H187" s="8">
        <f>SUM(F187:G187)</f>
        <v>1341.3</v>
      </c>
      <c r="I187" s="8"/>
      <c r="J187" s="8"/>
      <c r="K187" s="8"/>
      <c r="L187" s="8">
        <f>SUM(H187:K187)</f>
        <v>1341.3</v>
      </c>
      <c r="M187" s="8"/>
      <c r="N187" s="8">
        <f>SUM(L187:M187)</f>
        <v>1341.3</v>
      </c>
      <c r="O187" s="8"/>
      <c r="P187" s="8"/>
      <c r="Q187" s="8">
        <f>SUM(N187:P187)</f>
        <v>1341.3</v>
      </c>
      <c r="R187" s="8">
        <v>1210</v>
      </c>
      <c r="S187" s="8"/>
      <c r="T187" s="8">
        <f>SUM(R187:S187)</f>
        <v>1210</v>
      </c>
      <c r="U187" s="8"/>
      <c r="V187" s="8">
        <f>SUM(T187:U187)</f>
        <v>1210</v>
      </c>
      <c r="W187" s="8"/>
      <c r="X187" s="8">
        <f>SUM(V187:W187)</f>
        <v>1210</v>
      </c>
      <c r="Y187" s="8"/>
      <c r="Z187" s="8">
        <f>SUM(X187:Y187)</f>
        <v>1210</v>
      </c>
      <c r="AA187" s="8">
        <v>1200</v>
      </c>
      <c r="AB187" s="8"/>
      <c r="AC187" s="8">
        <f>SUM(AA187:AB187)</f>
        <v>1200</v>
      </c>
      <c r="AD187" s="8"/>
      <c r="AE187" s="8">
        <f>SUM(AC187:AD187)</f>
        <v>1200</v>
      </c>
      <c r="AF187" s="8"/>
      <c r="AG187" s="8">
        <f>SUM(AE187:AF187)</f>
        <v>1200</v>
      </c>
      <c r="AH187" s="83"/>
    </row>
    <row r="188" spans="1:34" ht="47.25" outlineLevel="3" x14ac:dyDescent="0.2">
      <c r="A188" s="5" t="s">
        <v>35</v>
      </c>
      <c r="B188" s="5" t="s">
        <v>135</v>
      </c>
      <c r="C188" s="5" t="s">
        <v>130</v>
      </c>
      <c r="D188" s="5"/>
      <c r="E188" s="18" t="s">
        <v>131</v>
      </c>
      <c r="F188" s="4">
        <f t="shared" ref="F188:AF189" si="413">F189</f>
        <v>8168.8</v>
      </c>
      <c r="G188" s="4">
        <f t="shared" si="413"/>
        <v>0</v>
      </c>
      <c r="H188" s="4">
        <f t="shared" si="413"/>
        <v>8168.8</v>
      </c>
      <c r="I188" s="4">
        <f t="shared" si="413"/>
        <v>0</v>
      </c>
      <c r="J188" s="4">
        <f t="shared" si="413"/>
        <v>0</v>
      </c>
      <c r="K188" s="4">
        <f t="shared" si="413"/>
        <v>0</v>
      </c>
      <c r="L188" s="4">
        <f t="shared" si="413"/>
        <v>8168.8</v>
      </c>
      <c r="M188" s="4">
        <f t="shared" si="413"/>
        <v>0</v>
      </c>
      <c r="N188" s="4">
        <f t="shared" si="413"/>
        <v>8168.8</v>
      </c>
      <c r="O188" s="4">
        <f t="shared" si="413"/>
        <v>0</v>
      </c>
      <c r="P188" s="4">
        <f t="shared" si="413"/>
        <v>-27.900000000000002</v>
      </c>
      <c r="Q188" s="4">
        <f t="shared" si="413"/>
        <v>8140.9</v>
      </c>
      <c r="R188" s="4">
        <f t="shared" si="413"/>
        <v>7717.9</v>
      </c>
      <c r="S188" s="4">
        <f t="shared" si="413"/>
        <v>0</v>
      </c>
      <c r="T188" s="4">
        <f t="shared" si="413"/>
        <v>7717.9</v>
      </c>
      <c r="U188" s="4">
        <f t="shared" si="413"/>
        <v>0</v>
      </c>
      <c r="V188" s="4">
        <f t="shared" si="413"/>
        <v>7717.9</v>
      </c>
      <c r="W188" s="4">
        <f t="shared" si="413"/>
        <v>0</v>
      </c>
      <c r="X188" s="4">
        <f t="shared" si="413"/>
        <v>7717.9</v>
      </c>
      <c r="Y188" s="4">
        <f t="shared" si="413"/>
        <v>0</v>
      </c>
      <c r="Z188" s="4">
        <f t="shared" si="413"/>
        <v>7717.9</v>
      </c>
      <c r="AA188" s="4">
        <f t="shared" si="413"/>
        <v>7020.7999999999993</v>
      </c>
      <c r="AB188" s="4">
        <f t="shared" si="413"/>
        <v>0</v>
      </c>
      <c r="AC188" s="4">
        <f t="shared" si="413"/>
        <v>7020.7999999999993</v>
      </c>
      <c r="AD188" s="4">
        <f t="shared" si="413"/>
        <v>0</v>
      </c>
      <c r="AE188" s="4">
        <f t="shared" si="413"/>
        <v>7020.7999999999993</v>
      </c>
      <c r="AF188" s="4">
        <f t="shared" si="413"/>
        <v>0</v>
      </c>
      <c r="AG188" s="4">
        <f t="shared" ref="AF188:AG189" si="414">AG189</f>
        <v>7020.7999999999993</v>
      </c>
      <c r="AH188" s="83"/>
    </row>
    <row r="189" spans="1:34" ht="31.5" outlineLevel="4" x14ac:dyDescent="0.2">
      <c r="A189" s="5" t="s">
        <v>35</v>
      </c>
      <c r="B189" s="5" t="s">
        <v>135</v>
      </c>
      <c r="C189" s="5" t="s">
        <v>132</v>
      </c>
      <c r="D189" s="5"/>
      <c r="E189" s="18" t="s">
        <v>57</v>
      </c>
      <c r="F189" s="4">
        <f t="shared" si="413"/>
        <v>8168.8</v>
      </c>
      <c r="G189" s="4">
        <f t="shared" si="413"/>
        <v>0</v>
      </c>
      <c r="H189" s="4">
        <f t="shared" si="413"/>
        <v>8168.8</v>
      </c>
      <c r="I189" s="4">
        <f t="shared" si="413"/>
        <v>0</v>
      </c>
      <c r="J189" s="4">
        <f t="shared" si="413"/>
        <v>0</v>
      </c>
      <c r="K189" s="4">
        <f t="shared" si="413"/>
        <v>0</v>
      </c>
      <c r="L189" s="4">
        <f t="shared" si="413"/>
        <v>8168.8</v>
      </c>
      <c r="M189" s="4">
        <f t="shared" si="413"/>
        <v>0</v>
      </c>
      <c r="N189" s="4">
        <f t="shared" si="413"/>
        <v>8168.8</v>
      </c>
      <c r="O189" s="4">
        <f t="shared" si="413"/>
        <v>0</v>
      </c>
      <c r="P189" s="4">
        <f t="shared" si="413"/>
        <v>-27.900000000000002</v>
      </c>
      <c r="Q189" s="4">
        <f t="shared" si="413"/>
        <v>8140.9</v>
      </c>
      <c r="R189" s="4">
        <f t="shared" si="413"/>
        <v>7717.9</v>
      </c>
      <c r="S189" s="4">
        <f t="shared" si="413"/>
        <v>0</v>
      </c>
      <c r="T189" s="4">
        <f t="shared" si="413"/>
        <v>7717.9</v>
      </c>
      <c r="U189" s="4">
        <f t="shared" si="413"/>
        <v>0</v>
      </c>
      <c r="V189" s="4">
        <f t="shared" si="413"/>
        <v>7717.9</v>
      </c>
      <c r="W189" s="4">
        <f t="shared" si="413"/>
        <v>0</v>
      </c>
      <c r="X189" s="4">
        <f t="shared" si="413"/>
        <v>7717.9</v>
      </c>
      <c r="Y189" s="4">
        <f t="shared" si="413"/>
        <v>0</v>
      </c>
      <c r="Z189" s="4">
        <f t="shared" si="413"/>
        <v>7717.9</v>
      </c>
      <c r="AA189" s="4">
        <f t="shared" si="413"/>
        <v>7020.7999999999993</v>
      </c>
      <c r="AB189" s="4">
        <f t="shared" si="413"/>
        <v>0</v>
      </c>
      <c r="AC189" s="4">
        <f t="shared" si="413"/>
        <v>7020.7999999999993</v>
      </c>
      <c r="AD189" s="4">
        <f t="shared" si="413"/>
        <v>0</v>
      </c>
      <c r="AE189" s="4">
        <f t="shared" si="413"/>
        <v>7020.7999999999993</v>
      </c>
      <c r="AF189" s="4">
        <f t="shared" si="414"/>
        <v>0</v>
      </c>
      <c r="AG189" s="4">
        <f t="shared" si="414"/>
        <v>7020.7999999999993</v>
      </c>
      <c r="AH189" s="83"/>
    </row>
    <row r="190" spans="1:34" ht="15.75" outlineLevel="5" x14ac:dyDescent="0.2">
      <c r="A190" s="5" t="s">
        <v>35</v>
      </c>
      <c r="B190" s="5" t="s">
        <v>135</v>
      </c>
      <c r="C190" s="5" t="s">
        <v>133</v>
      </c>
      <c r="D190" s="5"/>
      <c r="E190" s="18" t="s">
        <v>134</v>
      </c>
      <c r="F190" s="4">
        <f>F191+F192+F193</f>
        <v>8168.8</v>
      </c>
      <c r="G190" s="4">
        <f t="shared" ref="G190:J190" si="415">G191+G192+G193</f>
        <v>0</v>
      </c>
      <c r="H190" s="4">
        <f t="shared" si="415"/>
        <v>8168.8</v>
      </c>
      <c r="I190" s="4">
        <f t="shared" si="415"/>
        <v>0</v>
      </c>
      <c r="J190" s="4">
        <f t="shared" si="415"/>
        <v>0</v>
      </c>
      <c r="K190" s="4">
        <f t="shared" ref="K190:L190" si="416">K191+K192+K193</f>
        <v>0</v>
      </c>
      <c r="L190" s="4">
        <f t="shared" si="416"/>
        <v>8168.8</v>
      </c>
      <c r="M190" s="4">
        <f t="shared" ref="M190:Q190" si="417">M191+M192+M193</f>
        <v>0</v>
      </c>
      <c r="N190" s="4">
        <f t="shared" si="417"/>
        <v>8168.8</v>
      </c>
      <c r="O190" s="4">
        <f t="shared" si="417"/>
        <v>0</v>
      </c>
      <c r="P190" s="4">
        <f t="shared" si="417"/>
        <v>-27.900000000000002</v>
      </c>
      <c r="Q190" s="4">
        <f t="shared" si="417"/>
        <v>8140.9</v>
      </c>
      <c r="R190" s="4">
        <f t="shared" ref="R190:AA190" si="418">R191+R192+R193</f>
        <v>7717.9</v>
      </c>
      <c r="S190" s="4">
        <f t="shared" ref="S190" si="419">S191+S192+S193</f>
        <v>0</v>
      </c>
      <c r="T190" s="4">
        <f t="shared" ref="T190:Z190" si="420">T191+T192+T193</f>
        <v>7717.9</v>
      </c>
      <c r="U190" s="4">
        <f t="shared" si="420"/>
        <v>0</v>
      </c>
      <c r="V190" s="4">
        <f t="shared" si="420"/>
        <v>7717.9</v>
      </c>
      <c r="W190" s="4">
        <f t="shared" si="420"/>
        <v>0</v>
      </c>
      <c r="X190" s="4">
        <f t="shared" si="420"/>
        <v>7717.9</v>
      </c>
      <c r="Y190" s="4">
        <f t="shared" si="420"/>
        <v>0</v>
      </c>
      <c r="Z190" s="4">
        <f t="shared" si="420"/>
        <v>7717.9</v>
      </c>
      <c r="AA190" s="4">
        <f t="shared" si="418"/>
        <v>7020.7999999999993</v>
      </c>
      <c r="AB190" s="4">
        <f t="shared" ref="AB190" si="421">AB191+AB192+AB193</f>
        <v>0</v>
      </c>
      <c r="AC190" s="4">
        <f t="shared" ref="AC190:AG190" si="422">AC191+AC192+AC193</f>
        <v>7020.7999999999993</v>
      </c>
      <c r="AD190" s="4">
        <f t="shared" si="422"/>
        <v>0</v>
      </c>
      <c r="AE190" s="4">
        <f t="shared" si="422"/>
        <v>7020.7999999999993</v>
      </c>
      <c r="AF190" s="4">
        <f t="shared" si="422"/>
        <v>0</v>
      </c>
      <c r="AG190" s="4">
        <f t="shared" si="422"/>
        <v>7020.7999999999993</v>
      </c>
      <c r="AH190" s="83"/>
    </row>
    <row r="191" spans="1:34" ht="63" hidden="1" outlineLevel="7" x14ac:dyDescent="0.2">
      <c r="A191" s="11" t="s">
        <v>35</v>
      </c>
      <c r="B191" s="11" t="s">
        <v>135</v>
      </c>
      <c r="C191" s="11" t="s">
        <v>133</v>
      </c>
      <c r="D191" s="11" t="s">
        <v>8</v>
      </c>
      <c r="E191" s="15" t="s">
        <v>9</v>
      </c>
      <c r="F191" s="8">
        <v>7341.1</v>
      </c>
      <c r="G191" s="8"/>
      <c r="H191" s="8">
        <f t="shared" ref="H191:H193" si="423">SUM(F191:G191)</f>
        <v>7341.1</v>
      </c>
      <c r="I191" s="8"/>
      <c r="J191" s="8"/>
      <c r="K191" s="8"/>
      <c r="L191" s="8">
        <f t="shared" ref="L191:L193" si="424">SUM(H191:K191)</f>
        <v>7341.1</v>
      </c>
      <c r="M191" s="8"/>
      <c r="N191" s="8">
        <f>SUM(L191:M191)</f>
        <v>7341.1</v>
      </c>
      <c r="O191" s="8"/>
      <c r="P191" s="8"/>
      <c r="Q191" s="8">
        <f>SUM(N191:P191)</f>
        <v>7341.1</v>
      </c>
      <c r="R191" s="8">
        <v>6972.1</v>
      </c>
      <c r="S191" s="8"/>
      <c r="T191" s="8">
        <f t="shared" ref="T191:T193" si="425">SUM(R191:S191)</f>
        <v>6972.1</v>
      </c>
      <c r="U191" s="8"/>
      <c r="V191" s="8">
        <f t="shared" ref="V191:V193" si="426">SUM(T191:U191)</f>
        <v>6972.1</v>
      </c>
      <c r="W191" s="8"/>
      <c r="X191" s="8">
        <f>SUM(V191:W191)</f>
        <v>6972.1</v>
      </c>
      <c r="Y191" s="8"/>
      <c r="Z191" s="8">
        <f>SUM(X191:Y191)</f>
        <v>6972.1</v>
      </c>
      <c r="AA191" s="8">
        <v>6275</v>
      </c>
      <c r="AB191" s="8"/>
      <c r="AC191" s="8">
        <f t="shared" ref="AC191:AC193" si="427">SUM(AA191:AB191)</f>
        <v>6275</v>
      </c>
      <c r="AD191" s="8"/>
      <c r="AE191" s="8">
        <f t="shared" ref="AE191:AE193" si="428">SUM(AC191:AD191)</f>
        <v>6275</v>
      </c>
      <c r="AF191" s="8"/>
      <c r="AG191" s="8">
        <f>SUM(AE191:AF191)</f>
        <v>6275</v>
      </c>
      <c r="AH191" s="83"/>
    </row>
    <row r="192" spans="1:34" ht="31.5" outlineLevel="7" x14ac:dyDescent="0.2">
      <c r="A192" s="11" t="s">
        <v>35</v>
      </c>
      <c r="B192" s="11" t="s">
        <v>135</v>
      </c>
      <c r="C192" s="11" t="s">
        <v>133</v>
      </c>
      <c r="D192" s="11" t="s">
        <v>11</v>
      </c>
      <c r="E192" s="15" t="s">
        <v>12</v>
      </c>
      <c r="F192" s="8">
        <v>819.3</v>
      </c>
      <c r="G192" s="8"/>
      <c r="H192" s="8">
        <f t="shared" si="423"/>
        <v>819.3</v>
      </c>
      <c r="I192" s="8"/>
      <c r="J192" s="8"/>
      <c r="K192" s="8"/>
      <c r="L192" s="8">
        <f t="shared" si="424"/>
        <v>819.3</v>
      </c>
      <c r="M192" s="8"/>
      <c r="N192" s="8">
        <f>SUM(L192:M192)</f>
        <v>819.3</v>
      </c>
      <c r="O192" s="8"/>
      <c r="P192" s="8">
        <f>-10.8-17.1</f>
        <v>-27.900000000000002</v>
      </c>
      <c r="Q192" s="8">
        <f>SUM(N192:P192)</f>
        <v>791.4</v>
      </c>
      <c r="R192" s="8">
        <v>737.4</v>
      </c>
      <c r="S192" s="8"/>
      <c r="T192" s="8">
        <f t="shared" si="425"/>
        <v>737.4</v>
      </c>
      <c r="U192" s="8"/>
      <c r="V192" s="8">
        <f t="shared" si="426"/>
        <v>737.4</v>
      </c>
      <c r="W192" s="8"/>
      <c r="X192" s="8">
        <f>SUM(V192:W192)</f>
        <v>737.4</v>
      </c>
      <c r="Y192" s="8"/>
      <c r="Z192" s="8">
        <f>SUM(X192:Y192)</f>
        <v>737.4</v>
      </c>
      <c r="AA192" s="8">
        <v>737.4</v>
      </c>
      <c r="AB192" s="8"/>
      <c r="AC192" s="8">
        <f t="shared" si="427"/>
        <v>737.4</v>
      </c>
      <c r="AD192" s="8"/>
      <c r="AE192" s="8">
        <f t="shared" si="428"/>
        <v>737.4</v>
      </c>
      <c r="AF192" s="8"/>
      <c r="AG192" s="8">
        <f>SUM(AE192:AF192)</f>
        <v>737.4</v>
      </c>
      <c r="AH192" s="83"/>
    </row>
    <row r="193" spans="1:34" ht="15.75" hidden="1" outlineLevel="7" x14ac:dyDescent="0.2">
      <c r="A193" s="11" t="s">
        <v>35</v>
      </c>
      <c r="B193" s="11" t="s">
        <v>135</v>
      </c>
      <c r="C193" s="11" t="s">
        <v>133</v>
      </c>
      <c r="D193" s="11" t="s">
        <v>27</v>
      </c>
      <c r="E193" s="15" t="s">
        <v>28</v>
      </c>
      <c r="F193" s="8">
        <v>8.4</v>
      </c>
      <c r="G193" s="8"/>
      <c r="H193" s="8">
        <f t="shared" si="423"/>
        <v>8.4</v>
      </c>
      <c r="I193" s="8"/>
      <c r="J193" s="8"/>
      <c r="K193" s="8"/>
      <c r="L193" s="8">
        <f t="shared" si="424"/>
        <v>8.4</v>
      </c>
      <c r="M193" s="8"/>
      <c r="N193" s="8">
        <f>SUM(L193:M193)</f>
        <v>8.4</v>
      </c>
      <c r="O193" s="8"/>
      <c r="P193" s="8"/>
      <c r="Q193" s="8">
        <f>SUM(N193:P193)</f>
        <v>8.4</v>
      </c>
      <c r="R193" s="8">
        <v>8.4</v>
      </c>
      <c r="S193" s="8"/>
      <c r="T193" s="8">
        <f t="shared" si="425"/>
        <v>8.4</v>
      </c>
      <c r="U193" s="8"/>
      <c r="V193" s="8">
        <f t="shared" si="426"/>
        <v>8.4</v>
      </c>
      <c r="W193" s="8"/>
      <c r="X193" s="8">
        <f>SUM(V193:W193)</f>
        <v>8.4</v>
      </c>
      <c r="Y193" s="8"/>
      <c r="Z193" s="8">
        <f>SUM(X193:Y193)</f>
        <v>8.4</v>
      </c>
      <c r="AA193" s="8">
        <v>8.4</v>
      </c>
      <c r="AB193" s="8"/>
      <c r="AC193" s="8">
        <f t="shared" si="427"/>
        <v>8.4</v>
      </c>
      <c r="AD193" s="8"/>
      <c r="AE193" s="8">
        <f t="shared" si="428"/>
        <v>8.4</v>
      </c>
      <c r="AF193" s="8"/>
      <c r="AG193" s="8">
        <f>SUM(AE193:AF193)</f>
        <v>8.4</v>
      </c>
      <c r="AH193" s="83"/>
    </row>
    <row r="194" spans="1:34" ht="31.5" hidden="1" outlineLevel="1" x14ac:dyDescent="0.2">
      <c r="A194" s="5" t="s">
        <v>35</v>
      </c>
      <c r="B194" s="5" t="s">
        <v>145</v>
      </c>
      <c r="C194" s="5"/>
      <c r="D194" s="5"/>
      <c r="E194" s="18" t="s">
        <v>146</v>
      </c>
      <c r="F194" s="4">
        <f t="shared" ref="F194:AF196" si="429">F195</f>
        <v>2821.5</v>
      </c>
      <c r="G194" s="4">
        <f t="shared" si="429"/>
        <v>0</v>
      </c>
      <c r="H194" s="4">
        <f t="shared" si="429"/>
        <v>2821.5</v>
      </c>
      <c r="I194" s="4">
        <f t="shared" si="429"/>
        <v>0</v>
      </c>
      <c r="J194" s="4">
        <f t="shared" si="429"/>
        <v>5434.6276699999999</v>
      </c>
      <c r="K194" s="4">
        <f t="shared" si="429"/>
        <v>0</v>
      </c>
      <c r="L194" s="4">
        <f t="shared" si="429"/>
        <v>8256.1276699999999</v>
      </c>
      <c r="M194" s="4">
        <f t="shared" si="429"/>
        <v>0</v>
      </c>
      <c r="N194" s="4">
        <f t="shared" si="429"/>
        <v>8256.1276699999999</v>
      </c>
      <c r="O194" s="4">
        <f t="shared" si="429"/>
        <v>0</v>
      </c>
      <c r="P194" s="4">
        <f t="shared" si="429"/>
        <v>0</v>
      </c>
      <c r="Q194" s="4">
        <f t="shared" si="429"/>
        <v>8256.1276699999999</v>
      </c>
      <c r="R194" s="4">
        <f t="shared" si="429"/>
        <v>2601.5</v>
      </c>
      <c r="S194" s="4">
        <f t="shared" si="429"/>
        <v>0</v>
      </c>
      <c r="T194" s="4">
        <f t="shared" si="429"/>
        <v>2601.5</v>
      </c>
      <c r="U194" s="4">
        <f t="shared" si="429"/>
        <v>0</v>
      </c>
      <c r="V194" s="4">
        <f t="shared" si="429"/>
        <v>2601.5</v>
      </c>
      <c r="W194" s="4">
        <f t="shared" si="429"/>
        <v>0</v>
      </c>
      <c r="X194" s="4">
        <f t="shared" si="429"/>
        <v>2601.5</v>
      </c>
      <c r="Y194" s="4">
        <f t="shared" si="429"/>
        <v>0</v>
      </c>
      <c r="Z194" s="4">
        <f t="shared" si="429"/>
        <v>2601.5</v>
      </c>
      <c r="AA194" s="4">
        <f t="shared" si="429"/>
        <v>2821.5</v>
      </c>
      <c r="AB194" s="4">
        <f t="shared" si="429"/>
        <v>0</v>
      </c>
      <c r="AC194" s="4">
        <f t="shared" si="429"/>
        <v>2821.5</v>
      </c>
      <c r="AD194" s="4">
        <f t="shared" si="429"/>
        <v>0</v>
      </c>
      <c r="AE194" s="4">
        <f t="shared" si="429"/>
        <v>2821.5</v>
      </c>
      <c r="AF194" s="4">
        <f t="shared" si="429"/>
        <v>0</v>
      </c>
      <c r="AG194" s="4">
        <f t="shared" ref="AF194:AG196" si="430">AG195</f>
        <v>2821.5</v>
      </c>
      <c r="AH194" s="83"/>
    </row>
    <row r="195" spans="1:34" ht="47.25" hidden="1" outlineLevel="2" x14ac:dyDescent="0.2">
      <c r="A195" s="5" t="s">
        <v>35</v>
      </c>
      <c r="B195" s="5" t="s">
        <v>145</v>
      </c>
      <c r="C195" s="5" t="s">
        <v>76</v>
      </c>
      <c r="D195" s="5"/>
      <c r="E195" s="18" t="s">
        <v>77</v>
      </c>
      <c r="F195" s="4">
        <f t="shared" si="429"/>
        <v>2821.5</v>
      </c>
      <c r="G195" s="4">
        <f t="shared" si="429"/>
        <v>0</v>
      </c>
      <c r="H195" s="4">
        <f t="shared" si="429"/>
        <v>2821.5</v>
      </c>
      <c r="I195" s="4">
        <f t="shared" si="429"/>
        <v>0</v>
      </c>
      <c r="J195" s="4">
        <f t="shared" si="429"/>
        <v>5434.6276699999999</v>
      </c>
      <c r="K195" s="4">
        <f t="shared" si="429"/>
        <v>0</v>
      </c>
      <c r="L195" s="4">
        <f t="shared" si="429"/>
        <v>8256.1276699999999</v>
      </c>
      <c r="M195" s="4">
        <f t="shared" si="429"/>
        <v>0</v>
      </c>
      <c r="N195" s="4">
        <f t="shared" si="429"/>
        <v>8256.1276699999999</v>
      </c>
      <c r="O195" s="4">
        <f t="shared" si="429"/>
        <v>0</v>
      </c>
      <c r="P195" s="4">
        <f t="shared" si="429"/>
        <v>0</v>
      </c>
      <c r="Q195" s="4">
        <f t="shared" si="429"/>
        <v>8256.1276699999999</v>
      </c>
      <c r="R195" s="4">
        <f t="shared" si="429"/>
        <v>2601.5</v>
      </c>
      <c r="S195" s="4">
        <f t="shared" si="429"/>
        <v>0</v>
      </c>
      <c r="T195" s="4">
        <f t="shared" si="429"/>
        <v>2601.5</v>
      </c>
      <c r="U195" s="4">
        <f t="shared" si="429"/>
        <v>0</v>
      </c>
      <c r="V195" s="4">
        <f t="shared" si="429"/>
        <v>2601.5</v>
      </c>
      <c r="W195" s="4">
        <f t="shared" si="429"/>
        <v>0</v>
      </c>
      <c r="X195" s="4">
        <f t="shared" si="429"/>
        <v>2601.5</v>
      </c>
      <c r="Y195" s="4">
        <f t="shared" si="429"/>
        <v>0</v>
      </c>
      <c r="Z195" s="4">
        <f t="shared" si="429"/>
        <v>2601.5</v>
      </c>
      <c r="AA195" s="4">
        <f t="shared" si="429"/>
        <v>2821.5</v>
      </c>
      <c r="AB195" s="4">
        <f t="shared" si="429"/>
        <v>0</v>
      </c>
      <c r="AC195" s="4">
        <f t="shared" si="429"/>
        <v>2821.5</v>
      </c>
      <c r="AD195" s="4">
        <f t="shared" si="429"/>
        <v>0</v>
      </c>
      <c r="AE195" s="4">
        <f t="shared" si="429"/>
        <v>2821.5</v>
      </c>
      <c r="AF195" s="4">
        <f t="shared" si="430"/>
        <v>0</v>
      </c>
      <c r="AG195" s="4">
        <f t="shared" si="430"/>
        <v>2821.5</v>
      </c>
      <c r="AH195" s="83"/>
    </row>
    <row r="196" spans="1:34" ht="31.5" hidden="1" outlineLevel="3" x14ac:dyDescent="0.2">
      <c r="A196" s="5" t="s">
        <v>35</v>
      </c>
      <c r="B196" s="5" t="s">
        <v>145</v>
      </c>
      <c r="C196" s="5" t="s">
        <v>78</v>
      </c>
      <c r="D196" s="5"/>
      <c r="E196" s="18" t="s">
        <v>79</v>
      </c>
      <c r="F196" s="4">
        <f t="shared" si="429"/>
        <v>2821.5</v>
      </c>
      <c r="G196" s="4">
        <f t="shared" si="429"/>
        <v>0</v>
      </c>
      <c r="H196" s="4">
        <f t="shared" si="429"/>
        <v>2821.5</v>
      </c>
      <c r="I196" s="4">
        <f t="shared" si="429"/>
        <v>0</v>
      </c>
      <c r="J196" s="4">
        <f t="shared" si="429"/>
        <v>5434.6276699999999</v>
      </c>
      <c r="K196" s="4">
        <f t="shared" si="429"/>
        <v>0</v>
      </c>
      <c r="L196" s="4">
        <f t="shared" si="429"/>
        <v>8256.1276699999999</v>
      </c>
      <c r="M196" s="4">
        <f t="shared" si="429"/>
        <v>0</v>
      </c>
      <c r="N196" s="4">
        <f t="shared" si="429"/>
        <v>8256.1276699999999</v>
      </c>
      <c r="O196" s="4">
        <f t="shared" si="429"/>
        <v>0</v>
      </c>
      <c r="P196" s="4">
        <f t="shared" si="429"/>
        <v>0</v>
      </c>
      <c r="Q196" s="4">
        <f t="shared" si="429"/>
        <v>8256.1276699999999</v>
      </c>
      <c r="R196" s="4">
        <f t="shared" si="429"/>
        <v>2601.5</v>
      </c>
      <c r="S196" s="4">
        <f t="shared" si="429"/>
        <v>0</v>
      </c>
      <c r="T196" s="4">
        <f t="shared" si="429"/>
        <v>2601.5</v>
      </c>
      <c r="U196" s="4">
        <f t="shared" si="429"/>
        <v>0</v>
      </c>
      <c r="V196" s="4">
        <f t="shared" si="429"/>
        <v>2601.5</v>
      </c>
      <c r="W196" s="4">
        <f t="shared" si="429"/>
        <v>0</v>
      </c>
      <c r="X196" s="4">
        <f t="shared" si="429"/>
        <v>2601.5</v>
      </c>
      <c r="Y196" s="4">
        <f t="shared" si="429"/>
        <v>0</v>
      </c>
      <c r="Z196" s="4">
        <f t="shared" si="429"/>
        <v>2601.5</v>
      </c>
      <c r="AA196" s="4">
        <f t="shared" si="429"/>
        <v>2821.5</v>
      </c>
      <c r="AB196" s="4">
        <f t="shared" si="429"/>
        <v>0</v>
      </c>
      <c r="AC196" s="4">
        <f t="shared" si="429"/>
        <v>2821.5</v>
      </c>
      <c r="AD196" s="4">
        <f t="shared" si="429"/>
        <v>0</v>
      </c>
      <c r="AE196" s="4">
        <f t="shared" si="429"/>
        <v>2821.5</v>
      </c>
      <c r="AF196" s="4">
        <f t="shared" si="430"/>
        <v>0</v>
      </c>
      <c r="AG196" s="4">
        <f t="shared" si="430"/>
        <v>2821.5</v>
      </c>
      <c r="AH196" s="83"/>
    </row>
    <row r="197" spans="1:34" ht="31.5" hidden="1" outlineLevel="4" x14ac:dyDescent="0.2">
      <c r="A197" s="5" t="s">
        <v>35</v>
      </c>
      <c r="B197" s="5" t="s">
        <v>145</v>
      </c>
      <c r="C197" s="5" t="s">
        <v>147</v>
      </c>
      <c r="D197" s="5"/>
      <c r="E197" s="18" t="s">
        <v>148</v>
      </c>
      <c r="F197" s="4">
        <f>F198+F200+F202</f>
        <v>2821.5</v>
      </c>
      <c r="G197" s="4">
        <f t="shared" ref="G197:I197" si="431">G198+G200+G202</f>
        <v>0</v>
      </c>
      <c r="H197" s="4">
        <f t="shared" si="431"/>
        <v>2821.5</v>
      </c>
      <c r="I197" s="4">
        <f t="shared" si="431"/>
        <v>0</v>
      </c>
      <c r="J197" s="4">
        <f>J198+J200+J202+J204</f>
        <v>5434.6276699999999</v>
      </c>
      <c r="K197" s="4">
        <f t="shared" ref="K197:L197" si="432">K198+K200+K202+K204</f>
        <v>0</v>
      </c>
      <c r="L197" s="4">
        <f t="shared" si="432"/>
        <v>8256.1276699999999</v>
      </c>
      <c r="M197" s="4">
        <f t="shared" ref="M197:N197" si="433">M198+M200+M202+M204</f>
        <v>0</v>
      </c>
      <c r="N197" s="4">
        <f t="shared" si="433"/>
        <v>8256.1276699999999</v>
      </c>
      <c r="O197" s="4">
        <f t="shared" ref="O197" si="434">O198+O200+O202</f>
        <v>0</v>
      </c>
      <c r="P197" s="4">
        <f t="shared" ref="P197:Q197" si="435">P198+P200+P202+P204</f>
        <v>0</v>
      </c>
      <c r="Q197" s="4">
        <f t="shared" si="435"/>
        <v>8256.1276699999999</v>
      </c>
      <c r="R197" s="4">
        <f t="shared" ref="R197:AA197" si="436">R198+R200+R202</f>
        <v>2601.5</v>
      </c>
      <c r="S197" s="4">
        <f t="shared" ref="S197" si="437">S198+S200+S202</f>
        <v>0</v>
      </c>
      <c r="T197" s="4">
        <f t="shared" ref="T197:V197" si="438">T198+T200+T202</f>
        <v>2601.5</v>
      </c>
      <c r="U197" s="4">
        <f t="shared" si="438"/>
        <v>0</v>
      </c>
      <c r="V197" s="4">
        <f t="shared" si="438"/>
        <v>2601.5</v>
      </c>
      <c r="W197" s="4">
        <f t="shared" ref="W197:X197" si="439">W198+W200+W202+W204</f>
        <v>0</v>
      </c>
      <c r="X197" s="4">
        <f t="shared" si="439"/>
        <v>2601.5</v>
      </c>
      <c r="Y197" s="4">
        <f t="shared" ref="Y197" si="440">Y198+Y200+Y202</f>
        <v>0</v>
      </c>
      <c r="Z197" s="4">
        <f t="shared" ref="Z197" si="441">Z198+Z200+Z202+Z204</f>
        <v>2601.5</v>
      </c>
      <c r="AA197" s="4">
        <f t="shared" si="436"/>
        <v>2821.5</v>
      </c>
      <c r="AB197" s="4">
        <f t="shared" ref="AB197" si="442">AB198+AB200+AB202</f>
        <v>0</v>
      </c>
      <c r="AC197" s="4">
        <f t="shared" ref="AC197:AF197" si="443">AC198+AC200+AC202</f>
        <v>2821.5</v>
      </c>
      <c r="AD197" s="4">
        <f t="shared" si="443"/>
        <v>0</v>
      </c>
      <c r="AE197" s="4">
        <f t="shared" si="443"/>
        <v>2821.5</v>
      </c>
      <c r="AF197" s="4">
        <f t="shared" si="443"/>
        <v>0</v>
      </c>
      <c r="AG197" s="4">
        <f t="shared" ref="AG197" si="444">AG198+AG200+AG202+AG204</f>
        <v>2821.5</v>
      </c>
      <c r="AH197" s="83"/>
    </row>
    <row r="198" spans="1:34" ht="31.5" hidden="1" outlineLevel="5" x14ac:dyDescent="0.2">
      <c r="A198" s="5" t="s">
        <v>35</v>
      </c>
      <c r="B198" s="5" t="s">
        <v>145</v>
      </c>
      <c r="C198" s="5" t="s">
        <v>149</v>
      </c>
      <c r="D198" s="5"/>
      <c r="E198" s="18" t="s">
        <v>150</v>
      </c>
      <c r="F198" s="4">
        <f t="shared" ref="F198:AG198" si="445">F199</f>
        <v>2200</v>
      </c>
      <c r="G198" s="4">
        <f t="shared" si="445"/>
        <v>0</v>
      </c>
      <c r="H198" s="4">
        <f t="shared" si="445"/>
        <v>2200</v>
      </c>
      <c r="I198" s="4">
        <f t="shared" si="445"/>
        <v>0</v>
      </c>
      <c r="J198" s="4">
        <f t="shared" si="445"/>
        <v>0</v>
      </c>
      <c r="K198" s="4">
        <f t="shared" si="445"/>
        <v>0</v>
      </c>
      <c r="L198" s="4">
        <f t="shared" si="445"/>
        <v>2200</v>
      </c>
      <c r="M198" s="4">
        <f t="shared" si="445"/>
        <v>0</v>
      </c>
      <c r="N198" s="4">
        <f t="shared" si="445"/>
        <v>2200</v>
      </c>
      <c r="O198" s="4">
        <f t="shared" si="445"/>
        <v>0</v>
      </c>
      <c r="P198" s="4">
        <f t="shared" si="445"/>
        <v>0</v>
      </c>
      <c r="Q198" s="4">
        <f t="shared" si="445"/>
        <v>2200</v>
      </c>
      <c r="R198" s="4">
        <f t="shared" si="445"/>
        <v>1980</v>
      </c>
      <c r="S198" s="4">
        <f t="shared" si="445"/>
        <v>0</v>
      </c>
      <c r="T198" s="4">
        <f t="shared" si="445"/>
        <v>1980</v>
      </c>
      <c r="U198" s="4">
        <f t="shared" si="445"/>
        <v>0</v>
      </c>
      <c r="V198" s="4">
        <f t="shared" si="445"/>
        <v>1980</v>
      </c>
      <c r="W198" s="4">
        <f t="shared" si="445"/>
        <v>0</v>
      </c>
      <c r="X198" s="4">
        <f t="shared" si="445"/>
        <v>1980</v>
      </c>
      <c r="Y198" s="4">
        <f t="shared" si="445"/>
        <v>0</v>
      </c>
      <c r="Z198" s="4">
        <f t="shared" si="445"/>
        <v>1980</v>
      </c>
      <c r="AA198" s="4">
        <f t="shared" si="445"/>
        <v>2200</v>
      </c>
      <c r="AB198" s="4">
        <f t="shared" si="445"/>
        <v>0</v>
      </c>
      <c r="AC198" s="4">
        <f t="shared" si="445"/>
        <v>2200</v>
      </c>
      <c r="AD198" s="4">
        <f t="shared" si="445"/>
        <v>0</v>
      </c>
      <c r="AE198" s="4">
        <f t="shared" si="445"/>
        <v>2200</v>
      </c>
      <c r="AF198" s="4">
        <f t="shared" si="445"/>
        <v>0</v>
      </c>
      <c r="AG198" s="4">
        <f t="shared" si="445"/>
        <v>2200</v>
      </c>
      <c r="AH198" s="83"/>
    </row>
    <row r="199" spans="1:34" ht="31.5" hidden="1" outlineLevel="7" x14ac:dyDescent="0.2">
      <c r="A199" s="11" t="s">
        <v>35</v>
      </c>
      <c r="B199" s="11" t="s">
        <v>145</v>
      </c>
      <c r="C199" s="11" t="s">
        <v>149</v>
      </c>
      <c r="D199" s="11" t="s">
        <v>11</v>
      </c>
      <c r="E199" s="15" t="s">
        <v>12</v>
      </c>
      <c r="F199" s="8">
        <v>2200</v>
      </c>
      <c r="G199" s="8"/>
      <c r="H199" s="8">
        <f>SUM(F199:G199)</f>
        <v>2200</v>
      </c>
      <c r="I199" s="8"/>
      <c r="J199" s="8"/>
      <c r="K199" s="8"/>
      <c r="L199" s="8">
        <f>SUM(H199:K199)</f>
        <v>2200</v>
      </c>
      <c r="M199" s="8"/>
      <c r="N199" s="8">
        <f>SUM(L199:M199)</f>
        <v>2200</v>
      </c>
      <c r="O199" s="8"/>
      <c r="P199" s="8"/>
      <c r="Q199" s="8">
        <f>SUM(N199:P199)</f>
        <v>2200</v>
      </c>
      <c r="R199" s="8">
        <v>1980</v>
      </c>
      <c r="S199" s="8"/>
      <c r="T199" s="8">
        <f>SUM(R199:S199)</f>
        <v>1980</v>
      </c>
      <c r="U199" s="8"/>
      <c r="V199" s="8">
        <f>SUM(T199:U199)</f>
        <v>1980</v>
      </c>
      <c r="W199" s="8"/>
      <c r="X199" s="8">
        <f>SUM(V199:W199)</f>
        <v>1980</v>
      </c>
      <c r="Y199" s="8"/>
      <c r="Z199" s="8">
        <f>SUM(X199:Y199)</f>
        <v>1980</v>
      </c>
      <c r="AA199" s="8">
        <v>2200</v>
      </c>
      <c r="AB199" s="8"/>
      <c r="AC199" s="8">
        <f>SUM(AA199:AB199)</f>
        <v>2200</v>
      </c>
      <c r="AD199" s="8"/>
      <c r="AE199" s="8">
        <f>SUM(AC199:AD199)</f>
        <v>2200</v>
      </c>
      <c r="AF199" s="8"/>
      <c r="AG199" s="8">
        <f>SUM(AE199:AF199)</f>
        <v>2200</v>
      </c>
      <c r="AH199" s="83"/>
    </row>
    <row r="200" spans="1:34" ht="47.25" hidden="1" outlineLevel="5" x14ac:dyDescent="0.2">
      <c r="A200" s="5" t="s">
        <v>35</v>
      </c>
      <c r="B200" s="5" t="s">
        <v>145</v>
      </c>
      <c r="C200" s="5" t="s">
        <v>151</v>
      </c>
      <c r="D200" s="5"/>
      <c r="E200" s="18" t="s">
        <v>557</v>
      </c>
      <c r="F200" s="4">
        <f t="shared" ref="F200:AF202" si="446">F201</f>
        <v>250</v>
      </c>
      <c r="G200" s="4">
        <f t="shared" si="446"/>
        <v>0</v>
      </c>
      <c r="H200" s="4">
        <f t="shared" si="446"/>
        <v>250</v>
      </c>
      <c r="I200" s="4">
        <f t="shared" si="446"/>
        <v>0</v>
      </c>
      <c r="J200" s="4">
        <f t="shared" si="446"/>
        <v>0</v>
      </c>
      <c r="K200" s="4">
        <f t="shared" si="446"/>
        <v>0</v>
      </c>
      <c r="L200" s="4">
        <f t="shared" si="446"/>
        <v>250</v>
      </c>
      <c r="M200" s="4">
        <f t="shared" si="446"/>
        <v>0</v>
      </c>
      <c r="N200" s="4">
        <f t="shared" si="446"/>
        <v>250</v>
      </c>
      <c r="O200" s="4">
        <f t="shared" si="446"/>
        <v>0</v>
      </c>
      <c r="P200" s="4">
        <f t="shared" si="446"/>
        <v>0</v>
      </c>
      <c r="Q200" s="4">
        <f t="shared" si="446"/>
        <v>250</v>
      </c>
      <c r="R200" s="4">
        <f t="shared" si="446"/>
        <v>250</v>
      </c>
      <c r="S200" s="4">
        <f t="shared" si="446"/>
        <v>0</v>
      </c>
      <c r="T200" s="4">
        <f t="shared" si="446"/>
        <v>250</v>
      </c>
      <c r="U200" s="4">
        <f t="shared" si="446"/>
        <v>0</v>
      </c>
      <c r="V200" s="4">
        <f t="shared" si="446"/>
        <v>250</v>
      </c>
      <c r="W200" s="4">
        <f t="shared" si="446"/>
        <v>0</v>
      </c>
      <c r="X200" s="4">
        <f t="shared" si="446"/>
        <v>250</v>
      </c>
      <c r="Y200" s="4">
        <f t="shared" si="446"/>
        <v>0</v>
      </c>
      <c r="Z200" s="4">
        <f t="shared" si="446"/>
        <v>250</v>
      </c>
      <c r="AA200" s="4">
        <f t="shared" si="446"/>
        <v>250</v>
      </c>
      <c r="AB200" s="4">
        <f t="shared" si="446"/>
        <v>0</v>
      </c>
      <c r="AC200" s="4">
        <f t="shared" si="446"/>
        <v>250</v>
      </c>
      <c r="AD200" s="4">
        <f t="shared" si="446"/>
        <v>0</v>
      </c>
      <c r="AE200" s="4">
        <f t="shared" si="446"/>
        <v>250</v>
      </c>
      <c r="AF200" s="4">
        <f t="shared" si="446"/>
        <v>0</v>
      </c>
      <c r="AG200" s="4">
        <f t="shared" ref="AF200:AG202" si="447">AG201</f>
        <v>250</v>
      </c>
      <c r="AH200" s="83"/>
    </row>
    <row r="201" spans="1:34" ht="52.5" hidden="1" customHeight="1" outlineLevel="7" x14ac:dyDescent="0.2">
      <c r="A201" s="11" t="s">
        <v>35</v>
      </c>
      <c r="B201" s="11" t="s">
        <v>145</v>
      </c>
      <c r="C201" s="11" t="s">
        <v>151</v>
      </c>
      <c r="D201" s="11" t="s">
        <v>8</v>
      </c>
      <c r="E201" s="15" t="s">
        <v>9</v>
      </c>
      <c r="F201" s="8">
        <v>250</v>
      </c>
      <c r="G201" s="8"/>
      <c r="H201" s="8">
        <f>SUM(F201:G201)</f>
        <v>250</v>
      </c>
      <c r="I201" s="8"/>
      <c r="J201" s="8"/>
      <c r="K201" s="8"/>
      <c r="L201" s="8">
        <f>SUM(H201:K201)</f>
        <v>250</v>
      </c>
      <c r="M201" s="8"/>
      <c r="N201" s="8">
        <f>SUM(L201:M201)</f>
        <v>250</v>
      </c>
      <c r="O201" s="8"/>
      <c r="P201" s="8"/>
      <c r="Q201" s="8">
        <f>SUM(N201:P201)</f>
        <v>250</v>
      </c>
      <c r="R201" s="8">
        <v>250</v>
      </c>
      <c r="S201" s="8"/>
      <c r="T201" s="8">
        <f>SUM(R201:S201)</f>
        <v>250</v>
      </c>
      <c r="U201" s="8"/>
      <c r="V201" s="8">
        <f>SUM(T201:U201)</f>
        <v>250</v>
      </c>
      <c r="W201" s="8"/>
      <c r="X201" s="8">
        <f>SUM(V201:W201)</f>
        <v>250</v>
      </c>
      <c r="Y201" s="8"/>
      <c r="Z201" s="8">
        <f>SUM(X201:Y201)</f>
        <v>250</v>
      </c>
      <c r="AA201" s="8">
        <v>250</v>
      </c>
      <c r="AB201" s="8"/>
      <c r="AC201" s="8">
        <f>SUM(AA201:AB201)</f>
        <v>250</v>
      </c>
      <c r="AD201" s="8"/>
      <c r="AE201" s="8">
        <f>SUM(AC201:AD201)</f>
        <v>250</v>
      </c>
      <c r="AF201" s="8"/>
      <c r="AG201" s="8">
        <f>SUM(AE201:AF201)</f>
        <v>250</v>
      </c>
      <c r="AH201" s="83"/>
    </row>
    <row r="202" spans="1:34" s="42" customFormat="1" ht="47.25" hidden="1" outlineLevel="5" x14ac:dyDescent="0.2">
      <c r="A202" s="5" t="s">
        <v>35</v>
      </c>
      <c r="B202" s="5" t="s">
        <v>145</v>
      </c>
      <c r="C202" s="5" t="s">
        <v>151</v>
      </c>
      <c r="D202" s="5"/>
      <c r="E202" s="18" t="s">
        <v>571</v>
      </c>
      <c r="F202" s="4">
        <f t="shared" si="446"/>
        <v>371.5</v>
      </c>
      <c r="G202" s="4">
        <f t="shared" si="446"/>
        <v>0</v>
      </c>
      <c r="H202" s="4">
        <f t="shared" si="446"/>
        <v>371.5</v>
      </c>
      <c r="I202" s="4">
        <f t="shared" si="446"/>
        <v>0</v>
      </c>
      <c r="J202" s="4">
        <f t="shared" si="446"/>
        <v>0</v>
      </c>
      <c r="K202" s="4">
        <f t="shared" si="446"/>
        <v>0</v>
      </c>
      <c r="L202" s="4">
        <f t="shared" si="446"/>
        <v>371.5</v>
      </c>
      <c r="M202" s="4">
        <f t="shared" si="446"/>
        <v>0</v>
      </c>
      <c r="N202" s="4">
        <f t="shared" si="446"/>
        <v>371.5</v>
      </c>
      <c r="O202" s="4">
        <f t="shared" si="446"/>
        <v>0</v>
      </c>
      <c r="P202" s="4">
        <f t="shared" si="446"/>
        <v>0</v>
      </c>
      <c r="Q202" s="4">
        <f t="shared" si="446"/>
        <v>371.5</v>
      </c>
      <c r="R202" s="4">
        <f t="shared" si="446"/>
        <v>371.5</v>
      </c>
      <c r="S202" s="4">
        <f t="shared" si="446"/>
        <v>0</v>
      </c>
      <c r="T202" s="4">
        <f t="shared" si="446"/>
        <v>371.5</v>
      </c>
      <c r="U202" s="4">
        <f t="shared" si="446"/>
        <v>0</v>
      </c>
      <c r="V202" s="4">
        <f t="shared" si="446"/>
        <v>371.5</v>
      </c>
      <c r="W202" s="4">
        <f t="shared" si="446"/>
        <v>0</v>
      </c>
      <c r="X202" s="4">
        <f t="shared" si="446"/>
        <v>371.5</v>
      </c>
      <c r="Y202" s="4">
        <f t="shared" si="446"/>
        <v>0</v>
      </c>
      <c r="Z202" s="4">
        <f t="shared" si="446"/>
        <v>371.5</v>
      </c>
      <c r="AA202" s="4">
        <f t="shared" si="446"/>
        <v>371.5</v>
      </c>
      <c r="AB202" s="4">
        <f t="shared" si="446"/>
        <v>0</v>
      </c>
      <c r="AC202" s="4">
        <f t="shared" si="446"/>
        <v>371.5</v>
      </c>
      <c r="AD202" s="4">
        <f t="shared" si="446"/>
        <v>0</v>
      </c>
      <c r="AE202" s="4">
        <f t="shared" si="446"/>
        <v>371.5</v>
      </c>
      <c r="AF202" s="4">
        <f t="shared" si="447"/>
        <v>0</v>
      </c>
      <c r="AG202" s="4">
        <f t="shared" si="447"/>
        <v>371.5</v>
      </c>
      <c r="AH202" s="83"/>
    </row>
    <row r="203" spans="1:34" s="42" customFormat="1" ht="63" hidden="1" outlineLevel="7" x14ac:dyDescent="0.2">
      <c r="A203" s="11" t="s">
        <v>35</v>
      </c>
      <c r="B203" s="11" t="s">
        <v>145</v>
      </c>
      <c r="C203" s="11" t="s">
        <v>151</v>
      </c>
      <c r="D203" s="11" t="s">
        <v>8</v>
      </c>
      <c r="E203" s="15" t="s">
        <v>9</v>
      </c>
      <c r="F203" s="8">
        <v>371.5</v>
      </c>
      <c r="G203" s="8"/>
      <c r="H203" s="8">
        <f>SUM(F203:G203)</f>
        <v>371.5</v>
      </c>
      <c r="I203" s="8"/>
      <c r="J203" s="8"/>
      <c r="K203" s="8"/>
      <c r="L203" s="8">
        <f>SUM(H203:K203)</f>
        <v>371.5</v>
      </c>
      <c r="M203" s="8"/>
      <c r="N203" s="8">
        <f>SUM(L203:M203)</f>
        <v>371.5</v>
      </c>
      <c r="O203" s="8"/>
      <c r="P203" s="8"/>
      <c r="Q203" s="8">
        <f>SUM(N203:P203)</f>
        <v>371.5</v>
      </c>
      <c r="R203" s="8">
        <v>371.5</v>
      </c>
      <c r="S203" s="8"/>
      <c r="T203" s="8">
        <f>SUM(R203:S203)</f>
        <v>371.5</v>
      </c>
      <c r="U203" s="8"/>
      <c r="V203" s="8">
        <f>SUM(T203:U203)</f>
        <v>371.5</v>
      </c>
      <c r="W203" s="8"/>
      <c r="X203" s="8">
        <f>SUM(V203:W203)</f>
        <v>371.5</v>
      </c>
      <c r="Y203" s="8"/>
      <c r="Z203" s="8">
        <f>SUM(X203:Y203)</f>
        <v>371.5</v>
      </c>
      <c r="AA203" s="8">
        <v>371.5</v>
      </c>
      <c r="AB203" s="8"/>
      <c r="AC203" s="8">
        <f>SUM(AA203:AB203)</f>
        <v>371.5</v>
      </c>
      <c r="AD203" s="8"/>
      <c r="AE203" s="8">
        <f>SUM(AC203:AD203)</f>
        <v>371.5</v>
      </c>
      <c r="AF203" s="8"/>
      <c r="AG203" s="8">
        <f>SUM(AE203:AF203)</f>
        <v>371.5</v>
      </c>
      <c r="AH203" s="83"/>
    </row>
    <row r="204" spans="1:34" s="42" customFormat="1" ht="31.5" hidden="1" outlineLevel="7" x14ac:dyDescent="0.2">
      <c r="A204" s="5" t="s">
        <v>35</v>
      </c>
      <c r="B204" s="5" t="s">
        <v>145</v>
      </c>
      <c r="C204" s="10" t="s">
        <v>677</v>
      </c>
      <c r="D204" s="10"/>
      <c r="E204" s="54" t="s">
        <v>903</v>
      </c>
      <c r="F204" s="8"/>
      <c r="G204" s="8"/>
      <c r="H204" s="8"/>
      <c r="I204" s="4">
        <f t="shared" ref="I204:Q204" si="448">I205</f>
        <v>0</v>
      </c>
      <c r="J204" s="4">
        <f t="shared" si="448"/>
        <v>5434.6276699999999</v>
      </c>
      <c r="K204" s="4">
        <f t="shared" si="448"/>
        <v>0</v>
      </c>
      <c r="L204" s="4">
        <f t="shared" si="448"/>
        <v>5434.6276699999999</v>
      </c>
      <c r="M204" s="4">
        <f t="shared" si="448"/>
        <v>0</v>
      </c>
      <c r="N204" s="4">
        <f t="shared" si="448"/>
        <v>5434.6276699999999</v>
      </c>
      <c r="O204" s="4">
        <f t="shared" si="448"/>
        <v>0</v>
      </c>
      <c r="P204" s="4">
        <f t="shared" si="448"/>
        <v>0</v>
      </c>
      <c r="Q204" s="4">
        <f t="shared" si="448"/>
        <v>5434.6276699999999</v>
      </c>
      <c r="R204" s="8"/>
      <c r="S204" s="8"/>
      <c r="T204" s="8"/>
      <c r="U204" s="8"/>
      <c r="V204" s="8"/>
      <c r="W204" s="4">
        <f t="shared" ref="W204:Z204" si="449">W205</f>
        <v>0</v>
      </c>
      <c r="X204" s="4">
        <f t="shared" si="449"/>
        <v>0</v>
      </c>
      <c r="Y204" s="4">
        <f t="shared" si="449"/>
        <v>0</v>
      </c>
      <c r="Z204" s="4">
        <f t="shared" si="449"/>
        <v>0</v>
      </c>
      <c r="AA204" s="8"/>
      <c r="AB204" s="8"/>
      <c r="AC204" s="8"/>
      <c r="AD204" s="8"/>
      <c r="AE204" s="8"/>
      <c r="AF204" s="4">
        <f t="shared" ref="AF204:AG204" si="450">AF205</f>
        <v>0</v>
      </c>
      <c r="AG204" s="4">
        <f t="shared" si="450"/>
        <v>0</v>
      </c>
      <c r="AH204" s="83"/>
    </row>
    <row r="205" spans="1:34" s="42" customFormat="1" ht="31.5" hidden="1" outlineLevel="7" x14ac:dyDescent="0.2">
      <c r="A205" s="11" t="s">
        <v>35</v>
      </c>
      <c r="B205" s="11" t="s">
        <v>145</v>
      </c>
      <c r="C205" s="9" t="s">
        <v>677</v>
      </c>
      <c r="D205" s="9" t="s">
        <v>92</v>
      </c>
      <c r="E205" s="30" t="s">
        <v>584</v>
      </c>
      <c r="F205" s="8"/>
      <c r="G205" s="8"/>
      <c r="H205" s="8"/>
      <c r="I205" s="8"/>
      <c r="J205" s="8">
        <v>5434.6276699999999</v>
      </c>
      <c r="K205" s="8"/>
      <c r="L205" s="8">
        <f>SUM(H205:K205)</f>
        <v>5434.6276699999999</v>
      </c>
      <c r="M205" s="8"/>
      <c r="N205" s="8">
        <f>SUM(L205:M205)</f>
        <v>5434.6276699999999</v>
      </c>
      <c r="O205" s="8"/>
      <c r="P205" s="8"/>
      <c r="Q205" s="8">
        <f>SUM(N205:P205)</f>
        <v>5434.6276699999999</v>
      </c>
      <c r="R205" s="8"/>
      <c r="S205" s="8"/>
      <c r="T205" s="8"/>
      <c r="U205" s="8"/>
      <c r="V205" s="8"/>
      <c r="W205" s="8"/>
      <c r="X205" s="8">
        <f>SUM(V205:W205)</f>
        <v>0</v>
      </c>
      <c r="Y205" s="8"/>
      <c r="Z205" s="8">
        <f>SUM(X205:Y205)</f>
        <v>0</v>
      </c>
      <c r="AA205" s="8"/>
      <c r="AB205" s="8"/>
      <c r="AC205" s="8"/>
      <c r="AD205" s="8"/>
      <c r="AE205" s="8"/>
      <c r="AF205" s="8"/>
      <c r="AG205" s="8">
        <f>SUM(AE205:AF205)</f>
        <v>0</v>
      </c>
      <c r="AH205" s="83"/>
    </row>
    <row r="206" spans="1:34" s="42" customFormat="1" ht="15.75" hidden="1" outlineLevel="7" x14ac:dyDescent="0.2">
      <c r="A206" s="11"/>
      <c r="B206" s="11"/>
      <c r="C206" s="11"/>
      <c r="D206" s="11"/>
      <c r="E206" s="15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3"/>
    </row>
    <row r="207" spans="1:34" ht="15.75" outlineLevel="7" x14ac:dyDescent="0.2">
      <c r="A207" s="5" t="s">
        <v>35</v>
      </c>
      <c r="B207" s="5" t="s">
        <v>558</v>
      </c>
      <c r="C207" s="11"/>
      <c r="D207" s="11"/>
      <c r="E207" s="12" t="s">
        <v>539</v>
      </c>
      <c r="F207" s="4">
        <f>F208+F231+F242+F248+F263</f>
        <v>268797.88399999996</v>
      </c>
      <c r="G207" s="4">
        <f t="shared" ref="G207:J207" si="451">G208+G231+G242+G248+G263</f>
        <v>1350</v>
      </c>
      <c r="H207" s="4">
        <f t="shared" si="451"/>
        <v>270147.88399999996</v>
      </c>
      <c r="I207" s="4">
        <f t="shared" si="451"/>
        <v>3.3000000000000002E-2</v>
      </c>
      <c r="J207" s="4">
        <f t="shared" si="451"/>
        <v>68176.168560000006</v>
      </c>
      <c r="K207" s="4">
        <f t="shared" ref="K207:L207" si="452">K208+K231+K242+K248+K263</f>
        <v>0</v>
      </c>
      <c r="L207" s="4">
        <f t="shared" si="452"/>
        <v>338324.08555999998</v>
      </c>
      <c r="M207" s="4">
        <f t="shared" ref="M207:Q207" si="453">M208+M231+M242+M248+M263</f>
        <v>252.53336000000002</v>
      </c>
      <c r="N207" s="4">
        <f t="shared" si="453"/>
        <v>338576.61891999998</v>
      </c>
      <c r="O207" s="4">
        <f t="shared" si="453"/>
        <v>2.4329999999999998</v>
      </c>
      <c r="P207" s="4">
        <f t="shared" si="453"/>
        <v>0</v>
      </c>
      <c r="Q207" s="4">
        <f t="shared" si="453"/>
        <v>338579.05192</v>
      </c>
      <c r="R207" s="4">
        <f>R208+R231+R242+R248+R263</f>
        <v>243754.3</v>
      </c>
      <c r="S207" s="4">
        <f t="shared" ref="S207" si="454">S208+S231+S242+S248+S263</f>
        <v>0</v>
      </c>
      <c r="T207" s="4">
        <f t="shared" ref="T207:Z207" si="455">T208+T231+T242+T248+T263</f>
        <v>243754.3</v>
      </c>
      <c r="U207" s="4">
        <f t="shared" si="455"/>
        <v>0</v>
      </c>
      <c r="V207" s="4">
        <f t="shared" si="455"/>
        <v>243754.3</v>
      </c>
      <c r="W207" s="4">
        <f t="shared" si="455"/>
        <v>0</v>
      </c>
      <c r="X207" s="4">
        <f t="shared" si="455"/>
        <v>243754.3</v>
      </c>
      <c r="Y207" s="4">
        <f t="shared" si="455"/>
        <v>3.3000000000000002E-2</v>
      </c>
      <c r="Z207" s="4">
        <f t="shared" si="455"/>
        <v>243754.33299999998</v>
      </c>
      <c r="AA207" s="4">
        <f>AA208+AA231+AA242+AA248+AA263</f>
        <v>235594</v>
      </c>
      <c r="AB207" s="4">
        <f t="shared" ref="AB207" si="456">AB208+AB231+AB242+AB248+AB263</f>
        <v>0</v>
      </c>
      <c r="AC207" s="4">
        <f t="shared" ref="AC207:AG207" si="457">AC208+AC231+AC242+AC248+AC263</f>
        <v>235594</v>
      </c>
      <c r="AD207" s="4">
        <f t="shared" si="457"/>
        <v>666.68100000000004</v>
      </c>
      <c r="AE207" s="4">
        <f t="shared" si="457"/>
        <v>236260.68100000001</v>
      </c>
      <c r="AF207" s="4">
        <f t="shared" si="457"/>
        <v>3.3000000000000002E-2</v>
      </c>
      <c r="AG207" s="4">
        <f t="shared" si="457"/>
        <v>236260.71400000001</v>
      </c>
      <c r="AH207" s="83"/>
    </row>
    <row r="208" spans="1:34" ht="15.75" outlineLevel="1" x14ac:dyDescent="0.2">
      <c r="A208" s="5" t="s">
        <v>35</v>
      </c>
      <c r="B208" s="5" t="s">
        <v>152</v>
      </c>
      <c r="C208" s="5"/>
      <c r="D208" s="5"/>
      <c r="E208" s="18" t="s">
        <v>153</v>
      </c>
      <c r="F208" s="4">
        <f>F209+F216+F224</f>
        <v>6565.9840000000004</v>
      </c>
      <c r="G208" s="4">
        <f t="shared" ref="G208:J208" si="458">G209+G216+G224</f>
        <v>1850</v>
      </c>
      <c r="H208" s="4">
        <f t="shared" si="458"/>
        <v>8415.9840000000004</v>
      </c>
      <c r="I208" s="4">
        <f t="shared" si="458"/>
        <v>3.3000000000000002E-2</v>
      </c>
      <c r="J208" s="4">
        <f t="shared" si="458"/>
        <v>0</v>
      </c>
      <c r="K208" s="4">
        <f t="shared" ref="K208:L208" si="459">K209+K216+K224</f>
        <v>0</v>
      </c>
      <c r="L208" s="4">
        <f t="shared" si="459"/>
        <v>8416.0169999999998</v>
      </c>
      <c r="M208" s="4">
        <f t="shared" ref="M208:Q208" si="460">M209+M216+M224</f>
        <v>0</v>
      </c>
      <c r="N208" s="4">
        <f t="shared" si="460"/>
        <v>8416.0169999999998</v>
      </c>
      <c r="O208" s="4">
        <f t="shared" si="460"/>
        <v>2.4329999999999998</v>
      </c>
      <c r="P208" s="4">
        <f t="shared" si="460"/>
        <v>0</v>
      </c>
      <c r="Q208" s="4">
        <f t="shared" si="460"/>
        <v>8418.4500000000007</v>
      </c>
      <c r="R208" s="4">
        <f>R209+R216+R224</f>
        <v>6405.1</v>
      </c>
      <c r="S208" s="4">
        <f t="shared" ref="S208" si="461">S209+S216+S224</f>
        <v>600</v>
      </c>
      <c r="T208" s="4">
        <f t="shared" ref="T208:Z208" si="462">T209+T216+T224</f>
        <v>7005.1</v>
      </c>
      <c r="U208" s="4">
        <f t="shared" si="462"/>
        <v>0</v>
      </c>
      <c r="V208" s="4">
        <f t="shared" si="462"/>
        <v>7005.1</v>
      </c>
      <c r="W208" s="4">
        <f t="shared" si="462"/>
        <v>0</v>
      </c>
      <c r="X208" s="4">
        <f t="shared" si="462"/>
        <v>7005.1</v>
      </c>
      <c r="Y208" s="4">
        <f t="shared" si="462"/>
        <v>3.3000000000000002E-2</v>
      </c>
      <c r="Z208" s="4">
        <f t="shared" si="462"/>
        <v>7005.1329999999998</v>
      </c>
      <c r="AA208" s="4">
        <f>AA209+AA216+AA224</f>
        <v>3205.1</v>
      </c>
      <c r="AB208" s="4">
        <f t="shared" ref="AB208" si="463">AB209+AB216+AB224</f>
        <v>600</v>
      </c>
      <c r="AC208" s="4">
        <f t="shared" ref="AC208:AG208" si="464">AC209+AC216+AC224</f>
        <v>3805.1</v>
      </c>
      <c r="AD208" s="4">
        <f t="shared" si="464"/>
        <v>666.68100000000004</v>
      </c>
      <c r="AE208" s="4">
        <f t="shared" si="464"/>
        <v>4471.7809999999999</v>
      </c>
      <c r="AF208" s="4">
        <f t="shared" si="464"/>
        <v>3.3000000000000002E-2</v>
      </c>
      <c r="AG208" s="4">
        <f t="shared" si="464"/>
        <v>4471.8140000000003</v>
      </c>
      <c r="AH208" s="83"/>
    </row>
    <row r="209" spans="1:34" ht="47.25" outlineLevel="2" x14ac:dyDescent="0.2">
      <c r="A209" s="5" t="s">
        <v>35</v>
      </c>
      <c r="B209" s="5" t="s">
        <v>152</v>
      </c>
      <c r="C209" s="5" t="s">
        <v>76</v>
      </c>
      <c r="D209" s="5"/>
      <c r="E209" s="18" t="s">
        <v>77</v>
      </c>
      <c r="F209" s="4">
        <f t="shared" ref="F209:AF210" si="465">F210</f>
        <v>2526.5</v>
      </c>
      <c r="G209" s="4">
        <f t="shared" si="465"/>
        <v>0</v>
      </c>
      <c r="H209" s="4">
        <f t="shared" si="465"/>
        <v>2526.5</v>
      </c>
      <c r="I209" s="4">
        <f t="shared" si="465"/>
        <v>0</v>
      </c>
      <c r="J209" s="4">
        <f t="shared" si="465"/>
        <v>0</v>
      </c>
      <c r="K209" s="4">
        <f t="shared" si="465"/>
        <v>0</v>
      </c>
      <c r="L209" s="4">
        <f t="shared" si="465"/>
        <v>2526.5</v>
      </c>
      <c r="M209" s="4">
        <f t="shared" si="465"/>
        <v>0</v>
      </c>
      <c r="N209" s="4">
        <f t="shared" si="465"/>
        <v>2526.5</v>
      </c>
      <c r="O209" s="4">
        <f t="shared" si="465"/>
        <v>2.4</v>
      </c>
      <c r="P209" s="4">
        <f t="shared" si="465"/>
        <v>0</v>
      </c>
      <c r="Q209" s="4">
        <f t="shared" si="465"/>
        <v>2528.8999999999996</v>
      </c>
      <c r="R209" s="4">
        <f t="shared" si="465"/>
        <v>2530.1</v>
      </c>
      <c r="S209" s="4">
        <f t="shared" si="465"/>
        <v>0</v>
      </c>
      <c r="T209" s="4">
        <f t="shared" si="465"/>
        <v>2530.1</v>
      </c>
      <c r="U209" s="4">
        <f t="shared" si="465"/>
        <v>0</v>
      </c>
      <c r="V209" s="4">
        <f t="shared" si="465"/>
        <v>2530.1</v>
      </c>
      <c r="W209" s="4">
        <f t="shared" si="465"/>
        <v>0</v>
      </c>
      <c r="X209" s="4">
        <f t="shared" si="465"/>
        <v>2530.1</v>
      </c>
      <c r="Y209" s="4">
        <f t="shared" si="465"/>
        <v>0</v>
      </c>
      <c r="Z209" s="4">
        <f t="shared" si="465"/>
        <v>2530.1</v>
      </c>
      <c r="AA209" s="4">
        <f t="shared" si="465"/>
        <v>2530.1</v>
      </c>
      <c r="AB209" s="4">
        <f t="shared" si="465"/>
        <v>0</v>
      </c>
      <c r="AC209" s="4">
        <f t="shared" si="465"/>
        <v>2530.1</v>
      </c>
      <c r="AD209" s="4">
        <f t="shared" si="465"/>
        <v>0</v>
      </c>
      <c r="AE209" s="4">
        <f t="shared" si="465"/>
        <v>2530.1</v>
      </c>
      <c r="AF209" s="4">
        <f t="shared" si="465"/>
        <v>0</v>
      </c>
      <c r="AG209" s="4">
        <f t="shared" ref="AF209:AG210" si="466">AG210</f>
        <v>2530.1</v>
      </c>
      <c r="AH209" s="83"/>
    </row>
    <row r="210" spans="1:34" ht="31.5" outlineLevel="3" x14ac:dyDescent="0.2">
      <c r="A210" s="5" t="s">
        <v>35</v>
      </c>
      <c r="B210" s="5" t="s">
        <v>152</v>
      </c>
      <c r="C210" s="5" t="s">
        <v>78</v>
      </c>
      <c r="D210" s="5"/>
      <c r="E210" s="18" t="s">
        <v>79</v>
      </c>
      <c r="F210" s="4">
        <f t="shared" si="465"/>
        <v>2526.5</v>
      </c>
      <c r="G210" s="4">
        <f t="shared" si="465"/>
        <v>0</v>
      </c>
      <c r="H210" s="4">
        <f t="shared" si="465"/>
        <v>2526.5</v>
      </c>
      <c r="I210" s="4">
        <f t="shared" si="465"/>
        <v>0</v>
      </c>
      <c r="J210" s="4">
        <f t="shared" si="465"/>
        <v>0</v>
      </c>
      <c r="K210" s="4">
        <f t="shared" si="465"/>
        <v>0</v>
      </c>
      <c r="L210" s="4">
        <f t="shared" si="465"/>
        <v>2526.5</v>
      </c>
      <c r="M210" s="4">
        <f t="shared" si="465"/>
        <v>0</v>
      </c>
      <c r="N210" s="4">
        <f t="shared" si="465"/>
        <v>2526.5</v>
      </c>
      <c r="O210" s="4">
        <f t="shared" si="465"/>
        <v>2.4</v>
      </c>
      <c r="P210" s="4">
        <f t="shared" si="465"/>
        <v>0</v>
      </c>
      <c r="Q210" s="4">
        <f t="shared" si="465"/>
        <v>2528.8999999999996</v>
      </c>
      <c r="R210" s="4">
        <f t="shared" si="465"/>
        <v>2530.1</v>
      </c>
      <c r="S210" s="4">
        <f t="shared" si="465"/>
        <v>0</v>
      </c>
      <c r="T210" s="4">
        <f t="shared" si="465"/>
        <v>2530.1</v>
      </c>
      <c r="U210" s="4">
        <f t="shared" si="465"/>
        <v>0</v>
      </c>
      <c r="V210" s="4">
        <f t="shared" si="465"/>
        <v>2530.1</v>
      </c>
      <c r="W210" s="4">
        <f t="shared" si="465"/>
        <v>0</v>
      </c>
      <c r="X210" s="4">
        <f t="shared" si="465"/>
        <v>2530.1</v>
      </c>
      <c r="Y210" s="4">
        <f t="shared" si="465"/>
        <v>0</v>
      </c>
      <c r="Z210" s="4">
        <f t="shared" si="465"/>
        <v>2530.1</v>
      </c>
      <c r="AA210" s="4">
        <f t="shared" si="465"/>
        <v>2530.1</v>
      </c>
      <c r="AB210" s="4">
        <f t="shared" si="465"/>
        <v>0</v>
      </c>
      <c r="AC210" s="4">
        <f t="shared" si="465"/>
        <v>2530.1</v>
      </c>
      <c r="AD210" s="4">
        <f t="shared" si="465"/>
        <v>0</v>
      </c>
      <c r="AE210" s="4">
        <f t="shared" si="465"/>
        <v>2530.1</v>
      </c>
      <c r="AF210" s="4">
        <f t="shared" si="466"/>
        <v>0</v>
      </c>
      <c r="AG210" s="4">
        <f t="shared" si="466"/>
        <v>2530.1</v>
      </c>
      <c r="AH210" s="83"/>
    </row>
    <row r="211" spans="1:34" ht="31.5" outlineLevel="4" x14ac:dyDescent="0.2">
      <c r="A211" s="5" t="s">
        <v>35</v>
      </c>
      <c r="B211" s="5" t="s">
        <v>152</v>
      </c>
      <c r="C211" s="5" t="s">
        <v>147</v>
      </c>
      <c r="D211" s="5"/>
      <c r="E211" s="18" t="s">
        <v>148</v>
      </c>
      <c r="F211" s="4">
        <f>F212+F214</f>
        <v>2526.5</v>
      </c>
      <c r="G211" s="4">
        <f t="shared" ref="G211:J211" si="467">G212+G214</f>
        <v>0</v>
      </c>
      <c r="H211" s="4">
        <f t="shared" si="467"/>
        <v>2526.5</v>
      </c>
      <c r="I211" s="4">
        <f t="shared" si="467"/>
        <v>0</v>
      </c>
      <c r="J211" s="4">
        <f t="shared" si="467"/>
        <v>0</v>
      </c>
      <c r="K211" s="4">
        <f t="shared" ref="K211:L211" si="468">K212+K214</f>
        <v>0</v>
      </c>
      <c r="L211" s="4">
        <f t="shared" si="468"/>
        <v>2526.5</v>
      </c>
      <c r="M211" s="4">
        <f t="shared" ref="M211:Q211" si="469">M212+M214</f>
        <v>0</v>
      </c>
      <c r="N211" s="4">
        <f t="shared" si="469"/>
        <v>2526.5</v>
      </c>
      <c r="O211" s="4">
        <f t="shared" si="469"/>
        <v>2.4</v>
      </c>
      <c r="P211" s="4">
        <f t="shared" si="469"/>
        <v>0</v>
      </c>
      <c r="Q211" s="4">
        <f t="shared" si="469"/>
        <v>2528.8999999999996</v>
      </c>
      <c r="R211" s="4">
        <f t="shared" ref="R211:AA211" si="470">R212+R214</f>
        <v>2530.1</v>
      </c>
      <c r="S211" s="4">
        <f t="shared" ref="S211" si="471">S212+S214</f>
        <v>0</v>
      </c>
      <c r="T211" s="4">
        <f t="shared" ref="T211:Z211" si="472">T212+T214</f>
        <v>2530.1</v>
      </c>
      <c r="U211" s="4">
        <f t="shared" si="472"/>
        <v>0</v>
      </c>
      <c r="V211" s="4">
        <f t="shared" si="472"/>
        <v>2530.1</v>
      </c>
      <c r="W211" s="4">
        <f t="shared" si="472"/>
        <v>0</v>
      </c>
      <c r="X211" s="4">
        <f t="shared" si="472"/>
        <v>2530.1</v>
      </c>
      <c r="Y211" s="4">
        <f t="shared" si="472"/>
        <v>0</v>
      </c>
      <c r="Z211" s="4">
        <f t="shared" si="472"/>
        <v>2530.1</v>
      </c>
      <c r="AA211" s="4">
        <f t="shared" si="470"/>
        <v>2530.1</v>
      </c>
      <c r="AB211" s="4">
        <f t="shared" ref="AB211" si="473">AB212+AB214</f>
        <v>0</v>
      </c>
      <c r="AC211" s="4">
        <f t="shared" ref="AC211:AG211" si="474">AC212+AC214</f>
        <v>2530.1</v>
      </c>
      <c r="AD211" s="4">
        <f t="shared" si="474"/>
        <v>0</v>
      </c>
      <c r="AE211" s="4">
        <f t="shared" si="474"/>
        <v>2530.1</v>
      </c>
      <c r="AF211" s="4">
        <f t="shared" si="474"/>
        <v>0</v>
      </c>
      <c r="AG211" s="4">
        <f t="shared" si="474"/>
        <v>2530.1</v>
      </c>
      <c r="AH211" s="83"/>
    </row>
    <row r="212" spans="1:34" s="42" customFormat="1" ht="31.5" hidden="1" outlineLevel="5" x14ac:dyDescent="0.2">
      <c r="A212" s="5" t="s">
        <v>35</v>
      </c>
      <c r="B212" s="5" t="s">
        <v>152</v>
      </c>
      <c r="C212" s="5" t="s">
        <v>154</v>
      </c>
      <c r="D212" s="5"/>
      <c r="E212" s="18" t="s">
        <v>155</v>
      </c>
      <c r="F212" s="4">
        <f t="shared" ref="F212:AG212" si="475">F213</f>
        <v>2399.6999999999998</v>
      </c>
      <c r="G212" s="4">
        <f t="shared" si="475"/>
        <v>0</v>
      </c>
      <c r="H212" s="4">
        <f t="shared" si="475"/>
        <v>2399.6999999999998</v>
      </c>
      <c r="I212" s="4">
        <f t="shared" si="475"/>
        <v>0</v>
      </c>
      <c r="J212" s="4">
        <f t="shared" si="475"/>
        <v>0</v>
      </c>
      <c r="K212" s="4">
        <f t="shared" si="475"/>
        <v>0</v>
      </c>
      <c r="L212" s="4">
        <f t="shared" si="475"/>
        <v>2399.6999999999998</v>
      </c>
      <c r="M212" s="4">
        <f t="shared" si="475"/>
        <v>0</v>
      </c>
      <c r="N212" s="4">
        <f t="shared" si="475"/>
        <v>2399.6999999999998</v>
      </c>
      <c r="O212" s="4">
        <f t="shared" si="475"/>
        <v>0</v>
      </c>
      <c r="P212" s="4">
        <f t="shared" si="475"/>
        <v>0</v>
      </c>
      <c r="Q212" s="4">
        <f t="shared" si="475"/>
        <v>2399.6999999999998</v>
      </c>
      <c r="R212" s="4">
        <f t="shared" si="475"/>
        <v>2399.6999999999998</v>
      </c>
      <c r="S212" s="4">
        <f t="shared" si="475"/>
        <v>0</v>
      </c>
      <c r="T212" s="4">
        <f t="shared" si="475"/>
        <v>2399.6999999999998</v>
      </c>
      <c r="U212" s="4">
        <f t="shared" si="475"/>
        <v>0</v>
      </c>
      <c r="V212" s="4">
        <f t="shared" si="475"/>
        <v>2399.6999999999998</v>
      </c>
      <c r="W212" s="4">
        <f t="shared" si="475"/>
        <v>0</v>
      </c>
      <c r="X212" s="4">
        <f t="shared" si="475"/>
        <v>2399.6999999999998</v>
      </c>
      <c r="Y212" s="4">
        <f t="shared" si="475"/>
        <v>0</v>
      </c>
      <c r="Z212" s="4">
        <f t="shared" si="475"/>
        <v>2399.6999999999998</v>
      </c>
      <c r="AA212" s="4">
        <f t="shared" si="475"/>
        <v>2399.6999999999998</v>
      </c>
      <c r="AB212" s="4">
        <f t="shared" si="475"/>
        <v>0</v>
      </c>
      <c r="AC212" s="4">
        <f t="shared" si="475"/>
        <v>2399.6999999999998</v>
      </c>
      <c r="AD212" s="4">
        <f t="shared" si="475"/>
        <v>0</v>
      </c>
      <c r="AE212" s="4">
        <f t="shared" si="475"/>
        <v>2399.6999999999998</v>
      </c>
      <c r="AF212" s="4">
        <f t="shared" si="475"/>
        <v>0</v>
      </c>
      <c r="AG212" s="4">
        <f t="shared" si="475"/>
        <v>2399.6999999999998</v>
      </c>
      <c r="AH212" s="83"/>
    </row>
    <row r="213" spans="1:34" s="42" customFormat="1" ht="31.5" hidden="1" outlineLevel="7" x14ac:dyDescent="0.2">
      <c r="A213" s="11" t="s">
        <v>35</v>
      </c>
      <c r="B213" s="11" t="s">
        <v>152</v>
      </c>
      <c r="C213" s="11" t="s">
        <v>154</v>
      </c>
      <c r="D213" s="11" t="s">
        <v>92</v>
      </c>
      <c r="E213" s="15" t="s">
        <v>93</v>
      </c>
      <c r="F213" s="8">
        <v>2399.6999999999998</v>
      </c>
      <c r="G213" s="8"/>
      <c r="H213" s="8">
        <f>SUM(F213:G213)</f>
        <v>2399.6999999999998</v>
      </c>
      <c r="I213" s="8"/>
      <c r="J213" s="8"/>
      <c r="K213" s="8"/>
      <c r="L213" s="8">
        <f>SUM(H213:K213)</f>
        <v>2399.6999999999998</v>
      </c>
      <c r="M213" s="8"/>
      <c r="N213" s="8">
        <f>SUM(L213:M213)</f>
        <v>2399.6999999999998</v>
      </c>
      <c r="O213" s="8"/>
      <c r="P213" s="8"/>
      <c r="Q213" s="8">
        <f>SUM(N213:P213)</f>
        <v>2399.6999999999998</v>
      </c>
      <c r="R213" s="8">
        <v>2399.6999999999998</v>
      </c>
      <c r="S213" s="8"/>
      <c r="T213" s="8">
        <f>SUM(R213:S213)</f>
        <v>2399.6999999999998</v>
      </c>
      <c r="U213" s="8"/>
      <c r="V213" s="8">
        <f>SUM(T213:U213)</f>
        <v>2399.6999999999998</v>
      </c>
      <c r="W213" s="8"/>
      <c r="X213" s="8">
        <f>SUM(V213:W213)</f>
        <v>2399.6999999999998</v>
      </c>
      <c r="Y213" s="8"/>
      <c r="Z213" s="8">
        <f>SUM(X213:Y213)</f>
        <v>2399.6999999999998</v>
      </c>
      <c r="AA213" s="8">
        <v>2399.6999999999998</v>
      </c>
      <c r="AB213" s="8"/>
      <c r="AC213" s="8">
        <f>SUM(AA213:AB213)</f>
        <v>2399.6999999999998</v>
      </c>
      <c r="AD213" s="8"/>
      <c r="AE213" s="8">
        <f>SUM(AC213:AD213)</f>
        <v>2399.6999999999998</v>
      </c>
      <c r="AF213" s="8"/>
      <c r="AG213" s="8">
        <f>SUM(AE213:AF213)</f>
        <v>2399.6999999999998</v>
      </c>
      <c r="AH213" s="83"/>
    </row>
    <row r="214" spans="1:34" s="42" customFormat="1" ht="47.25" outlineLevel="5" x14ac:dyDescent="0.2">
      <c r="A214" s="5" t="s">
        <v>35</v>
      </c>
      <c r="B214" s="5" t="s">
        <v>152</v>
      </c>
      <c r="C214" s="5" t="s">
        <v>156</v>
      </c>
      <c r="D214" s="5"/>
      <c r="E214" s="18" t="s">
        <v>157</v>
      </c>
      <c r="F214" s="4">
        <f t="shared" ref="F214:AG214" si="476">F215</f>
        <v>126.8</v>
      </c>
      <c r="G214" s="4">
        <f t="shared" si="476"/>
        <v>0</v>
      </c>
      <c r="H214" s="4">
        <f t="shared" si="476"/>
        <v>126.8</v>
      </c>
      <c r="I214" s="4">
        <f t="shared" si="476"/>
        <v>0</v>
      </c>
      <c r="J214" s="4">
        <f t="shared" si="476"/>
        <v>0</v>
      </c>
      <c r="K214" s="4">
        <f t="shared" si="476"/>
        <v>0</v>
      </c>
      <c r="L214" s="4">
        <f t="shared" si="476"/>
        <v>126.8</v>
      </c>
      <c r="M214" s="4">
        <f t="shared" si="476"/>
        <v>0</v>
      </c>
      <c r="N214" s="4">
        <f t="shared" si="476"/>
        <v>126.8</v>
      </c>
      <c r="O214" s="4">
        <f t="shared" si="476"/>
        <v>2.4</v>
      </c>
      <c r="P214" s="4">
        <f t="shared" si="476"/>
        <v>0</v>
      </c>
      <c r="Q214" s="4">
        <f t="shared" si="476"/>
        <v>129.19999999999999</v>
      </c>
      <c r="R214" s="4">
        <f t="shared" si="476"/>
        <v>130.4</v>
      </c>
      <c r="S214" s="4">
        <f t="shared" si="476"/>
        <v>0</v>
      </c>
      <c r="T214" s="4">
        <f t="shared" si="476"/>
        <v>130.4</v>
      </c>
      <c r="U214" s="4">
        <f t="shared" si="476"/>
        <v>0</v>
      </c>
      <c r="V214" s="4">
        <f t="shared" si="476"/>
        <v>130.4</v>
      </c>
      <c r="W214" s="4">
        <f t="shared" si="476"/>
        <v>0</v>
      </c>
      <c r="X214" s="4">
        <f t="shared" si="476"/>
        <v>130.4</v>
      </c>
      <c r="Y214" s="4">
        <f t="shared" si="476"/>
        <v>0</v>
      </c>
      <c r="Z214" s="4">
        <f t="shared" si="476"/>
        <v>130.4</v>
      </c>
      <c r="AA214" s="4">
        <f t="shared" si="476"/>
        <v>130.4</v>
      </c>
      <c r="AB214" s="4">
        <f t="shared" si="476"/>
        <v>0</v>
      </c>
      <c r="AC214" s="4">
        <f t="shared" si="476"/>
        <v>130.4</v>
      </c>
      <c r="AD214" s="4">
        <f t="shared" si="476"/>
        <v>0</v>
      </c>
      <c r="AE214" s="4">
        <f t="shared" si="476"/>
        <v>130.4</v>
      </c>
      <c r="AF214" s="4">
        <f t="shared" si="476"/>
        <v>0</v>
      </c>
      <c r="AG214" s="4">
        <f t="shared" si="476"/>
        <v>130.4</v>
      </c>
      <c r="AH214" s="83"/>
    </row>
    <row r="215" spans="1:34" s="42" customFormat="1" ht="31.5" outlineLevel="7" x14ac:dyDescent="0.2">
      <c r="A215" s="11" t="s">
        <v>35</v>
      </c>
      <c r="B215" s="11" t="s">
        <v>152</v>
      </c>
      <c r="C215" s="11" t="s">
        <v>156</v>
      </c>
      <c r="D215" s="11" t="s">
        <v>92</v>
      </c>
      <c r="E215" s="15" t="s">
        <v>93</v>
      </c>
      <c r="F215" s="8">
        <v>126.8</v>
      </c>
      <c r="G215" s="8"/>
      <c r="H215" s="8">
        <f>SUM(F215:G215)</f>
        <v>126.8</v>
      </c>
      <c r="I215" s="8"/>
      <c r="J215" s="8"/>
      <c r="K215" s="8"/>
      <c r="L215" s="8">
        <f>SUM(H215:K215)</f>
        <v>126.8</v>
      </c>
      <c r="M215" s="8"/>
      <c r="N215" s="8">
        <f>SUM(L215:M215)</f>
        <v>126.8</v>
      </c>
      <c r="O215" s="8">
        <v>2.4</v>
      </c>
      <c r="P215" s="8"/>
      <c r="Q215" s="8">
        <f>SUM(N215:P215)</f>
        <v>129.19999999999999</v>
      </c>
      <c r="R215" s="8">
        <v>130.4</v>
      </c>
      <c r="S215" s="8"/>
      <c r="T215" s="8">
        <f>SUM(R215:S215)</f>
        <v>130.4</v>
      </c>
      <c r="U215" s="8"/>
      <c r="V215" s="8">
        <f>SUM(T215:U215)</f>
        <v>130.4</v>
      </c>
      <c r="W215" s="8"/>
      <c r="X215" s="8">
        <f>SUM(V215:W215)</f>
        <v>130.4</v>
      </c>
      <c r="Y215" s="8"/>
      <c r="Z215" s="8">
        <f>SUM(X215:Y215)</f>
        <v>130.4</v>
      </c>
      <c r="AA215" s="8">
        <v>130.4</v>
      </c>
      <c r="AB215" s="8"/>
      <c r="AC215" s="8">
        <f>SUM(AA215:AB215)</f>
        <v>130.4</v>
      </c>
      <c r="AD215" s="8"/>
      <c r="AE215" s="8">
        <f>SUM(AC215:AD215)</f>
        <v>130.4</v>
      </c>
      <c r="AF215" s="8"/>
      <c r="AG215" s="8">
        <f>SUM(AE215:AF215)</f>
        <v>130.4</v>
      </c>
      <c r="AH215" s="83"/>
    </row>
    <row r="216" spans="1:34" ht="31.5" hidden="1" outlineLevel="2" x14ac:dyDescent="0.2">
      <c r="A216" s="5" t="s">
        <v>35</v>
      </c>
      <c r="B216" s="5" t="s">
        <v>152</v>
      </c>
      <c r="C216" s="5" t="s">
        <v>158</v>
      </c>
      <c r="D216" s="5"/>
      <c r="E216" s="18" t="s">
        <v>159</v>
      </c>
      <c r="F216" s="4">
        <f>F217</f>
        <v>675</v>
      </c>
      <c r="G216" s="4">
        <f t="shared" ref="G216:Q216" si="477">G217</f>
        <v>1850</v>
      </c>
      <c r="H216" s="4">
        <f t="shared" si="477"/>
        <v>2525</v>
      </c>
      <c r="I216" s="4">
        <f t="shared" si="477"/>
        <v>0</v>
      </c>
      <c r="J216" s="4">
        <f t="shared" si="477"/>
        <v>0</v>
      </c>
      <c r="K216" s="4">
        <f t="shared" si="477"/>
        <v>0</v>
      </c>
      <c r="L216" s="4">
        <f t="shared" si="477"/>
        <v>2525</v>
      </c>
      <c r="M216" s="4">
        <f t="shared" si="477"/>
        <v>0</v>
      </c>
      <c r="N216" s="4">
        <f t="shared" si="477"/>
        <v>2525</v>
      </c>
      <c r="O216" s="4">
        <f t="shared" si="477"/>
        <v>0</v>
      </c>
      <c r="P216" s="4">
        <f t="shared" si="477"/>
        <v>0</v>
      </c>
      <c r="Q216" s="4">
        <f t="shared" si="477"/>
        <v>2525</v>
      </c>
      <c r="R216" s="4">
        <f t="shared" ref="R216:AA216" si="478">R217</f>
        <v>675</v>
      </c>
      <c r="S216" s="4">
        <f t="shared" ref="S216" si="479">S217</f>
        <v>600</v>
      </c>
      <c r="T216" s="4">
        <f t="shared" ref="T216:Z216" si="480">T217</f>
        <v>1275</v>
      </c>
      <c r="U216" s="4">
        <f t="shared" si="480"/>
        <v>0</v>
      </c>
      <c r="V216" s="4">
        <f t="shared" si="480"/>
        <v>1275</v>
      </c>
      <c r="W216" s="4">
        <f t="shared" si="480"/>
        <v>0</v>
      </c>
      <c r="X216" s="4">
        <f t="shared" si="480"/>
        <v>1275</v>
      </c>
      <c r="Y216" s="4">
        <f t="shared" si="480"/>
        <v>0</v>
      </c>
      <c r="Z216" s="4">
        <f t="shared" si="480"/>
        <v>1275</v>
      </c>
      <c r="AA216" s="4">
        <f t="shared" si="478"/>
        <v>675</v>
      </c>
      <c r="AB216" s="4">
        <f t="shared" ref="AB216" si="481">AB217</f>
        <v>600</v>
      </c>
      <c r="AC216" s="4">
        <f t="shared" ref="AC216:AG216" si="482">AC217</f>
        <v>1275</v>
      </c>
      <c r="AD216" s="4">
        <f t="shared" si="482"/>
        <v>0</v>
      </c>
      <c r="AE216" s="4">
        <f t="shared" si="482"/>
        <v>1275</v>
      </c>
      <c r="AF216" s="4">
        <f t="shared" si="482"/>
        <v>0</v>
      </c>
      <c r="AG216" s="4">
        <f t="shared" si="482"/>
        <v>1275</v>
      </c>
      <c r="AH216" s="83"/>
    </row>
    <row r="217" spans="1:34" ht="31.5" hidden="1" outlineLevel="3" collapsed="1" x14ac:dyDescent="0.2">
      <c r="A217" s="5" t="s">
        <v>35</v>
      </c>
      <c r="B217" s="5" t="s">
        <v>152</v>
      </c>
      <c r="C217" s="5" t="s">
        <v>160</v>
      </c>
      <c r="D217" s="5"/>
      <c r="E217" s="18" t="s">
        <v>161</v>
      </c>
      <c r="F217" s="4">
        <f>F218+F221</f>
        <v>675</v>
      </c>
      <c r="G217" s="4">
        <f t="shared" ref="G217:J217" si="483">G218+G221</f>
        <v>1850</v>
      </c>
      <c r="H217" s="4">
        <f t="shared" si="483"/>
        <v>2525</v>
      </c>
      <c r="I217" s="4">
        <f t="shared" si="483"/>
        <v>0</v>
      </c>
      <c r="J217" s="4">
        <f t="shared" si="483"/>
        <v>0</v>
      </c>
      <c r="K217" s="4">
        <f t="shared" ref="K217:L217" si="484">K218+K221</f>
        <v>0</v>
      </c>
      <c r="L217" s="4">
        <f t="shared" si="484"/>
        <v>2525</v>
      </c>
      <c r="M217" s="4">
        <f t="shared" ref="M217:Q217" si="485">M218+M221</f>
        <v>0</v>
      </c>
      <c r="N217" s="4">
        <f t="shared" si="485"/>
        <v>2525</v>
      </c>
      <c r="O217" s="4">
        <f t="shared" si="485"/>
        <v>0</v>
      </c>
      <c r="P217" s="4">
        <f t="shared" si="485"/>
        <v>0</v>
      </c>
      <c r="Q217" s="4">
        <f t="shared" si="485"/>
        <v>2525</v>
      </c>
      <c r="R217" s="4">
        <f>R218+R221</f>
        <v>675</v>
      </c>
      <c r="S217" s="4">
        <f t="shared" ref="S217" si="486">S218+S221</f>
        <v>600</v>
      </c>
      <c r="T217" s="4">
        <f t="shared" ref="T217:Z217" si="487">T218+T221</f>
        <v>1275</v>
      </c>
      <c r="U217" s="4">
        <f t="shared" si="487"/>
        <v>0</v>
      </c>
      <c r="V217" s="4">
        <f t="shared" si="487"/>
        <v>1275</v>
      </c>
      <c r="W217" s="4">
        <f t="shared" si="487"/>
        <v>0</v>
      </c>
      <c r="X217" s="4">
        <f t="shared" si="487"/>
        <v>1275</v>
      </c>
      <c r="Y217" s="4">
        <f t="shared" si="487"/>
        <v>0</v>
      </c>
      <c r="Z217" s="4">
        <f t="shared" si="487"/>
        <v>1275</v>
      </c>
      <c r="AA217" s="4">
        <f>AA218+AA221</f>
        <v>675</v>
      </c>
      <c r="AB217" s="4">
        <f t="shared" ref="AB217" si="488">AB218+AB221</f>
        <v>600</v>
      </c>
      <c r="AC217" s="4">
        <f t="shared" ref="AC217:AG217" si="489">AC218+AC221</f>
        <v>1275</v>
      </c>
      <c r="AD217" s="4">
        <f t="shared" si="489"/>
        <v>0</v>
      </c>
      <c r="AE217" s="4">
        <f t="shared" si="489"/>
        <v>1275</v>
      </c>
      <c r="AF217" s="4">
        <f t="shared" si="489"/>
        <v>0</v>
      </c>
      <c r="AG217" s="4">
        <f t="shared" si="489"/>
        <v>1275</v>
      </c>
      <c r="AH217" s="83"/>
    </row>
    <row r="218" spans="1:34" ht="31.5" hidden="1" outlineLevel="4" x14ac:dyDescent="0.2">
      <c r="A218" s="5" t="s">
        <v>35</v>
      </c>
      <c r="B218" s="5" t="s">
        <v>152</v>
      </c>
      <c r="C218" s="5" t="s">
        <v>162</v>
      </c>
      <c r="D218" s="5"/>
      <c r="E218" s="18" t="s">
        <v>163</v>
      </c>
      <c r="F218" s="4">
        <f>F219</f>
        <v>475</v>
      </c>
      <c r="G218" s="4">
        <f t="shared" ref="G218:Q218" si="490">G219</f>
        <v>1150</v>
      </c>
      <c r="H218" s="4">
        <f t="shared" si="490"/>
        <v>1625</v>
      </c>
      <c r="I218" s="4">
        <f t="shared" si="490"/>
        <v>0</v>
      </c>
      <c r="J218" s="4">
        <f t="shared" si="490"/>
        <v>0</v>
      </c>
      <c r="K218" s="4">
        <f t="shared" si="490"/>
        <v>0</v>
      </c>
      <c r="L218" s="4">
        <f t="shared" si="490"/>
        <v>1625</v>
      </c>
      <c r="M218" s="4">
        <f t="shared" si="490"/>
        <v>0</v>
      </c>
      <c r="N218" s="4">
        <f t="shared" si="490"/>
        <v>1625</v>
      </c>
      <c r="O218" s="4">
        <f t="shared" si="490"/>
        <v>0</v>
      </c>
      <c r="P218" s="4">
        <f t="shared" si="490"/>
        <v>0</v>
      </c>
      <c r="Q218" s="4">
        <f t="shared" si="490"/>
        <v>1625</v>
      </c>
      <c r="R218" s="4">
        <f t="shared" ref="R218:AA218" si="491">R219</f>
        <v>475</v>
      </c>
      <c r="S218" s="4">
        <f t="shared" ref="S218" si="492">S219</f>
        <v>0</v>
      </c>
      <c r="T218" s="4">
        <f t="shared" ref="T218:Z218" si="493">T219</f>
        <v>475</v>
      </c>
      <c r="U218" s="4">
        <f t="shared" si="493"/>
        <v>0</v>
      </c>
      <c r="V218" s="4">
        <f t="shared" si="493"/>
        <v>475</v>
      </c>
      <c r="W218" s="4">
        <f t="shared" si="493"/>
        <v>0</v>
      </c>
      <c r="X218" s="4">
        <f t="shared" si="493"/>
        <v>475</v>
      </c>
      <c r="Y218" s="4">
        <f t="shared" si="493"/>
        <v>0</v>
      </c>
      <c r="Z218" s="4">
        <f t="shared" si="493"/>
        <v>475</v>
      </c>
      <c r="AA218" s="4">
        <f t="shared" si="491"/>
        <v>475</v>
      </c>
      <c r="AB218" s="4">
        <f t="shared" ref="AB218" si="494">AB219</f>
        <v>0</v>
      </c>
      <c r="AC218" s="4">
        <f t="shared" ref="AC218:AG218" si="495">AC219</f>
        <v>475</v>
      </c>
      <c r="AD218" s="4">
        <f t="shared" si="495"/>
        <v>0</v>
      </c>
      <c r="AE218" s="4">
        <f t="shared" si="495"/>
        <v>475</v>
      </c>
      <c r="AF218" s="4">
        <f t="shared" si="495"/>
        <v>0</v>
      </c>
      <c r="AG218" s="4">
        <f t="shared" si="495"/>
        <v>475</v>
      </c>
      <c r="AH218" s="83"/>
    </row>
    <row r="219" spans="1:34" ht="31.5" hidden="1" outlineLevel="5" x14ac:dyDescent="0.2">
      <c r="A219" s="5" t="s">
        <v>35</v>
      </c>
      <c r="B219" s="5" t="s">
        <v>152</v>
      </c>
      <c r="C219" s="5" t="s">
        <v>164</v>
      </c>
      <c r="D219" s="5"/>
      <c r="E219" s="18" t="s">
        <v>165</v>
      </c>
      <c r="F219" s="4">
        <f t="shared" ref="F219:AG219" si="496">F220</f>
        <v>475</v>
      </c>
      <c r="G219" s="4">
        <f t="shared" si="496"/>
        <v>1150</v>
      </c>
      <c r="H219" s="4">
        <f t="shared" si="496"/>
        <v>1625</v>
      </c>
      <c r="I219" s="4">
        <f t="shared" si="496"/>
        <v>0</v>
      </c>
      <c r="J219" s="4">
        <f t="shared" si="496"/>
        <v>0</v>
      </c>
      <c r="K219" s="4">
        <f t="shared" si="496"/>
        <v>0</v>
      </c>
      <c r="L219" s="4">
        <f t="shared" si="496"/>
        <v>1625</v>
      </c>
      <c r="M219" s="4">
        <f t="shared" si="496"/>
        <v>0</v>
      </c>
      <c r="N219" s="4">
        <f t="shared" si="496"/>
        <v>1625</v>
      </c>
      <c r="O219" s="4">
        <f t="shared" si="496"/>
        <v>0</v>
      </c>
      <c r="P219" s="4">
        <f t="shared" si="496"/>
        <v>0</v>
      </c>
      <c r="Q219" s="4">
        <f t="shared" si="496"/>
        <v>1625</v>
      </c>
      <c r="R219" s="4">
        <f t="shared" si="496"/>
        <v>475</v>
      </c>
      <c r="S219" s="4">
        <f t="shared" si="496"/>
        <v>0</v>
      </c>
      <c r="T219" s="4">
        <f t="shared" si="496"/>
        <v>475</v>
      </c>
      <c r="U219" s="4">
        <f t="shared" si="496"/>
        <v>0</v>
      </c>
      <c r="V219" s="4">
        <f t="shared" si="496"/>
        <v>475</v>
      </c>
      <c r="W219" s="4">
        <f t="shared" si="496"/>
        <v>0</v>
      </c>
      <c r="X219" s="4">
        <f t="shared" si="496"/>
        <v>475</v>
      </c>
      <c r="Y219" s="4">
        <f t="shared" si="496"/>
        <v>0</v>
      </c>
      <c r="Z219" s="4">
        <f t="shared" si="496"/>
        <v>475</v>
      </c>
      <c r="AA219" s="4">
        <f t="shared" si="496"/>
        <v>475</v>
      </c>
      <c r="AB219" s="4">
        <f t="shared" si="496"/>
        <v>0</v>
      </c>
      <c r="AC219" s="4">
        <f t="shared" si="496"/>
        <v>475</v>
      </c>
      <c r="AD219" s="4">
        <f t="shared" si="496"/>
        <v>0</v>
      </c>
      <c r="AE219" s="4">
        <f t="shared" si="496"/>
        <v>475</v>
      </c>
      <c r="AF219" s="4">
        <f t="shared" si="496"/>
        <v>0</v>
      </c>
      <c r="AG219" s="4">
        <f t="shared" si="496"/>
        <v>475</v>
      </c>
      <c r="AH219" s="83"/>
    </row>
    <row r="220" spans="1:34" ht="21" hidden="1" customHeight="1" outlineLevel="7" x14ac:dyDescent="0.2">
      <c r="A220" s="11" t="s">
        <v>35</v>
      </c>
      <c r="B220" s="11" t="s">
        <v>152</v>
      </c>
      <c r="C220" s="11" t="s">
        <v>164</v>
      </c>
      <c r="D220" s="11" t="s">
        <v>27</v>
      </c>
      <c r="E220" s="15" t="s">
        <v>28</v>
      </c>
      <c r="F220" s="8">
        <v>475</v>
      </c>
      <c r="G220" s="8">
        <v>1150</v>
      </c>
      <c r="H220" s="8">
        <f>SUM(F220:G220)</f>
        <v>1625</v>
      </c>
      <c r="I220" s="8"/>
      <c r="J220" s="8"/>
      <c r="K220" s="8"/>
      <c r="L220" s="8">
        <f>SUM(H220:K220)</f>
        <v>1625</v>
      </c>
      <c r="M220" s="8"/>
      <c r="N220" s="8">
        <f>SUM(L220:M220)</f>
        <v>1625</v>
      </c>
      <c r="O220" s="8"/>
      <c r="P220" s="8"/>
      <c r="Q220" s="8">
        <f>SUM(N220:P220)</f>
        <v>1625</v>
      </c>
      <c r="R220" s="8">
        <v>475</v>
      </c>
      <c r="S220" s="8"/>
      <c r="T220" s="8">
        <f>SUM(R220:S220)</f>
        <v>475</v>
      </c>
      <c r="U220" s="8"/>
      <c r="V220" s="8">
        <f>SUM(T220:U220)</f>
        <v>475</v>
      </c>
      <c r="W220" s="8"/>
      <c r="X220" s="8">
        <f>SUM(V220:W220)</f>
        <v>475</v>
      </c>
      <c r="Y220" s="8"/>
      <c r="Z220" s="8">
        <f>SUM(X220:Y220)</f>
        <v>475</v>
      </c>
      <c r="AA220" s="8">
        <v>475</v>
      </c>
      <c r="AB220" s="8"/>
      <c r="AC220" s="8">
        <f>SUM(AA220:AB220)</f>
        <v>475</v>
      </c>
      <c r="AD220" s="8"/>
      <c r="AE220" s="8">
        <f>SUM(AC220:AD220)</f>
        <v>475</v>
      </c>
      <c r="AF220" s="8"/>
      <c r="AG220" s="8">
        <f>SUM(AE220:AF220)</f>
        <v>475</v>
      </c>
      <c r="AH220" s="83"/>
    </row>
    <row r="221" spans="1:34" ht="31.5" hidden="1" outlineLevel="4" x14ac:dyDescent="0.2">
      <c r="A221" s="5" t="s">
        <v>35</v>
      </c>
      <c r="B221" s="5" t="s">
        <v>152</v>
      </c>
      <c r="C221" s="5" t="s">
        <v>166</v>
      </c>
      <c r="D221" s="5"/>
      <c r="E221" s="18" t="s">
        <v>167</v>
      </c>
      <c r="F221" s="4">
        <f t="shared" ref="F221:AF222" si="497">F222</f>
        <v>200</v>
      </c>
      <c r="G221" s="4">
        <f t="shared" si="497"/>
        <v>700</v>
      </c>
      <c r="H221" s="4">
        <f t="shared" si="497"/>
        <v>900</v>
      </c>
      <c r="I221" s="4">
        <f t="shared" si="497"/>
        <v>0</v>
      </c>
      <c r="J221" s="4">
        <f t="shared" si="497"/>
        <v>0</v>
      </c>
      <c r="K221" s="4">
        <f t="shared" si="497"/>
        <v>0</v>
      </c>
      <c r="L221" s="4">
        <f t="shared" si="497"/>
        <v>900</v>
      </c>
      <c r="M221" s="4">
        <f t="shared" si="497"/>
        <v>0</v>
      </c>
      <c r="N221" s="4">
        <f t="shared" si="497"/>
        <v>900</v>
      </c>
      <c r="O221" s="4">
        <f t="shared" si="497"/>
        <v>0</v>
      </c>
      <c r="P221" s="4">
        <f t="shared" si="497"/>
        <v>0</v>
      </c>
      <c r="Q221" s="4">
        <f t="shared" si="497"/>
        <v>900</v>
      </c>
      <c r="R221" s="4">
        <f t="shared" si="497"/>
        <v>200</v>
      </c>
      <c r="S221" s="4">
        <f t="shared" si="497"/>
        <v>600</v>
      </c>
      <c r="T221" s="4">
        <f t="shared" si="497"/>
        <v>800</v>
      </c>
      <c r="U221" s="4">
        <f t="shared" si="497"/>
        <v>0</v>
      </c>
      <c r="V221" s="4">
        <f t="shared" si="497"/>
        <v>800</v>
      </c>
      <c r="W221" s="4">
        <f t="shared" si="497"/>
        <v>0</v>
      </c>
      <c r="X221" s="4">
        <f t="shared" si="497"/>
        <v>800</v>
      </c>
      <c r="Y221" s="4">
        <f t="shared" si="497"/>
        <v>0</v>
      </c>
      <c r="Z221" s="4">
        <f t="shared" si="497"/>
        <v>800</v>
      </c>
      <c r="AA221" s="4">
        <f t="shared" si="497"/>
        <v>200</v>
      </c>
      <c r="AB221" s="4">
        <f t="shared" si="497"/>
        <v>600</v>
      </c>
      <c r="AC221" s="4">
        <f t="shared" si="497"/>
        <v>800</v>
      </c>
      <c r="AD221" s="4">
        <f t="shared" si="497"/>
        <v>0</v>
      </c>
      <c r="AE221" s="4">
        <f t="shared" si="497"/>
        <v>800</v>
      </c>
      <c r="AF221" s="4">
        <f t="shared" si="497"/>
        <v>0</v>
      </c>
      <c r="AG221" s="4">
        <f t="shared" ref="AF221:AG222" si="498">AG222</f>
        <v>800</v>
      </c>
      <c r="AH221" s="83"/>
    </row>
    <row r="222" spans="1:34" ht="31.5" hidden="1" outlineLevel="5" x14ac:dyDescent="0.2">
      <c r="A222" s="5" t="s">
        <v>35</v>
      </c>
      <c r="B222" s="5" t="s">
        <v>152</v>
      </c>
      <c r="C222" s="5" t="s">
        <v>168</v>
      </c>
      <c r="D222" s="5"/>
      <c r="E222" s="18" t="s">
        <v>169</v>
      </c>
      <c r="F222" s="4">
        <f t="shared" si="497"/>
        <v>200</v>
      </c>
      <c r="G222" s="4">
        <f t="shared" si="497"/>
        <v>700</v>
      </c>
      <c r="H222" s="4">
        <f t="shared" si="497"/>
        <v>900</v>
      </c>
      <c r="I222" s="4">
        <f t="shared" si="497"/>
        <v>0</v>
      </c>
      <c r="J222" s="4">
        <f t="shared" si="497"/>
        <v>0</v>
      </c>
      <c r="K222" s="4">
        <f t="shared" si="497"/>
        <v>0</v>
      </c>
      <c r="L222" s="4">
        <f t="shared" si="497"/>
        <v>900</v>
      </c>
      <c r="M222" s="4">
        <f t="shared" si="497"/>
        <v>0</v>
      </c>
      <c r="N222" s="4">
        <f t="shared" si="497"/>
        <v>900</v>
      </c>
      <c r="O222" s="4">
        <f t="shared" si="497"/>
        <v>0</v>
      </c>
      <c r="P222" s="4">
        <f t="shared" si="497"/>
        <v>0</v>
      </c>
      <c r="Q222" s="4">
        <f t="shared" si="497"/>
        <v>900</v>
      </c>
      <c r="R222" s="4">
        <f t="shared" si="497"/>
        <v>200</v>
      </c>
      <c r="S222" s="4">
        <f t="shared" si="497"/>
        <v>600</v>
      </c>
      <c r="T222" s="4">
        <f t="shared" si="497"/>
        <v>800</v>
      </c>
      <c r="U222" s="4">
        <f t="shared" si="497"/>
        <v>0</v>
      </c>
      <c r="V222" s="4">
        <f t="shared" si="497"/>
        <v>800</v>
      </c>
      <c r="W222" s="4">
        <f t="shared" si="497"/>
        <v>0</v>
      </c>
      <c r="X222" s="4">
        <f t="shared" si="497"/>
        <v>800</v>
      </c>
      <c r="Y222" s="4">
        <f t="shared" si="497"/>
        <v>0</v>
      </c>
      <c r="Z222" s="4">
        <f t="shared" si="497"/>
        <v>800</v>
      </c>
      <c r="AA222" s="4">
        <f t="shared" si="497"/>
        <v>200</v>
      </c>
      <c r="AB222" s="4">
        <f t="shared" si="497"/>
        <v>600</v>
      </c>
      <c r="AC222" s="4">
        <f t="shared" si="497"/>
        <v>800</v>
      </c>
      <c r="AD222" s="4">
        <f t="shared" si="497"/>
        <v>0</v>
      </c>
      <c r="AE222" s="4">
        <f t="shared" si="497"/>
        <v>800</v>
      </c>
      <c r="AF222" s="4">
        <f t="shared" si="498"/>
        <v>0</v>
      </c>
      <c r="AG222" s="4">
        <f t="shared" si="498"/>
        <v>800</v>
      </c>
      <c r="AH222" s="83"/>
    </row>
    <row r="223" spans="1:34" ht="17.25" hidden="1" customHeight="1" outlineLevel="7" x14ac:dyDescent="0.2">
      <c r="A223" s="11" t="s">
        <v>35</v>
      </c>
      <c r="B223" s="11" t="s">
        <v>152</v>
      </c>
      <c r="C223" s="11" t="s">
        <v>168</v>
      </c>
      <c r="D223" s="11" t="s">
        <v>27</v>
      </c>
      <c r="E223" s="15" t="s">
        <v>28</v>
      </c>
      <c r="F223" s="8">
        <v>200</v>
      </c>
      <c r="G223" s="8">
        <v>700</v>
      </c>
      <c r="H223" s="8">
        <f>SUM(F223:G223)</f>
        <v>900</v>
      </c>
      <c r="I223" s="8"/>
      <c r="J223" s="8"/>
      <c r="K223" s="8"/>
      <c r="L223" s="8">
        <f>SUM(H223:K223)</f>
        <v>900</v>
      </c>
      <c r="M223" s="8"/>
      <c r="N223" s="8">
        <f>SUM(L223:M223)</f>
        <v>900</v>
      </c>
      <c r="O223" s="8"/>
      <c r="P223" s="8"/>
      <c r="Q223" s="8">
        <f>SUM(N223:P223)</f>
        <v>900</v>
      </c>
      <c r="R223" s="8">
        <v>200</v>
      </c>
      <c r="S223" s="8">
        <v>600</v>
      </c>
      <c r="T223" s="8">
        <f>SUM(R223:S223)</f>
        <v>800</v>
      </c>
      <c r="U223" s="8"/>
      <c r="V223" s="8">
        <f>SUM(T223:U223)</f>
        <v>800</v>
      </c>
      <c r="W223" s="8"/>
      <c r="X223" s="8">
        <f>SUM(V223:W223)</f>
        <v>800</v>
      </c>
      <c r="Y223" s="8"/>
      <c r="Z223" s="8">
        <f>SUM(X223:Y223)</f>
        <v>800</v>
      </c>
      <c r="AA223" s="8">
        <v>200</v>
      </c>
      <c r="AB223" s="8">
        <v>600</v>
      </c>
      <c r="AC223" s="8">
        <f>SUM(AA223:AB223)</f>
        <v>800</v>
      </c>
      <c r="AD223" s="8"/>
      <c r="AE223" s="8">
        <f>SUM(AC223:AD223)</f>
        <v>800</v>
      </c>
      <c r="AF223" s="8"/>
      <c r="AG223" s="8">
        <f>SUM(AE223:AF223)</f>
        <v>800</v>
      </c>
      <c r="AH223" s="83"/>
    </row>
    <row r="224" spans="1:34" ht="31.5" hidden="1" outlineLevel="2" x14ac:dyDescent="0.2">
      <c r="A224" s="5" t="s">
        <v>35</v>
      </c>
      <c r="B224" s="5" t="s">
        <v>152</v>
      </c>
      <c r="C224" s="5" t="s">
        <v>170</v>
      </c>
      <c r="D224" s="5"/>
      <c r="E224" s="18" t="s">
        <v>171</v>
      </c>
      <c r="F224" s="4">
        <f t="shared" ref="F224:AF229" si="499">F225</f>
        <v>3364.4840000000004</v>
      </c>
      <c r="G224" s="4">
        <f t="shared" si="499"/>
        <v>0</v>
      </c>
      <c r="H224" s="4">
        <f t="shared" si="499"/>
        <v>3364.4840000000004</v>
      </c>
      <c r="I224" s="4">
        <f t="shared" si="499"/>
        <v>3.3000000000000002E-2</v>
      </c>
      <c r="J224" s="4">
        <f t="shared" si="499"/>
        <v>0</v>
      </c>
      <c r="K224" s="4">
        <f t="shared" si="499"/>
        <v>0</v>
      </c>
      <c r="L224" s="4">
        <f t="shared" si="499"/>
        <v>3364.5169999999998</v>
      </c>
      <c r="M224" s="4">
        <f t="shared" si="499"/>
        <v>0</v>
      </c>
      <c r="N224" s="4">
        <f t="shared" si="499"/>
        <v>3364.5169999999998</v>
      </c>
      <c r="O224" s="4">
        <f t="shared" si="499"/>
        <v>3.3000000000000002E-2</v>
      </c>
      <c r="P224" s="4">
        <f t="shared" si="499"/>
        <v>0</v>
      </c>
      <c r="Q224" s="4">
        <f t="shared" si="499"/>
        <v>3364.55</v>
      </c>
      <c r="R224" s="4">
        <f t="shared" si="499"/>
        <v>3200</v>
      </c>
      <c r="S224" s="4">
        <f t="shared" si="499"/>
        <v>0</v>
      </c>
      <c r="T224" s="4">
        <f t="shared" si="499"/>
        <v>3200</v>
      </c>
      <c r="U224" s="4">
        <f t="shared" si="499"/>
        <v>0</v>
      </c>
      <c r="V224" s="4">
        <f t="shared" si="499"/>
        <v>3200</v>
      </c>
      <c r="W224" s="4">
        <f t="shared" si="499"/>
        <v>0</v>
      </c>
      <c r="X224" s="4">
        <f t="shared" si="499"/>
        <v>3200</v>
      </c>
      <c r="Y224" s="4">
        <f t="shared" si="499"/>
        <v>3.3000000000000002E-2</v>
      </c>
      <c r="Z224" s="4">
        <f t="shared" si="499"/>
        <v>3200.0329999999999</v>
      </c>
      <c r="AA224" s="4">
        <f t="shared" si="499"/>
        <v>0</v>
      </c>
      <c r="AB224" s="4">
        <f t="shared" si="499"/>
        <v>0</v>
      </c>
      <c r="AC224" s="4"/>
      <c r="AD224" s="4">
        <f t="shared" si="499"/>
        <v>666.68100000000004</v>
      </c>
      <c r="AE224" s="4">
        <f t="shared" si="499"/>
        <v>666.68100000000004</v>
      </c>
      <c r="AF224" s="4">
        <f t="shared" si="499"/>
        <v>3.3000000000000002E-2</v>
      </c>
      <c r="AG224" s="4">
        <f t="shared" ref="AF224:AG229" si="500">AG225</f>
        <v>666.71400000000006</v>
      </c>
      <c r="AH224" s="83"/>
    </row>
    <row r="225" spans="1:34" ht="15.75" hidden="1" outlineLevel="3" x14ac:dyDescent="0.2">
      <c r="A225" s="5" t="s">
        <v>35</v>
      </c>
      <c r="B225" s="5" t="s">
        <v>152</v>
      </c>
      <c r="C225" s="5" t="s">
        <v>172</v>
      </c>
      <c r="D225" s="5"/>
      <c r="E225" s="18" t="s">
        <v>597</v>
      </c>
      <c r="F225" s="4">
        <f t="shared" si="499"/>
        <v>3364.4840000000004</v>
      </c>
      <c r="G225" s="4">
        <f t="shared" si="499"/>
        <v>0</v>
      </c>
      <c r="H225" s="4">
        <f t="shared" si="499"/>
        <v>3364.4840000000004</v>
      </c>
      <c r="I225" s="4">
        <f t="shared" si="499"/>
        <v>3.3000000000000002E-2</v>
      </c>
      <c r="J225" s="4">
        <f t="shared" si="499"/>
        <v>0</v>
      </c>
      <c r="K225" s="4">
        <f t="shared" si="499"/>
        <v>0</v>
      </c>
      <c r="L225" s="4">
        <f t="shared" si="499"/>
        <v>3364.5169999999998</v>
      </c>
      <c r="M225" s="4">
        <f t="shared" si="499"/>
        <v>0</v>
      </c>
      <c r="N225" s="4">
        <f t="shared" si="499"/>
        <v>3364.5169999999998</v>
      </c>
      <c r="O225" s="4">
        <f t="shared" si="499"/>
        <v>3.3000000000000002E-2</v>
      </c>
      <c r="P225" s="4">
        <f t="shared" si="499"/>
        <v>0</v>
      </c>
      <c r="Q225" s="4">
        <f t="shared" si="499"/>
        <v>3364.55</v>
      </c>
      <c r="R225" s="4">
        <f t="shared" si="499"/>
        <v>3200</v>
      </c>
      <c r="S225" s="4">
        <f t="shared" si="499"/>
        <v>0</v>
      </c>
      <c r="T225" s="4">
        <f t="shared" si="499"/>
        <v>3200</v>
      </c>
      <c r="U225" s="4">
        <f t="shared" si="499"/>
        <v>0</v>
      </c>
      <c r="V225" s="4">
        <f t="shared" si="499"/>
        <v>3200</v>
      </c>
      <c r="W225" s="4">
        <f t="shared" si="499"/>
        <v>0</v>
      </c>
      <c r="X225" s="4">
        <f t="shared" si="499"/>
        <v>3200</v>
      </c>
      <c r="Y225" s="4">
        <f t="shared" si="499"/>
        <v>3.3000000000000002E-2</v>
      </c>
      <c r="Z225" s="4">
        <f t="shared" si="499"/>
        <v>3200.0329999999999</v>
      </c>
      <c r="AA225" s="4">
        <f t="shared" si="499"/>
        <v>0</v>
      </c>
      <c r="AB225" s="4">
        <f t="shared" si="499"/>
        <v>0</v>
      </c>
      <c r="AC225" s="4"/>
      <c r="AD225" s="4">
        <f t="shared" si="499"/>
        <v>666.68100000000004</v>
      </c>
      <c r="AE225" s="4">
        <f t="shared" si="499"/>
        <v>666.68100000000004</v>
      </c>
      <c r="AF225" s="4">
        <f t="shared" si="500"/>
        <v>3.3000000000000002E-2</v>
      </c>
      <c r="AG225" s="4">
        <f t="shared" si="500"/>
        <v>666.71400000000006</v>
      </c>
      <c r="AH225" s="83"/>
    </row>
    <row r="226" spans="1:34" ht="31.5" hidden="1" outlineLevel="4" x14ac:dyDescent="0.2">
      <c r="A226" s="5" t="s">
        <v>35</v>
      </c>
      <c r="B226" s="5" t="s">
        <v>152</v>
      </c>
      <c r="C226" s="5" t="s">
        <v>173</v>
      </c>
      <c r="D226" s="5"/>
      <c r="E226" s="18" t="s">
        <v>174</v>
      </c>
      <c r="F226" s="4">
        <f>F227+F229</f>
        <v>3364.4840000000004</v>
      </c>
      <c r="G226" s="4">
        <f t="shared" ref="G226:J226" si="501">G227+G229</f>
        <v>0</v>
      </c>
      <c r="H226" s="4">
        <f t="shared" si="501"/>
        <v>3364.4840000000004</v>
      </c>
      <c r="I226" s="4">
        <f t="shared" si="501"/>
        <v>3.3000000000000002E-2</v>
      </c>
      <c r="J226" s="4">
        <f t="shared" si="501"/>
        <v>0</v>
      </c>
      <c r="K226" s="4">
        <f t="shared" ref="K226:L226" si="502">K227+K229</f>
        <v>0</v>
      </c>
      <c r="L226" s="4">
        <f t="shared" si="502"/>
        <v>3364.5169999999998</v>
      </c>
      <c r="M226" s="4">
        <f t="shared" ref="M226:Q226" si="503">M227+M229</f>
        <v>0</v>
      </c>
      <c r="N226" s="4">
        <f t="shared" si="503"/>
        <v>3364.5169999999998</v>
      </c>
      <c r="O226" s="4">
        <f t="shared" si="503"/>
        <v>3.3000000000000002E-2</v>
      </c>
      <c r="P226" s="4">
        <f t="shared" si="503"/>
        <v>0</v>
      </c>
      <c r="Q226" s="4">
        <f t="shared" si="503"/>
        <v>3364.55</v>
      </c>
      <c r="R226" s="4">
        <f t="shared" ref="R226:AA226" si="504">R227+R229</f>
        <v>3200</v>
      </c>
      <c r="S226" s="4">
        <f t="shared" ref="S226" si="505">S227+S229</f>
        <v>0</v>
      </c>
      <c r="T226" s="4">
        <f t="shared" ref="T226:Z226" si="506">T227+T229</f>
        <v>3200</v>
      </c>
      <c r="U226" s="4">
        <f t="shared" si="506"/>
        <v>0</v>
      </c>
      <c r="V226" s="4">
        <f t="shared" si="506"/>
        <v>3200</v>
      </c>
      <c r="W226" s="4">
        <f t="shared" si="506"/>
        <v>0</v>
      </c>
      <c r="X226" s="4">
        <f t="shared" si="506"/>
        <v>3200</v>
      </c>
      <c r="Y226" s="4">
        <f t="shared" si="506"/>
        <v>3.3000000000000002E-2</v>
      </c>
      <c r="Z226" s="4">
        <f t="shared" si="506"/>
        <v>3200.0329999999999</v>
      </c>
      <c r="AA226" s="4">
        <f t="shared" si="504"/>
        <v>0</v>
      </c>
      <c r="AB226" s="4">
        <f t="shared" ref="AB226" si="507">AB227+AB229</f>
        <v>0</v>
      </c>
      <c r="AC226" s="4"/>
      <c r="AD226" s="4">
        <f t="shared" ref="AD226:AG226" si="508">AD227+AD229</f>
        <v>666.68100000000004</v>
      </c>
      <c r="AE226" s="4">
        <f t="shared" si="508"/>
        <v>666.68100000000004</v>
      </c>
      <c r="AF226" s="4">
        <f t="shared" si="508"/>
        <v>3.3000000000000002E-2</v>
      </c>
      <c r="AG226" s="4">
        <f t="shared" si="508"/>
        <v>666.71400000000006</v>
      </c>
      <c r="AH226" s="83"/>
    </row>
    <row r="227" spans="1:34" ht="47.25" hidden="1" outlineLevel="5" x14ac:dyDescent="0.2">
      <c r="A227" s="5" t="s">
        <v>35</v>
      </c>
      <c r="B227" s="5" t="s">
        <v>152</v>
      </c>
      <c r="C227" s="5" t="s">
        <v>175</v>
      </c>
      <c r="D227" s="5"/>
      <c r="E227" s="18" t="s">
        <v>567</v>
      </c>
      <c r="F227" s="4">
        <f t="shared" si="499"/>
        <v>841.18399999999997</v>
      </c>
      <c r="G227" s="4">
        <f t="shared" si="499"/>
        <v>0</v>
      </c>
      <c r="H227" s="4">
        <f t="shared" si="499"/>
        <v>841.18399999999997</v>
      </c>
      <c r="I227" s="4">
        <f t="shared" si="499"/>
        <v>0</v>
      </c>
      <c r="J227" s="4">
        <f t="shared" si="499"/>
        <v>0</v>
      </c>
      <c r="K227" s="4">
        <f t="shared" si="499"/>
        <v>0</v>
      </c>
      <c r="L227" s="4">
        <f t="shared" si="499"/>
        <v>841.18399999999997</v>
      </c>
      <c r="M227" s="4">
        <f t="shared" si="499"/>
        <v>0</v>
      </c>
      <c r="N227" s="4">
        <f t="shared" si="499"/>
        <v>841.18399999999997</v>
      </c>
      <c r="O227" s="4">
        <f t="shared" si="499"/>
        <v>0</v>
      </c>
      <c r="P227" s="4">
        <f t="shared" si="499"/>
        <v>0</v>
      </c>
      <c r="Q227" s="4">
        <f t="shared" si="499"/>
        <v>841.18399999999997</v>
      </c>
      <c r="R227" s="4">
        <f t="shared" si="499"/>
        <v>800</v>
      </c>
      <c r="S227" s="4">
        <f t="shared" si="499"/>
        <v>0</v>
      </c>
      <c r="T227" s="4">
        <f t="shared" si="499"/>
        <v>800</v>
      </c>
      <c r="U227" s="4">
        <f t="shared" si="499"/>
        <v>0</v>
      </c>
      <c r="V227" s="4">
        <f t="shared" si="499"/>
        <v>800</v>
      </c>
      <c r="W227" s="4">
        <f t="shared" si="499"/>
        <v>0</v>
      </c>
      <c r="X227" s="4">
        <f t="shared" si="499"/>
        <v>800</v>
      </c>
      <c r="Y227" s="4">
        <f t="shared" si="499"/>
        <v>0</v>
      </c>
      <c r="Z227" s="4">
        <f t="shared" si="499"/>
        <v>800</v>
      </c>
      <c r="AA227" s="4">
        <f t="shared" si="499"/>
        <v>0</v>
      </c>
      <c r="AB227" s="4">
        <f t="shared" si="499"/>
        <v>0</v>
      </c>
      <c r="AC227" s="4"/>
      <c r="AD227" s="4">
        <f t="shared" si="499"/>
        <v>666.68100000000004</v>
      </c>
      <c r="AE227" s="4">
        <f t="shared" si="499"/>
        <v>666.68100000000004</v>
      </c>
      <c r="AF227" s="4">
        <f t="shared" si="500"/>
        <v>0</v>
      </c>
      <c r="AG227" s="4">
        <f t="shared" si="500"/>
        <v>666.68100000000004</v>
      </c>
      <c r="AH227" s="83"/>
    </row>
    <row r="228" spans="1:34" ht="31.5" hidden="1" outlineLevel="7" x14ac:dyDescent="0.2">
      <c r="A228" s="11" t="s">
        <v>35</v>
      </c>
      <c r="B228" s="11" t="s">
        <v>152</v>
      </c>
      <c r="C228" s="11" t="s">
        <v>175</v>
      </c>
      <c r="D228" s="11" t="s">
        <v>92</v>
      </c>
      <c r="E228" s="15" t="s">
        <v>93</v>
      </c>
      <c r="F228" s="23">
        <v>841.18399999999997</v>
      </c>
      <c r="G228" s="8"/>
      <c r="H228" s="8">
        <f>SUM(F228:G228)</f>
        <v>841.18399999999997</v>
      </c>
      <c r="I228" s="8"/>
      <c r="J228" s="8"/>
      <c r="K228" s="8"/>
      <c r="L228" s="8">
        <f>SUM(H228:K228)</f>
        <v>841.18399999999997</v>
      </c>
      <c r="M228" s="8"/>
      <c r="N228" s="8">
        <f>SUM(L228:M228)</f>
        <v>841.18399999999997</v>
      </c>
      <c r="O228" s="8"/>
      <c r="P228" s="8"/>
      <c r="Q228" s="8">
        <f>SUM(N228:P228)</f>
        <v>841.18399999999997</v>
      </c>
      <c r="R228" s="8">
        <v>800</v>
      </c>
      <c r="S228" s="8"/>
      <c r="T228" s="8">
        <f>SUM(R228:S228)</f>
        <v>800</v>
      </c>
      <c r="U228" s="8"/>
      <c r="V228" s="8">
        <f>SUM(T228:U228)</f>
        <v>800</v>
      </c>
      <c r="W228" s="8"/>
      <c r="X228" s="8">
        <f>SUM(V228:W228)</f>
        <v>800</v>
      </c>
      <c r="Y228" s="8"/>
      <c r="Z228" s="8">
        <f>SUM(X228:Y228)</f>
        <v>800</v>
      </c>
      <c r="AA228" s="8"/>
      <c r="AB228" s="8"/>
      <c r="AC228" s="8"/>
      <c r="AD228" s="8">
        <v>666.68100000000004</v>
      </c>
      <c r="AE228" s="8">
        <f>SUM(AC228:AD228)</f>
        <v>666.68100000000004</v>
      </c>
      <c r="AF228" s="8"/>
      <c r="AG228" s="8">
        <f>SUM(AE228:AF228)</f>
        <v>666.68100000000004</v>
      </c>
      <c r="AH228" s="83"/>
    </row>
    <row r="229" spans="1:34" s="42" customFormat="1" ht="47.25" hidden="1" outlineLevel="5" x14ac:dyDescent="0.2">
      <c r="A229" s="5" t="s">
        <v>35</v>
      </c>
      <c r="B229" s="5" t="s">
        <v>152</v>
      </c>
      <c r="C229" s="5" t="s">
        <v>175</v>
      </c>
      <c r="D229" s="5"/>
      <c r="E229" s="18" t="s">
        <v>576</v>
      </c>
      <c r="F229" s="4">
        <f t="shared" si="499"/>
        <v>2523.3000000000002</v>
      </c>
      <c r="G229" s="4">
        <f t="shared" si="499"/>
        <v>0</v>
      </c>
      <c r="H229" s="4">
        <f t="shared" si="499"/>
        <v>2523.3000000000002</v>
      </c>
      <c r="I229" s="4">
        <f t="shared" si="499"/>
        <v>3.3000000000000002E-2</v>
      </c>
      <c r="J229" s="4">
        <f t="shared" si="499"/>
        <v>0</v>
      </c>
      <c r="K229" s="4">
        <f t="shared" si="499"/>
        <v>0</v>
      </c>
      <c r="L229" s="4">
        <f t="shared" si="499"/>
        <v>2523.3330000000001</v>
      </c>
      <c r="M229" s="4">
        <f t="shared" si="499"/>
        <v>0</v>
      </c>
      <c r="N229" s="4">
        <f t="shared" si="499"/>
        <v>2523.3330000000001</v>
      </c>
      <c r="O229" s="4">
        <f t="shared" si="499"/>
        <v>3.3000000000000002E-2</v>
      </c>
      <c r="P229" s="4">
        <f t="shared" si="499"/>
        <v>0</v>
      </c>
      <c r="Q229" s="4">
        <f t="shared" si="499"/>
        <v>2523.366</v>
      </c>
      <c r="R229" s="4">
        <f t="shared" si="499"/>
        <v>2400</v>
      </c>
      <c r="S229" s="4">
        <f t="shared" si="499"/>
        <v>0</v>
      </c>
      <c r="T229" s="4">
        <f t="shared" si="499"/>
        <v>2400</v>
      </c>
      <c r="U229" s="4">
        <f t="shared" si="499"/>
        <v>0</v>
      </c>
      <c r="V229" s="4">
        <f t="shared" si="499"/>
        <v>2400</v>
      </c>
      <c r="W229" s="4">
        <f t="shared" si="499"/>
        <v>0</v>
      </c>
      <c r="X229" s="4">
        <f t="shared" si="499"/>
        <v>2400</v>
      </c>
      <c r="Y229" s="4">
        <f t="shared" si="499"/>
        <v>3.3000000000000002E-2</v>
      </c>
      <c r="Z229" s="4">
        <f t="shared" si="499"/>
        <v>2400.0329999999999</v>
      </c>
      <c r="AA229" s="4">
        <f t="shared" si="499"/>
        <v>0</v>
      </c>
      <c r="AB229" s="4">
        <f t="shared" si="499"/>
        <v>0</v>
      </c>
      <c r="AC229" s="4"/>
      <c r="AD229" s="4">
        <f t="shared" si="499"/>
        <v>0</v>
      </c>
      <c r="AE229" s="4">
        <f t="shared" si="499"/>
        <v>0</v>
      </c>
      <c r="AF229" s="4">
        <f t="shared" si="500"/>
        <v>3.3000000000000002E-2</v>
      </c>
      <c r="AG229" s="4">
        <f t="shared" si="500"/>
        <v>3.3000000000000002E-2</v>
      </c>
      <c r="AH229" s="83"/>
    </row>
    <row r="230" spans="1:34" s="42" customFormat="1" ht="31.5" hidden="1" outlineLevel="7" x14ac:dyDescent="0.2">
      <c r="A230" s="11" t="s">
        <v>35</v>
      </c>
      <c r="B230" s="11" t="s">
        <v>152</v>
      </c>
      <c r="C230" s="11" t="s">
        <v>175</v>
      </c>
      <c r="D230" s="11" t="s">
        <v>92</v>
      </c>
      <c r="E230" s="15" t="s">
        <v>93</v>
      </c>
      <c r="F230" s="8">
        <v>2523.3000000000002</v>
      </c>
      <c r="G230" s="8"/>
      <c r="H230" s="8">
        <f>SUM(F230:G230)</f>
        <v>2523.3000000000002</v>
      </c>
      <c r="I230" s="8">
        <v>3.3000000000000002E-2</v>
      </c>
      <c r="J230" s="8"/>
      <c r="K230" s="8"/>
      <c r="L230" s="8">
        <f>SUM(H230:K230)</f>
        <v>2523.3330000000001</v>
      </c>
      <c r="M230" s="8"/>
      <c r="N230" s="8">
        <f>SUM(L230:M230)</f>
        <v>2523.3330000000001</v>
      </c>
      <c r="O230" s="8">
        <v>3.3000000000000002E-2</v>
      </c>
      <c r="P230" s="8"/>
      <c r="Q230" s="8">
        <f>SUM(N230:P230)</f>
        <v>2523.366</v>
      </c>
      <c r="R230" s="8">
        <v>2400</v>
      </c>
      <c r="S230" s="8"/>
      <c r="T230" s="8">
        <f>SUM(R230:S230)</f>
        <v>2400</v>
      </c>
      <c r="U230" s="8"/>
      <c r="V230" s="8">
        <f>SUM(T230:U230)</f>
        <v>2400</v>
      </c>
      <c r="W230" s="8"/>
      <c r="X230" s="8">
        <f>SUM(V230:W230)</f>
        <v>2400</v>
      </c>
      <c r="Y230" s="8">
        <v>3.3000000000000002E-2</v>
      </c>
      <c r="Z230" s="8">
        <f>SUM(X230:Y230)</f>
        <v>2400.0329999999999</v>
      </c>
      <c r="AA230" s="8"/>
      <c r="AB230" s="8"/>
      <c r="AC230" s="8"/>
      <c r="AD230" s="8"/>
      <c r="AE230" s="8">
        <f>SUM(AC230:AD230)</f>
        <v>0</v>
      </c>
      <c r="AF230" s="8">
        <v>3.3000000000000002E-2</v>
      </c>
      <c r="AG230" s="8">
        <f>SUM(AE230:AF230)</f>
        <v>3.3000000000000002E-2</v>
      </c>
      <c r="AH230" s="83"/>
    </row>
    <row r="231" spans="1:34" ht="15.75" outlineLevel="1" x14ac:dyDescent="0.2">
      <c r="A231" s="5" t="s">
        <v>35</v>
      </c>
      <c r="B231" s="5" t="s">
        <v>176</v>
      </c>
      <c r="C231" s="5"/>
      <c r="D231" s="5"/>
      <c r="E231" s="18" t="s">
        <v>177</v>
      </c>
      <c r="F231" s="4">
        <f>F232</f>
        <v>748.3</v>
      </c>
      <c r="G231" s="4">
        <f t="shared" ref="G231:Q231" si="509">G232</f>
        <v>0</v>
      </c>
      <c r="H231" s="4">
        <f t="shared" si="509"/>
        <v>748.3</v>
      </c>
      <c r="I231" s="4">
        <f t="shared" si="509"/>
        <v>0</v>
      </c>
      <c r="J231" s="4">
        <f t="shared" si="509"/>
        <v>0</v>
      </c>
      <c r="K231" s="4">
        <f t="shared" si="509"/>
        <v>0</v>
      </c>
      <c r="L231" s="4">
        <f t="shared" si="509"/>
        <v>748.3</v>
      </c>
      <c r="M231" s="4">
        <f t="shared" si="509"/>
        <v>0</v>
      </c>
      <c r="N231" s="4">
        <f t="shared" si="509"/>
        <v>748.3</v>
      </c>
      <c r="O231" s="4">
        <f t="shared" si="509"/>
        <v>0</v>
      </c>
      <c r="P231" s="4">
        <f t="shared" si="509"/>
        <v>0</v>
      </c>
      <c r="Q231" s="4">
        <f t="shared" si="509"/>
        <v>748.3</v>
      </c>
      <c r="R231" s="4">
        <f t="shared" ref="R231:AA231" si="510">R232</f>
        <v>699.3</v>
      </c>
      <c r="S231" s="4">
        <f t="shared" ref="S231" si="511">S232</f>
        <v>0</v>
      </c>
      <c r="T231" s="4">
        <f t="shared" ref="T231:Z231" si="512">T232</f>
        <v>699.3</v>
      </c>
      <c r="U231" s="4">
        <f t="shared" si="512"/>
        <v>0</v>
      </c>
      <c r="V231" s="4">
        <f t="shared" si="512"/>
        <v>699.3</v>
      </c>
      <c r="W231" s="4">
        <f t="shared" si="512"/>
        <v>0</v>
      </c>
      <c r="X231" s="4">
        <f t="shared" si="512"/>
        <v>699.3</v>
      </c>
      <c r="Y231" s="4">
        <f t="shared" si="512"/>
        <v>0</v>
      </c>
      <c r="Z231" s="4">
        <f t="shared" si="512"/>
        <v>699.3</v>
      </c>
      <c r="AA231" s="4">
        <f t="shared" si="510"/>
        <v>699.3</v>
      </c>
      <c r="AB231" s="4">
        <f t="shared" ref="AB231" si="513">AB232</f>
        <v>0</v>
      </c>
      <c r="AC231" s="4">
        <f t="shared" ref="AC231:AG231" si="514">AC232</f>
        <v>699.3</v>
      </c>
      <c r="AD231" s="4">
        <f t="shared" si="514"/>
        <v>0</v>
      </c>
      <c r="AE231" s="4">
        <f t="shared" si="514"/>
        <v>699.3</v>
      </c>
      <c r="AF231" s="4">
        <f t="shared" si="514"/>
        <v>0</v>
      </c>
      <c r="AG231" s="4">
        <f t="shared" si="514"/>
        <v>699.3</v>
      </c>
      <c r="AH231" s="83"/>
    </row>
    <row r="232" spans="1:34" ht="47.25" outlineLevel="2" x14ac:dyDescent="0.2">
      <c r="A232" s="5" t="s">
        <v>35</v>
      </c>
      <c r="B232" s="5" t="s">
        <v>176</v>
      </c>
      <c r="C232" s="5" t="s">
        <v>76</v>
      </c>
      <c r="D232" s="5"/>
      <c r="E232" s="18" t="s">
        <v>77</v>
      </c>
      <c r="F232" s="4">
        <f>F233+F238</f>
        <v>748.3</v>
      </c>
      <c r="G232" s="4">
        <f t="shared" ref="G232:J232" si="515">G233+G238</f>
        <v>0</v>
      </c>
      <c r="H232" s="4">
        <f t="shared" si="515"/>
        <v>748.3</v>
      </c>
      <c r="I232" s="4">
        <f t="shared" si="515"/>
        <v>0</v>
      </c>
      <c r="J232" s="4">
        <f t="shared" si="515"/>
        <v>0</v>
      </c>
      <c r="K232" s="4">
        <f t="shared" ref="K232:L232" si="516">K233+K238</f>
        <v>0</v>
      </c>
      <c r="L232" s="4">
        <f t="shared" si="516"/>
        <v>748.3</v>
      </c>
      <c r="M232" s="4">
        <f t="shared" ref="M232:Q232" si="517">M233+M238</f>
        <v>0</v>
      </c>
      <c r="N232" s="4">
        <f t="shared" si="517"/>
        <v>748.3</v>
      </c>
      <c r="O232" s="4">
        <f t="shared" si="517"/>
        <v>0</v>
      </c>
      <c r="P232" s="4">
        <f t="shared" si="517"/>
        <v>0</v>
      </c>
      <c r="Q232" s="4">
        <f t="shared" si="517"/>
        <v>748.3</v>
      </c>
      <c r="R232" s="4">
        <f t="shared" ref="R232:AA232" si="518">R233+R238</f>
        <v>699.3</v>
      </c>
      <c r="S232" s="4">
        <f t="shared" ref="S232" si="519">S233+S238</f>
        <v>0</v>
      </c>
      <c r="T232" s="4">
        <f t="shared" ref="T232:Z232" si="520">T233+T238</f>
        <v>699.3</v>
      </c>
      <c r="U232" s="4">
        <f t="shared" si="520"/>
        <v>0</v>
      </c>
      <c r="V232" s="4">
        <f t="shared" si="520"/>
        <v>699.3</v>
      </c>
      <c r="W232" s="4">
        <f t="shared" si="520"/>
        <v>0</v>
      </c>
      <c r="X232" s="4">
        <f t="shared" si="520"/>
        <v>699.3</v>
      </c>
      <c r="Y232" s="4">
        <f t="shared" si="520"/>
        <v>0</v>
      </c>
      <c r="Z232" s="4">
        <f t="shared" si="520"/>
        <v>699.3</v>
      </c>
      <c r="AA232" s="4">
        <f t="shared" si="518"/>
        <v>699.3</v>
      </c>
      <c r="AB232" s="4">
        <f t="shared" ref="AB232" si="521">AB233+AB238</f>
        <v>0</v>
      </c>
      <c r="AC232" s="4">
        <f t="shared" ref="AC232:AG232" si="522">AC233+AC238</f>
        <v>699.3</v>
      </c>
      <c r="AD232" s="4">
        <f t="shared" si="522"/>
        <v>0</v>
      </c>
      <c r="AE232" s="4">
        <f t="shared" si="522"/>
        <v>699.3</v>
      </c>
      <c r="AF232" s="4">
        <f t="shared" si="522"/>
        <v>0</v>
      </c>
      <c r="AG232" s="4">
        <f t="shared" si="522"/>
        <v>699.3</v>
      </c>
      <c r="AH232" s="83"/>
    </row>
    <row r="233" spans="1:34" ht="31.5" outlineLevel="3" x14ac:dyDescent="0.2">
      <c r="A233" s="5" t="s">
        <v>35</v>
      </c>
      <c r="B233" s="5" t="s">
        <v>176</v>
      </c>
      <c r="C233" s="5" t="s">
        <v>124</v>
      </c>
      <c r="D233" s="5"/>
      <c r="E233" s="18" t="s">
        <v>125</v>
      </c>
      <c r="F233" s="4">
        <f t="shared" ref="F233:AF234" si="523">F234</f>
        <v>263.3</v>
      </c>
      <c r="G233" s="4">
        <f t="shared" si="523"/>
        <v>0</v>
      </c>
      <c r="H233" s="4">
        <f t="shared" si="523"/>
        <v>263.3</v>
      </c>
      <c r="I233" s="4">
        <f t="shared" si="523"/>
        <v>0</v>
      </c>
      <c r="J233" s="4">
        <f t="shared" si="523"/>
        <v>0</v>
      </c>
      <c r="K233" s="4">
        <f t="shared" si="523"/>
        <v>0</v>
      </c>
      <c r="L233" s="4">
        <f t="shared" si="523"/>
        <v>263.3</v>
      </c>
      <c r="M233" s="4">
        <f t="shared" si="523"/>
        <v>0</v>
      </c>
      <c r="N233" s="4">
        <f t="shared" si="523"/>
        <v>263.3</v>
      </c>
      <c r="O233" s="4">
        <f t="shared" si="523"/>
        <v>0</v>
      </c>
      <c r="P233" s="4">
        <f t="shared" si="523"/>
        <v>0</v>
      </c>
      <c r="Q233" s="4">
        <f t="shared" si="523"/>
        <v>263.3</v>
      </c>
      <c r="R233" s="4">
        <f t="shared" si="523"/>
        <v>263.3</v>
      </c>
      <c r="S233" s="4">
        <f t="shared" si="523"/>
        <v>0</v>
      </c>
      <c r="T233" s="4">
        <f t="shared" si="523"/>
        <v>263.3</v>
      </c>
      <c r="U233" s="4">
        <f t="shared" si="523"/>
        <v>0</v>
      </c>
      <c r="V233" s="4">
        <f t="shared" si="523"/>
        <v>263.3</v>
      </c>
      <c r="W233" s="4">
        <f t="shared" si="523"/>
        <v>0</v>
      </c>
      <c r="X233" s="4">
        <f t="shared" si="523"/>
        <v>263.3</v>
      </c>
      <c r="Y233" s="4">
        <f t="shared" si="523"/>
        <v>0</v>
      </c>
      <c r="Z233" s="4">
        <f t="shared" si="523"/>
        <v>263.3</v>
      </c>
      <c r="AA233" s="4">
        <f t="shared" si="523"/>
        <v>263.3</v>
      </c>
      <c r="AB233" s="4">
        <f t="shared" si="523"/>
        <v>0</v>
      </c>
      <c r="AC233" s="4">
        <f t="shared" si="523"/>
        <v>263.3</v>
      </c>
      <c r="AD233" s="4">
        <f t="shared" si="523"/>
        <v>0</v>
      </c>
      <c r="AE233" s="4">
        <f t="shared" si="523"/>
        <v>263.3</v>
      </c>
      <c r="AF233" s="4">
        <f t="shared" si="523"/>
        <v>0</v>
      </c>
      <c r="AG233" s="4">
        <f t="shared" ref="AF233:AG234" si="524">AG234</f>
        <v>263.3</v>
      </c>
      <c r="AH233" s="83"/>
    </row>
    <row r="234" spans="1:34" ht="31.5" outlineLevel="4" x14ac:dyDescent="0.2">
      <c r="A234" s="5" t="s">
        <v>35</v>
      </c>
      <c r="B234" s="5" t="s">
        <v>176</v>
      </c>
      <c r="C234" s="5" t="s">
        <v>137</v>
      </c>
      <c r="D234" s="5"/>
      <c r="E234" s="18" t="s">
        <v>598</v>
      </c>
      <c r="F234" s="4">
        <f t="shared" si="523"/>
        <v>263.3</v>
      </c>
      <c r="G234" s="4">
        <f t="shared" si="523"/>
        <v>0</v>
      </c>
      <c r="H234" s="4">
        <f t="shared" si="523"/>
        <v>263.3</v>
      </c>
      <c r="I234" s="4">
        <f t="shared" si="523"/>
        <v>0</v>
      </c>
      <c r="J234" s="4">
        <f t="shared" si="523"/>
        <v>0</v>
      </c>
      <c r="K234" s="4">
        <f t="shared" si="523"/>
        <v>0</v>
      </c>
      <c r="L234" s="4">
        <f t="shared" si="523"/>
        <v>263.3</v>
      </c>
      <c r="M234" s="4">
        <f t="shared" si="523"/>
        <v>0</v>
      </c>
      <c r="N234" s="4">
        <f t="shared" si="523"/>
        <v>263.3</v>
      </c>
      <c r="O234" s="4">
        <f t="shared" si="523"/>
        <v>0</v>
      </c>
      <c r="P234" s="4">
        <f t="shared" si="523"/>
        <v>0</v>
      </c>
      <c r="Q234" s="4">
        <f t="shared" si="523"/>
        <v>263.3</v>
      </c>
      <c r="R234" s="4">
        <f t="shared" si="523"/>
        <v>263.3</v>
      </c>
      <c r="S234" s="4">
        <f t="shared" si="523"/>
        <v>0</v>
      </c>
      <c r="T234" s="4">
        <f t="shared" si="523"/>
        <v>263.3</v>
      </c>
      <c r="U234" s="4">
        <f t="shared" si="523"/>
        <v>0</v>
      </c>
      <c r="V234" s="4">
        <f t="shared" si="523"/>
        <v>263.3</v>
      </c>
      <c r="W234" s="4">
        <f t="shared" si="523"/>
        <v>0</v>
      </c>
      <c r="X234" s="4">
        <f t="shared" si="523"/>
        <v>263.3</v>
      </c>
      <c r="Y234" s="4">
        <f t="shared" si="523"/>
        <v>0</v>
      </c>
      <c r="Z234" s="4">
        <f t="shared" si="523"/>
        <v>263.3</v>
      </c>
      <c r="AA234" s="4">
        <f t="shared" si="523"/>
        <v>263.3</v>
      </c>
      <c r="AB234" s="4">
        <f t="shared" si="523"/>
        <v>0</v>
      </c>
      <c r="AC234" s="4">
        <f t="shared" si="523"/>
        <v>263.3</v>
      </c>
      <c r="AD234" s="4">
        <f t="shared" si="523"/>
        <v>0</v>
      </c>
      <c r="AE234" s="4">
        <f t="shared" si="523"/>
        <v>263.3</v>
      </c>
      <c r="AF234" s="4">
        <f t="shared" si="524"/>
        <v>0</v>
      </c>
      <c r="AG234" s="4">
        <f t="shared" si="524"/>
        <v>263.3</v>
      </c>
      <c r="AH234" s="83"/>
    </row>
    <row r="235" spans="1:34" ht="18.75" customHeight="1" outlineLevel="5" x14ac:dyDescent="0.2">
      <c r="A235" s="5" t="s">
        <v>35</v>
      </c>
      <c r="B235" s="5" t="s">
        <v>176</v>
      </c>
      <c r="C235" s="5" t="s">
        <v>178</v>
      </c>
      <c r="D235" s="5"/>
      <c r="E235" s="18" t="s">
        <v>179</v>
      </c>
      <c r="F235" s="4">
        <f>F236+F237</f>
        <v>263.3</v>
      </c>
      <c r="G235" s="4">
        <f t="shared" ref="G235:J235" si="525">G236+G237</f>
        <v>0</v>
      </c>
      <c r="H235" s="4">
        <f t="shared" si="525"/>
        <v>263.3</v>
      </c>
      <c r="I235" s="4">
        <f t="shared" si="525"/>
        <v>0</v>
      </c>
      <c r="J235" s="4">
        <f t="shared" si="525"/>
        <v>0</v>
      </c>
      <c r="K235" s="4">
        <f t="shared" ref="K235:L235" si="526">K236+K237</f>
        <v>0</v>
      </c>
      <c r="L235" s="4">
        <f t="shared" si="526"/>
        <v>263.3</v>
      </c>
      <c r="M235" s="4">
        <f t="shared" ref="M235:Q235" si="527">M236+M237</f>
        <v>0</v>
      </c>
      <c r="N235" s="4">
        <f t="shared" si="527"/>
        <v>263.3</v>
      </c>
      <c r="O235" s="4">
        <f t="shared" si="527"/>
        <v>0</v>
      </c>
      <c r="P235" s="4">
        <f t="shared" si="527"/>
        <v>0</v>
      </c>
      <c r="Q235" s="4">
        <f t="shared" si="527"/>
        <v>263.3</v>
      </c>
      <c r="R235" s="4">
        <f t="shared" ref="R235:AA235" si="528">R236+R237</f>
        <v>263.3</v>
      </c>
      <c r="S235" s="4">
        <f t="shared" ref="S235" si="529">S236+S237</f>
        <v>0</v>
      </c>
      <c r="T235" s="4">
        <f t="shared" ref="T235:Z235" si="530">T236+T237</f>
        <v>263.3</v>
      </c>
      <c r="U235" s="4">
        <f t="shared" si="530"/>
        <v>0</v>
      </c>
      <c r="V235" s="4">
        <f t="shared" si="530"/>
        <v>263.3</v>
      </c>
      <c r="W235" s="4">
        <f t="shared" si="530"/>
        <v>0</v>
      </c>
      <c r="X235" s="4">
        <f t="shared" si="530"/>
        <v>263.3</v>
      </c>
      <c r="Y235" s="4">
        <f t="shared" si="530"/>
        <v>0</v>
      </c>
      <c r="Z235" s="4">
        <f t="shared" si="530"/>
        <v>263.3</v>
      </c>
      <c r="AA235" s="4">
        <f t="shared" si="528"/>
        <v>263.3</v>
      </c>
      <c r="AB235" s="4">
        <f t="shared" ref="AB235" si="531">AB236+AB237</f>
        <v>0</v>
      </c>
      <c r="AC235" s="4">
        <f t="shared" ref="AC235:AG235" si="532">AC236+AC237</f>
        <v>263.3</v>
      </c>
      <c r="AD235" s="4">
        <f t="shared" si="532"/>
        <v>0</v>
      </c>
      <c r="AE235" s="4">
        <f t="shared" si="532"/>
        <v>263.3</v>
      </c>
      <c r="AF235" s="4">
        <f t="shared" si="532"/>
        <v>0</v>
      </c>
      <c r="AG235" s="4">
        <f t="shared" si="532"/>
        <v>263.3</v>
      </c>
      <c r="AH235" s="83"/>
    </row>
    <row r="236" spans="1:34" ht="31.5" outlineLevel="7" x14ac:dyDescent="0.2">
      <c r="A236" s="11" t="s">
        <v>35</v>
      </c>
      <c r="B236" s="11" t="s">
        <v>176</v>
      </c>
      <c r="C236" s="11" t="s">
        <v>178</v>
      </c>
      <c r="D236" s="11" t="s">
        <v>11</v>
      </c>
      <c r="E236" s="15" t="s">
        <v>12</v>
      </c>
      <c r="F236" s="8">
        <v>145</v>
      </c>
      <c r="G236" s="8"/>
      <c r="H236" s="8">
        <f t="shared" ref="H236:H237" si="533">SUM(F236:G236)</f>
        <v>145</v>
      </c>
      <c r="I236" s="8"/>
      <c r="J236" s="8"/>
      <c r="K236" s="8"/>
      <c r="L236" s="8">
        <f t="shared" ref="L236:L237" si="534">SUM(H236:K236)</f>
        <v>145</v>
      </c>
      <c r="M236" s="8"/>
      <c r="N236" s="8">
        <f>SUM(L236:M236)</f>
        <v>145</v>
      </c>
      <c r="O236" s="8"/>
      <c r="P236" s="8">
        <v>118.3</v>
      </c>
      <c r="Q236" s="8">
        <f>SUM(N236:P236)</f>
        <v>263.3</v>
      </c>
      <c r="R236" s="8">
        <v>145</v>
      </c>
      <c r="S236" s="8"/>
      <c r="T236" s="8">
        <f t="shared" ref="T236:T237" si="535">SUM(R236:S236)</f>
        <v>145</v>
      </c>
      <c r="U236" s="8"/>
      <c r="V236" s="8">
        <f t="shared" ref="V236:V237" si="536">SUM(T236:U236)</f>
        <v>145</v>
      </c>
      <c r="W236" s="8"/>
      <c r="X236" s="8">
        <f>SUM(V236:W236)</f>
        <v>145</v>
      </c>
      <c r="Y236" s="8"/>
      <c r="Z236" s="8">
        <f>SUM(X236:Y236)</f>
        <v>145</v>
      </c>
      <c r="AA236" s="8">
        <v>145</v>
      </c>
      <c r="AB236" s="8"/>
      <c r="AC236" s="8">
        <f t="shared" ref="AC236:AC237" si="537">SUM(AA236:AB236)</f>
        <v>145</v>
      </c>
      <c r="AD236" s="8"/>
      <c r="AE236" s="8">
        <f t="shared" ref="AE236:AE237" si="538">SUM(AC236:AD236)</f>
        <v>145</v>
      </c>
      <c r="AF236" s="8"/>
      <c r="AG236" s="8">
        <f>SUM(AE236:AF236)</f>
        <v>145</v>
      </c>
      <c r="AH236" s="83"/>
    </row>
    <row r="237" spans="1:34" ht="31.5" outlineLevel="7" x14ac:dyDescent="0.2">
      <c r="A237" s="11" t="s">
        <v>35</v>
      </c>
      <c r="B237" s="11" t="s">
        <v>176</v>
      </c>
      <c r="C237" s="11" t="s">
        <v>178</v>
      </c>
      <c r="D237" s="11" t="s">
        <v>92</v>
      </c>
      <c r="E237" s="15" t="s">
        <v>93</v>
      </c>
      <c r="F237" s="8">
        <v>118.3</v>
      </c>
      <c r="G237" s="8"/>
      <c r="H237" s="8">
        <f t="shared" si="533"/>
        <v>118.3</v>
      </c>
      <c r="I237" s="8"/>
      <c r="J237" s="8"/>
      <c r="K237" s="8"/>
      <c r="L237" s="8">
        <f t="shared" si="534"/>
        <v>118.3</v>
      </c>
      <c r="M237" s="8"/>
      <c r="N237" s="8">
        <f>SUM(L237:M237)</f>
        <v>118.3</v>
      </c>
      <c r="O237" s="8"/>
      <c r="P237" s="8">
        <v>-118.3</v>
      </c>
      <c r="Q237" s="8"/>
      <c r="R237" s="8">
        <v>118.3</v>
      </c>
      <c r="S237" s="8"/>
      <c r="T237" s="8">
        <f t="shared" si="535"/>
        <v>118.3</v>
      </c>
      <c r="U237" s="8"/>
      <c r="V237" s="8">
        <f t="shared" si="536"/>
        <v>118.3</v>
      </c>
      <c r="W237" s="8"/>
      <c r="X237" s="8">
        <f>SUM(V237:W237)</f>
        <v>118.3</v>
      </c>
      <c r="Y237" s="8"/>
      <c r="Z237" s="8">
        <f>SUM(X237:Y237)</f>
        <v>118.3</v>
      </c>
      <c r="AA237" s="8">
        <v>118.3</v>
      </c>
      <c r="AB237" s="8"/>
      <c r="AC237" s="8">
        <f t="shared" si="537"/>
        <v>118.3</v>
      </c>
      <c r="AD237" s="8"/>
      <c r="AE237" s="8">
        <f t="shared" si="538"/>
        <v>118.3</v>
      </c>
      <c r="AF237" s="8"/>
      <c r="AG237" s="8">
        <f>SUM(AE237:AF237)</f>
        <v>118.3</v>
      </c>
      <c r="AH237" s="83"/>
    </row>
    <row r="238" spans="1:34" ht="31.5" hidden="1" outlineLevel="3" x14ac:dyDescent="0.2">
      <c r="A238" s="5" t="s">
        <v>35</v>
      </c>
      <c r="B238" s="5" t="s">
        <v>176</v>
      </c>
      <c r="C238" s="5" t="s">
        <v>180</v>
      </c>
      <c r="D238" s="5"/>
      <c r="E238" s="18" t="s">
        <v>181</v>
      </c>
      <c r="F238" s="4">
        <f t="shared" ref="F238:AF240" si="539">F239</f>
        <v>485</v>
      </c>
      <c r="G238" s="4">
        <f t="shared" si="539"/>
        <v>0</v>
      </c>
      <c r="H238" s="4">
        <f t="shared" si="539"/>
        <v>485</v>
      </c>
      <c r="I238" s="4">
        <f t="shared" si="539"/>
        <v>0</v>
      </c>
      <c r="J238" s="4">
        <f t="shared" si="539"/>
        <v>0</v>
      </c>
      <c r="K238" s="4">
        <f t="shared" si="539"/>
        <v>0</v>
      </c>
      <c r="L238" s="4">
        <f t="shared" si="539"/>
        <v>485</v>
      </c>
      <c r="M238" s="4">
        <f t="shared" si="539"/>
        <v>0</v>
      </c>
      <c r="N238" s="4">
        <f t="shared" si="539"/>
        <v>485</v>
      </c>
      <c r="O238" s="4">
        <f t="shared" si="539"/>
        <v>0</v>
      </c>
      <c r="P238" s="4">
        <f t="shared" si="539"/>
        <v>0</v>
      </c>
      <c r="Q238" s="4">
        <f t="shared" si="539"/>
        <v>485</v>
      </c>
      <c r="R238" s="4">
        <f t="shared" si="539"/>
        <v>436</v>
      </c>
      <c r="S238" s="4">
        <f t="shared" si="539"/>
        <v>0</v>
      </c>
      <c r="T238" s="4">
        <f t="shared" si="539"/>
        <v>436</v>
      </c>
      <c r="U238" s="4">
        <f t="shared" si="539"/>
        <v>0</v>
      </c>
      <c r="V238" s="4">
        <f t="shared" si="539"/>
        <v>436</v>
      </c>
      <c r="W238" s="4">
        <f t="shared" si="539"/>
        <v>0</v>
      </c>
      <c r="X238" s="4">
        <f t="shared" si="539"/>
        <v>436</v>
      </c>
      <c r="Y238" s="4">
        <f t="shared" si="539"/>
        <v>0</v>
      </c>
      <c r="Z238" s="4">
        <f t="shared" si="539"/>
        <v>436</v>
      </c>
      <c r="AA238" s="4">
        <f t="shared" si="539"/>
        <v>436</v>
      </c>
      <c r="AB238" s="4">
        <f t="shared" si="539"/>
        <v>0</v>
      </c>
      <c r="AC238" s="4">
        <f t="shared" si="539"/>
        <v>436</v>
      </c>
      <c r="AD238" s="4">
        <f t="shared" si="539"/>
        <v>0</v>
      </c>
      <c r="AE238" s="4">
        <f t="shared" si="539"/>
        <v>436</v>
      </c>
      <c r="AF238" s="4">
        <f t="shared" si="539"/>
        <v>0</v>
      </c>
      <c r="AG238" s="4">
        <f t="shared" ref="AF238:AG240" si="540">AG239</f>
        <v>436</v>
      </c>
      <c r="AH238" s="83"/>
    </row>
    <row r="239" spans="1:34" ht="15.75" hidden="1" outlineLevel="4" x14ac:dyDescent="0.2">
      <c r="A239" s="5" t="s">
        <v>35</v>
      </c>
      <c r="B239" s="5" t="s">
        <v>176</v>
      </c>
      <c r="C239" s="5" t="s">
        <v>182</v>
      </c>
      <c r="D239" s="5"/>
      <c r="E239" s="18" t="s">
        <v>183</v>
      </c>
      <c r="F239" s="4">
        <f t="shared" si="539"/>
        <v>485</v>
      </c>
      <c r="G239" s="4">
        <f t="shared" si="539"/>
        <v>0</v>
      </c>
      <c r="H239" s="4">
        <f t="shared" si="539"/>
        <v>485</v>
      </c>
      <c r="I239" s="4">
        <f t="shared" si="539"/>
        <v>0</v>
      </c>
      <c r="J239" s="4">
        <f t="shared" si="539"/>
        <v>0</v>
      </c>
      <c r="K239" s="4">
        <f t="shared" si="539"/>
        <v>0</v>
      </c>
      <c r="L239" s="4">
        <f t="shared" si="539"/>
        <v>485</v>
      </c>
      <c r="M239" s="4">
        <f t="shared" si="539"/>
        <v>0</v>
      </c>
      <c r="N239" s="4">
        <f t="shared" si="539"/>
        <v>485</v>
      </c>
      <c r="O239" s="4">
        <f t="shared" si="539"/>
        <v>0</v>
      </c>
      <c r="P239" s="4">
        <f t="shared" si="539"/>
        <v>0</v>
      </c>
      <c r="Q239" s="4">
        <f t="shared" si="539"/>
        <v>485</v>
      </c>
      <c r="R239" s="4">
        <f t="shared" si="539"/>
        <v>436</v>
      </c>
      <c r="S239" s="4">
        <f t="shared" si="539"/>
        <v>0</v>
      </c>
      <c r="T239" s="4">
        <f t="shared" si="539"/>
        <v>436</v>
      </c>
      <c r="U239" s="4">
        <f t="shared" si="539"/>
        <v>0</v>
      </c>
      <c r="V239" s="4">
        <f t="shared" si="539"/>
        <v>436</v>
      </c>
      <c r="W239" s="4">
        <f t="shared" si="539"/>
        <v>0</v>
      </c>
      <c r="X239" s="4">
        <f t="shared" si="539"/>
        <v>436</v>
      </c>
      <c r="Y239" s="4">
        <f t="shared" si="539"/>
        <v>0</v>
      </c>
      <c r="Z239" s="4">
        <f t="shared" si="539"/>
        <v>436</v>
      </c>
      <c r="AA239" s="4">
        <f t="shared" si="539"/>
        <v>436</v>
      </c>
      <c r="AB239" s="4">
        <f t="shared" si="539"/>
        <v>0</v>
      </c>
      <c r="AC239" s="4">
        <f t="shared" si="539"/>
        <v>436</v>
      </c>
      <c r="AD239" s="4">
        <f t="shared" si="539"/>
        <v>0</v>
      </c>
      <c r="AE239" s="4">
        <f t="shared" si="539"/>
        <v>436</v>
      </c>
      <c r="AF239" s="4">
        <f t="shared" si="540"/>
        <v>0</v>
      </c>
      <c r="AG239" s="4">
        <f t="shared" si="540"/>
        <v>436</v>
      </c>
      <c r="AH239" s="83"/>
    </row>
    <row r="240" spans="1:34" ht="15.75" hidden="1" outlineLevel="5" x14ac:dyDescent="0.2">
      <c r="A240" s="5" t="s">
        <v>35</v>
      </c>
      <c r="B240" s="5" t="s">
        <v>176</v>
      </c>
      <c r="C240" s="5" t="s">
        <v>184</v>
      </c>
      <c r="D240" s="5"/>
      <c r="E240" s="18" t="s">
        <v>185</v>
      </c>
      <c r="F240" s="4">
        <f t="shared" si="539"/>
        <v>485</v>
      </c>
      <c r="G240" s="4">
        <f t="shared" si="539"/>
        <v>0</v>
      </c>
      <c r="H240" s="4">
        <f t="shared" si="539"/>
        <v>485</v>
      </c>
      <c r="I240" s="4">
        <f t="shared" si="539"/>
        <v>0</v>
      </c>
      <c r="J240" s="4">
        <f t="shared" si="539"/>
        <v>0</v>
      </c>
      <c r="K240" s="4">
        <f t="shared" si="539"/>
        <v>0</v>
      </c>
      <c r="L240" s="4">
        <f t="shared" si="539"/>
        <v>485</v>
      </c>
      <c r="M240" s="4">
        <f t="shared" si="539"/>
        <v>0</v>
      </c>
      <c r="N240" s="4">
        <f t="shared" si="539"/>
        <v>485</v>
      </c>
      <c r="O240" s="4">
        <f t="shared" si="539"/>
        <v>0</v>
      </c>
      <c r="P240" s="4">
        <f t="shared" si="539"/>
        <v>0</v>
      </c>
      <c r="Q240" s="4">
        <f t="shared" si="539"/>
        <v>485</v>
      </c>
      <c r="R240" s="4">
        <f t="shared" si="539"/>
        <v>436</v>
      </c>
      <c r="S240" s="4">
        <f t="shared" si="539"/>
        <v>0</v>
      </c>
      <c r="T240" s="4">
        <f t="shared" si="539"/>
        <v>436</v>
      </c>
      <c r="U240" s="4">
        <f t="shared" si="539"/>
        <v>0</v>
      </c>
      <c r="V240" s="4">
        <f t="shared" si="539"/>
        <v>436</v>
      </c>
      <c r="W240" s="4">
        <f t="shared" si="539"/>
        <v>0</v>
      </c>
      <c r="X240" s="4">
        <f t="shared" si="539"/>
        <v>436</v>
      </c>
      <c r="Y240" s="4">
        <f t="shared" si="539"/>
        <v>0</v>
      </c>
      <c r="Z240" s="4">
        <f t="shared" si="539"/>
        <v>436</v>
      </c>
      <c r="AA240" s="4">
        <f t="shared" si="539"/>
        <v>436</v>
      </c>
      <c r="AB240" s="4">
        <f t="shared" si="539"/>
        <v>0</v>
      </c>
      <c r="AC240" s="4">
        <f t="shared" si="539"/>
        <v>436</v>
      </c>
      <c r="AD240" s="4">
        <f t="shared" si="539"/>
        <v>0</v>
      </c>
      <c r="AE240" s="4">
        <f t="shared" si="539"/>
        <v>436</v>
      </c>
      <c r="AF240" s="4">
        <f t="shared" si="540"/>
        <v>0</v>
      </c>
      <c r="AG240" s="4">
        <f t="shared" si="540"/>
        <v>436</v>
      </c>
      <c r="AH240" s="83"/>
    </row>
    <row r="241" spans="1:34" ht="31.5" hidden="1" outlineLevel="7" x14ac:dyDescent="0.2">
      <c r="A241" s="11" t="s">
        <v>35</v>
      </c>
      <c r="B241" s="11" t="s">
        <v>176</v>
      </c>
      <c r="C241" s="11" t="s">
        <v>184</v>
      </c>
      <c r="D241" s="11" t="s">
        <v>11</v>
      </c>
      <c r="E241" s="15" t="s">
        <v>12</v>
      </c>
      <c r="F241" s="8">
        <v>485</v>
      </c>
      <c r="G241" s="8"/>
      <c r="H241" s="8">
        <f>SUM(F241:G241)</f>
        <v>485</v>
      </c>
      <c r="I241" s="8"/>
      <c r="J241" s="8"/>
      <c r="K241" s="8"/>
      <c r="L241" s="8">
        <f>SUM(H241:K241)</f>
        <v>485</v>
      </c>
      <c r="M241" s="8"/>
      <c r="N241" s="8">
        <f>SUM(L241:M241)</f>
        <v>485</v>
      </c>
      <c r="O241" s="8"/>
      <c r="P241" s="8"/>
      <c r="Q241" s="8">
        <f>SUM(N241:P241)</f>
        <v>485</v>
      </c>
      <c r="R241" s="8">
        <v>436</v>
      </c>
      <c r="S241" s="8"/>
      <c r="T241" s="8">
        <f>SUM(R241:S241)</f>
        <v>436</v>
      </c>
      <c r="U241" s="8"/>
      <c r="V241" s="8">
        <f>SUM(T241:U241)</f>
        <v>436</v>
      </c>
      <c r="W241" s="8"/>
      <c r="X241" s="8">
        <f>SUM(V241:W241)</f>
        <v>436</v>
      </c>
      <c r="Y241" s="8"/>
      <c r="Z241" s="8">
        <f>SUM(X241:Y241)</f>
        <v>436</v>
      </c>
      <c r="AA241" s="8">
        <v>436</v>
      </c>
      <c r="AB241" s="8"/>
      <c r="AC241" s="8">
        <f>SUM(AA241:AB241)</f>
        <v>436</v>
      </c>
      <c r="AD241" s="8"/>
      <c r="AE241" s="8">
        <f>SUM(AC241:AD241)</f>
        <v>436</v>
      </c>
      <c r="AF241" s="8"/>
      <c r="AG241" s="8">
        <f>SUM(AE241:AF241)</f>
        <v>436</v>
      </c>
      <c r="AH241" s="83"/>
    </row>
    <row r="242" spans="1:34" ht="15.75" hidden="1" outlineLevel="1" x14ac:dyDescent="0.2">
      <c r="A242" s="5" t="s">
        <v>35</v>
      </c>
      <c r="B242" s="5" t="s">
        <v>186</v>
      </c>
      <c r="C242" s="5"/>
      <c r="D242" s="5"/>
      <c r="E242" s="18" t="s">
        <v>187</v>
      </c>
      <c r="F242" s="4">
        <f t="shared" ref="F242:AF246" si="541">F243</f>
        <v>3000</v>
      </c>
      <c r="G242" s="4">
        <f t="shared" si="541"/>
        <v>0</v>
      </c>
      <c r="H242" s="4">
        <f t="shared" si="541"/>
        <v>3000</v>
      </c>
      <c r="I242" s="4">
        <f t="shared" si="541"/>
        <v>0</v>
      </c>
      <c r="J242" s="4">
        <f t="shared" si="541"/>
        <v>2.2434799999999999</v>
      </c>
      <c r="K242" s="4">
        <f t="shared" si="541"/>
        <v>0</v>
      </c>
      <c r="L242" s="4">
        <f t="shared" si="541"/>
        <v>3002.2434800000001</v>
      </c>
      <c r="M242" s="4">
        <f t="shared" si="541"/>
        <v>41.5</v>
      </c>
      <c r="N242" s="4">
        <f t="shared" si="541"/>
        <v>3043.7434800000001</v>
      </c>
      <c r="O242" s="4">
        <f t="shared" si="541"/>
        <v>0</v>
      </c>
      <c r="P242" s="4">
        <f t="shared" si="541"/>
        <v>0</v>
      </c>
      <c r="Q242" s="4">
        <f t="shared" si="541"/>
        <v>3043.7434800000001</v>
      </c>
      <c r="R242" s="4">
        <f t="shared" si="541"/>
        <v>3000</v>
      </c>
      <c r="S242" s="4">
        <f t="shared" si="541"/>
        <v>0</v>
      </c>
      <c r="T242" s="4">
        <f t="shared" si="541"/>
        <v>3000</v>
      </c>
      <c r="U242" s="4">
        <f t="shared" si="541"/>
        <v>0</v>
      </c>
      <c r="V242" s="4">
        <f t="shared" si="541"/>
        <v>3000</v>
      </c>
      <c r="W242" s="4">
        <f t="shared" si="541"/>
        <v>0</v>
      </c>
      <c r="X242" s="4">
        <f t="shared" si="541"/>
        <v>3000</v>
      </c>
      <c r="Y242" s="4">
        <f t="shared" si="541"/>
        <v>0</v>
      </c>
      <c r="Z242" s="4">
        <f t="shared" si="541"/>
        <v>3000</v>
      </c>
      <c r="AA242" s="4">
        <f t="shared" si="541"/>
        <v>3000</v>
      </c>
      <c r="AB242" s="4">
        <f t="shared" si="541"/>
        <v>0</v>
      </c>
      <c r="AC242" s="4">
        <f t="shared" si="541"/>
        <v>3000</v>
      </c>
      <c r="AD242" s="4">
        <f t="shared" si="541"/>
        <v>0</v>
      </c>
      <c r="AE242" s="4">
        <f t="shared" si="541"/>
        <v>3000</v>
      </c>
      <c r="AF242" s="4">
        <f t="shared" si="541"/>
        <v>0</v>
      </c>
      <c r="AG242" s="4">
        <f t="shared" ref="AF242:AG246" si="542">AG243</f>
        <v>3000</v>
      </c>
      <c r="AH242" s="83"/>
    </row>
    <row r="243" spans="1:34" ht="31.5" hidden="1" outlineLevel="2" x14ac:dyDescent="0.2">
      <c r="A243" s="5" t="s">
        <v>35</v>
      </c>
      <c r="B243" s="5" t="s">
        <v>186</v>
      </c>
      <c r="C243" s="5" t="s">
        <v>170</v>
      </c>
      <c r="D243" s="5"/>
      <c r="E243" s="18" t="s">
        <v>171</v>
      </c>
      <c r="F243" s="4">
        <f t="shared" si="541"/>
        <v>3000</v>
      </c>
      <c r="G243" s="4">
        <f t="shared" si="541"/>
        <v>0</v>
      </c>
      <c r="H243" s="4">
        <f t="shared" si="541"/>
        <v>3000</v>
      </c>
      <c r="I243" s="4">
        <f t="shared" si="541"/>
        <v>0</v>
      </c>
      <c r="J243" s="4">
        <f t="shared" si="541"/>
        <v>2.2434799999999999</v>
      </c>
      <c r="K243" s="4">
        <f t="shared" si="541"/>
        <v>0</v>
      </c>
      <c r="L243" s="4">
        <f t="shared" si="541"/>
        <v>3002.2434800000001</v>
      </c>
      <c r="M243" s="4">
        <f t="shared" si="541"/>
        <v>41.5</v>
      </c>
      <c r="N243" s="4">
        <f t="shared" si="541"/>
        <v>3043.7434800000001</v>
      </c>
      <c r="O243" s="4">
        <f t="shared" si="541"/>
        <v>0</v>
      </c>
      <c r="P243" s="4">
        <f t="shared" si="541"/>
        <v>0</v>
      </c>
      <c r="Q243" s="4">
        <f t="shared" si="541"/>
        <v>3043.7434800000001</v>
      </c>
      <c r="R243" s="4">
        <f t="shared" si="541"/>
        <v>3000</v>
      </c>
      <c r="S243" s="4">
        <f t="shared" si="541"/>
        <v>0</v>
      </c>
      <c r="T243" s="4">
        <f t="shared" si="541"/>
        <v>3000</v>
      </c>
      <c r="U243" s="4">
        <f t="shared" si="541"/>
        <v>0</v>
      </c>
      <c r="V243" s="4">
        <f t="shared" si="541"/>
        <v>3000</v>
      </c>
      <c r="W243" s="4">
        <f t="shared" si="541"/>
        <v>0</v>
      </c>
      <c r="X243" s="4">
        <f t="shared" si="541"/>
        <v>3000</v>
      </c>
      <c r="Y243" s="4">
        <f t="shared" si="541"/>
        <v>0</v>
      </c>
      <c r="Z243" s="4">
        <f t="shared" si="541"/>
        <v>3000</v>
      </c>
      <c r="AA243" s="4">
        <f t="shared" si="541"/>
        <v>3000</v>
      </c>
      <c r="AB243" s="4">
        <f t="shared" si="541"/>
        <v>0</v>
      </c>
      <c r="AC243" s="4">
        <f t="shared" si="541"/>
        <v>3000</v>
      </c>
      <c r="AD243" s="4">
        <f t="shared" si="541"/>
        <v>0</v>
      </c>
      <c r="AE243" s="4">
        <f t="shared" si="541"/>
        <v>3000</v>
      </c>
      <c r="AF243" s="4">
        <f t="shared" si="542"/>
        <v>0</v>
      </c>
      <c r="AG243" s="4">
        <f t="shared" si="542"/>
        <v>3000</v>
      </c>
      <c r="AH243" s="83"/>
    </row>
    <row r="244" spans="1:34" ht="47.25" hidden="1" outlineLevel="3" x14ac:dyDescent="0.2">
      <c r="A244" s="5" t="s">
        <v>35</v>
      </c>
      <c r="B244" s="5" t="s">
        <v>186</v>
      </c>
      <c r="C244" s="5" t="s">
        <v>188</v>
      </c>
      <c r="D244" s="5"/>
      <c r="E244" s="18" t="s">
        <v>189</v>
      </c>
      <c r="F244" s="4">
        <f t="shared" si="541"/>
        <v>3000</v>
      </c>
      <c r="G244" s="4">
        <f t="shared" si="541"/>
        <v>0</v>
      </c>
      <c r="H244" s="4">
        <f t="shared" si="541"/>
        <v>3000</v>
      </c>
      <c r="I244" s="4">
        <f t="shared" si="541"/>
        <v>0</v>
      </c>
      <c r="J244" s="4">
        <f t="shared" si="541"/>
        <v>2.2434799999999999</v>
      </c>
      <c r="K244" s="4">
        <f t="shared" si="541"/>
        <v>0</v>
      </c>
      <c r="L244" s="4">
        <f t="shared" si="541"/>
        <v>3002.2434800000001</v>
      </c>
      <c r="M244" s="4">
        <f t="shared" si="541"/>
        <v>41.5</v>
      </c>
      <c r="N244" s="4">
        <f t="shared" si="541"/>
        <v>3043.7434800000001</v>
      </c>
      <c r="O244" s="4">
        <f t="shared" si="541"/>
        <v>0</v>
      </c>
      <c r="P244" s="4">
        <f t="shared" si="541"/>
        <v>0</v>
      </c>
      <c r="Q244" s="4">
        <f t="shared" si="541"/>
        <v>3043.7434800000001</v>
      </c>
      <c r="R244" s="4">
        <f t="shared" si="541"/>
        <v>3000</v>
      </c>
      <c r="S244" s="4">
        <f t="shared" si="541"/>
        <v>0</v>
      </c>
      <c r="T244" s="4">
        <f t="shared" si="541"/>
        <v>3000</v>
      </c>
      <c r="U244" s="4">
        <f t="shared" si="541"/>
        <v>0</v>
      </c>
      <c r="V244" s="4">
        <f t="shared" si="541"/>
        <v>3000</v>
      </c>
      <c r="W244" s="4">
        <f t="shared" si="541"/>
        <v>0</v>
      </c>
      <c r="X244" s="4">
        <f t="shared" si="541"/>
        <v>3000</v>
      </c>
      <c r="Y244" s="4">
        <f t="shared" si="541"/>
        <v>0</v>
      </c>
      <c r="Z244" s="4">
        <f t="shared" si="541"/>
        <v>3000</v>
      </c>
      <c r="AA244" s="4">
        <f t="shared" si="541"/>
        <v>3000</v>
      </c>
      <c r="AB244" s="4">
        <f t="shared" si="541"/>
        <v>0</v>
      </c>
      <c r="AC244" s="4">
        <f t="shared" si="541"/>
        <v>3000</v>
      </c>
      <c r="AD244" s="4">
        <f t="shared" si="541"/>
        <v>0</v>
      </c>
      <c r="AE244" s="4">
        <f t="shared" si="541"/>
        <v>3000</v>
      </c>
      <c r="AF244" s="4">
        <f t="shared" si="542"/>
        <v>0</v>
      </c>
      <c r="AG244" s="4">
        <f t="shared" si="542"/>
        <v>3000</v>
      </c>
      <c r="AH244" s="83"/>
    </row>
    <row r="245" spans="1:34" ht="47.25" hidden="1" outlineLevel="4" x14ac:dyDescent="0.2">
      <c r="A245" s="5" t="s">
        <v>35</v>
      </c>
      <c r="B245" s="5" t="s">
        <v>186</v>
      </c>
      <c r="C245" s="5" t="s">
        <v>190</v>
      </c>
      <c r="D245" s="5"/>
      <c r="E245" s="18" t="s">
        <v>114</v>
      </c>
      <c r="F245" s="4">
        <f t="shared" si="541"/>
        <v>3000</v>
      </c>
      <c r="G245" s="4">
        <f t="shared" si="541"/>
        <v>0</v>
      </c>
      <c r="H245" s="4">
        <f t="shared" si="541"/>
        <v>3000</v>
      </c>
      <c r="I245" s="4">
        <f t="shared" si="541"/>
        <v>0</v>
      </c>
      <c r="J245" s="4">
        <f t="shared" si="541"/>
        <v>2.2434799999999999</v>
      </c>
      <c r="K245" s="4">
        <f t="shared" si="541"/>
        <v>0</v>
      </c>
      <c r="L245" s="4">
        <f t="shared" si="541"/>
        <v>3002.2434800000001</v>
      </c>
      <c r="M245" s="4">
        <f t="shared" si="541"/>
        <v>41.5</v>
      </c>
      <c r="N245" s="4">
        <f t="shared" si="541"/>
        <v>3043.7434800000001</v>
      </c>
      <c r="O245" s="4">
        <f t="shared" si="541"/>
        <v>0</v>
      </c>
      <c r="P245" s="4">
        <f t="shared" si="541"/>
        <v>0</v>
      </c>
      <c r="Q245" s="4">
        <f t="shared" si="541"/>
        <v>3043.7434800000001</v>
      </c>
      <c r="R245" s="4">
        <f t="shared" si="541"/>
        <v>3000</v>
      </c>
      <c r="S245" s="4">
        <f t="shared" si="541"/>
        <v>0</v>
      </c>
      <c r="T245" s="4">
        <f t="shared" si="541"/>
        <v>3000</v>
      </c>
      <c r="U245" s="4">
        <f t="shared" si="541"/>
        <v>0</v>
      </c>
      <c r="V245" s="4">
        <f t="shared" si="541"/>
        <v>3000</v>
      </c>
      <c r="W245" s="4">
        <f t="shared" si="541"/>
        <v>0</v>
      </c>
      <c r="X245" s="4">
        <f t="shared" si="541"/>
        <v>3000</v>
      </c>
      <c r="Y245" s="4">
        <f t="shared" si="541"/>
        <v>0</v>
      </c>
      <c r="Z245" s="4">
        <f t="shared" si="541"/>
        <v>3000</v>
      </c>
      <c r="AA245" s="4">
        <f t="shared" si="541"/>
        <v>3000</v>
      </c>
      <c r="AB245" s="4">
        <f t="shared" si="541"/>
        <v>0</v>
      </c>
      <c r="AC245" s="4">
        <f t="shared" si="541"/>
        <v>3000</v>
      </c>
      <c r="AD245" s="4">
        <f t="shared" si="541"/>
        <v>0</v>
      </c>
      <c r="AE245" s="4">
        <f t="shared" si="541"/>
        <v>3000</v>
      </c>
      <c r="AF245" s="4">
        <f t="shared" si="542"/>
        <v>0</v>
      </c>
      <c r="AG245" s="4">
        <f t="shared" si="542"/>
        <v>3000</v>
      </c>
      <c r="AH245" s="83"/>
    </row>
    <row r="246" spans="1:34" ht="31.5" hidden="1" outlineLevel="5" x14ac:dyDescent="0.2">
      <c r="A246" s="5" t="s">
        <v>35</v>
      </c>
      <c r="B246" s="5" t="s">
        <v>186</v>
      </c>
      <c r="C246" s="5" t="s">
        <v>191</v>
      </c>
      <c r="D246" s="5"/>
      <c r="E246" s="18" t="s">
        <v>192</v>
      </c>
      <c r="F246" s="4">
        <f t="shared" si="541"/>
        <v>3000</v>
      </c>
      <c r="G246" s="4">
        <f t="shared" si="541"/>
        <v>0</v>
      </c>
      <c r="H246" s="4">
        <f t="shared" si="541"/>
        <v>3000</v>
      </c>
      <c r="I246" s="4">
        <f t="shared" si="541"/>
        <v>0</v>
      </c>
      <c r="J246" s="4">
        <f t="shared" si="541"/>
        <v>2.2434799999999999</v>
      </c>
      <c r="K246" s="4">
        <f t="shared" si="541"/>
        <v>0</v>
      </c>
      <c r="L246" s="4">
        <f t="shared" si="541"/>
        <v>3002.2434800000001</v>
      </c>
      <c r="M246" s="4">
        <f t="shared" si="541"/>
        <v>41.5</v>
      </c>
      <c r="N246" s="4">
        <f t="shared" si="541"/>
        <v>3043.7434800000001</v>
      </c>
      <c r="O246" s="4">
        <f t="shared" si="541"/>
        <v>0</v>
      </c>
      <c r="P246" s="4">
        <f t="shared" si="541"/>
        <v>0</v>
      </c>
      <c r="Q246" s="4">
        <f t="shared" si="541"/>
        <v>3043.7434800000001</v>
      </c>
      <c r="R246" s="4">
        <f t="shared" si="541"/>
        <v>3000</v>
      </c>
      <c r="S246" s="4">
        <f t="shared" si="541"/>
        <v>0</v>
      </c>
      <c r="T246" s="4">
        <f t="shared" si="541"/>
        <v>3000</v>
      </c>
      <c r="U246" s="4">
        <f t="shared" si="541"/>
        <v>0</v>
      </c>
      <c r="V246" s="4">
        <f t="shared" si="541"/>
        <v>3000</v>
      </c>
      <c r="W246" s="4">
        <f t="shared" si="541"/>
        <v>0</v>
      </c>
      <c r="X246" s="4">
        <f t="shared" si="541"/>
        <v>3000</v>
      </c>
      <c r="Y246" s="4">
        <f t="shared" si="541"/>
        <v>0</v>
      </c>
      <c r="Z246" s="4">
        <f t="shared" si="541"/>
        <v>3000</v>
      </c>
      <c r="AA246" s="4">
        <f t="shared" si="541"/>
        <v>3000</v>
      </c>
      <c r="AB246" s="4">
        <f t="shared" si="541"/>
        <v>0</v>
      </c>
      <c r="AC246" s="4">
        <f t="shared" si="541"/>
        <v>3000</v>
      </c>
      <c r="AD246" s="4">
        <f t="shared" si="541"/>
        <v>0</v>
      </c>
      <c r="AE246" s="4">
        <f t="shared" si="541"/>
        <v>3000</v>
      </c>
      <c r="AF246" s="4">
        <f t="shared" si="542"/>
        <v>0</v>
      </c>
      <c r="AG246" s="4">
        <f t="shared" si="542"/>
        <v>3000</v>
      </c>
      <c r="AH246" s="83"/>
    </row>
    <row r="247" spans="1:34" ht="31.5" hidden="1" outlineLevel="7" x14ac:dyDescent="0.2">
      <c r="A247" s="11" t="s">
        <v>35</v>
      </c>
      <c r="B247" s="11" t="s">
        <v>186</v>
      </c>
      <c r="C247" s="11" t="s">
        <v>191</v>
      </c>
      <c r="D247" s="11" t="s">
        <v>11</v>
      </c>
      <c r="E247" s="15" t="s">
        <v>12</v>
      </c>
      <c r="F247" s="8">
        <v>3000</v>
      </c>
      <c r="G247" s="8"/>
      <c r="H247" s="8">
        <f>SUM(F247:G247)</f>
        <v>3000</v>
      </c>
      <c r="I247" s="8"/>
      <c r="J247" s="8">
        <v>2.2434799999999999</v>
      </c>
      <c r="K247" s="8"/>
      <c r="L247" s="8">
        <f>SUM(H247:K247)</f>
        <v>3002.2434800000001</v>
      </c>
      <c r="M247" s="8">
        <v>41.5</v>
      </c>
      <c r="N247" s="8">
        <f>SUM(L247:M247)</f>
        <v>3043.7434800000001</v>
      </c>
      <c r="O247" s="8"/>
      <c r="P247" s="8"/>
      <c r="Q247" s="8">
        <f>SUM(N247:P247)</f>
        <v>3043.7434800000001</v>
      </c>
      <c r="R247" s="8">
        <v>3000</v>
      </c>
      <c r="S247" s="8"/>
      <c r="T247" s="8">
        <f>SUM(R247:S247)</f>
        <v>3000</v>
      </c>
      <c r="U247" s="8"/>
      <c r="V247" s="8">
        <f>SUM(T247:U247)</f>
        <v>3000</v>
      </c>
      <c r="W247" s="8"/>
      <c r="X247" s="8">
        <f>SUM(V247:W247)</f>
        <v>3000</v>
      </c>
      <c r="Y247" s="8"/>
      <c r="Z247" s="8">
        <f>SUM(X247:Y247)</f>
        <v>3000</v>
      </c>
      <c r="AA247" s="8">
        <v>3000</v>
      </c>
      <c r="AB247" s="8"/>
      <c r="AC247" s="8">
        <f>SUM(AA247:AB247)</f>
        <v>3000</v>
      </c>
      <c r="AD247" s="8"/>
      <c r="AE247" s="8">
        <f>SUM(AC247:AD247)</f>
        <v>3000</v>
      </c>
      <c r="AF247" s="8"/>
      <c r="AG247" s="8">
        <f>SUM(AE247:AF247)</f>
        <v>3000</v>
      </c>
      <c r="AH247" s="83"/>
    </row>
    <row r="248" spans="1:34" ht="15.75" hidden="1" outlineLevel="1" x14ac:dyDescent="0.2">
      <c r="A248" s="5" t="s">
        <v>35</v>
      </c>
      <c r="B248" s="5" t="s">
        <v>193</v>
      </c>
      <c r="C248" s="5"/>
      <c r="D248" s="5"/>
      <c r="E248" s="18" t="s">
        <v>194</v>
      </c>
      <c r="F248" s="4">
        <f t="shared" ref="F248:AF249" si="543">F249</f>
        <v>256683.59999999998</v>
      </c>
      <c r="G248" s="4">
        <f t="shared" si="543"/>
        <v>0</v>
      </c>
      <c r="H248" s="4">
        <f t="shared" si="543"/>
        <v>256683.59999999998</v>
      </c>
      <c r="I248" s="4">
        <f t="shared" si="543"/>
        <v>0</v>
      </c>
      <c r="J248" s="4">
        <f t="shared" si="543"/>
        <v>68173.925080000001</v>
      </c>
      <c r="K248" s="4">
        <f t="shared" si="543"/>
        <v>0</v>
      </c>
      <c r="L248" s="4">
        <f t="shared" si="543"/>
        <v>324857.52507999999</v>
      </c>
      <c r="M248" s="81">
        <f t="shared" si="543"/>
        <v>3.3360000000000001E-2</v>
      </c>
      <c r="N248" s="4">
        <f t="shared" si="543"/>
        <v>324857.55843999999</v>
      </c>
      <c r="O248" s="4">
        <f t="shared" si="543"/>
        <v>0</v>
      </c>
      <c r="P248" s="4">
        <f t="shared" si="543"/>
        <v>0</v>
      </c>
      <c r="Q248" s="4">
        <f t="shared" si="543"/>
        <v>324857.55843999999</v>
      </c>
      <c r="R248" s="4">
        <f t="shared" si="543"/>
        <v>232099.9</v>
      </c>
      <c r="S248" s="4">
        <f t="shared" si="543"/>
        <v>0</v>
      </c>
      <c r="T248" s="4">
        <f t="shared" si="543"/>
        <v>232099.9</v>
      </c>
      <c r="U248" s="4">
        <f t="shared" si="543"/>
        <v>0</v>
      </c>
      <c r="V248" s="4">
        <f t="shared" si="543"/>
        <v>232099.9</v>
      </c>
      <c r="W248" s="4">
        <f t="shared" si="543"/>
        <v>0</v>
      </c>
      <c r="X248" s="4">
        <f t="shared" si="543"/>
        <v>232099.9</v>
      </c>
      <c r="Y248" s="4">
        <f t="shared" si="543"/>
        <v>0</v>
      </c>
      <c r="Z248" s="4">
        <f t="shared" si="543"/>
        <v>232099.9</v>
      </c>
      <c r="AA248" s="4">
        <f t="shared" si="543"/>
        <v>227139.6</v>
      </c>
      <c r="AB248" s="4">
        <f t="shared" si="543"/>
        <v>0</v>
      </c>
      <c r="AC248" s="4">
        <f t="shared" si="543"/>
        <v>227139.6</v>
      </c>
      <c r="AD248" s="4">
        <f t="shared" si="543"/>
        <v>0</v>
      </c>
      <c r="AE248" s="4">
        <f t="shared" si="543"/>
        <v>227139.6</v>
      </c>
      <c r="AF248" s="4">
        <f t="shared" si="543"/>
        <v>0</v>
      </c>
      <c r="AG248" s="4">
        <f t="shared" ref="AF248:AG249" si="544">AG249</f>
        <v>227139.6</v>
      </c>
      <c r="AH248" s="83"/>
    </row>
    <row r="249" spans="1:34" ht="31.5" hidden="1" outlineLevel="2" x14ac:dyDescent="0.2">
      <c r="A249" s="5" t="s">
        <v>35</v>
      </c>
      <c r="B249" s="5" t="s">
        <v>193</v>
      </c>
      <c r="C249" s="5" t="s">
        <v>170</v>
      </c>
      <c r="D249" s="5"/>
      <c r="E249" s="18" t="s">
        <v>171</v>
      </c>
      <c r="F249" s="4">
        <f t="shared" si="543"/>
        <v>256683.59999999998</v>
      </c>
      <c r="G249" s="4">
        <f t="shared" si="543"/>
        <v>0</v>
      </c>
      <c r="H249" s="4">
        <f t="shared" si="543"/>
        <v>256683.59999999998</v>
      </c>
      <c r="I249" s="4">
        <f t="shared" si="543"/>
        <v>0</v>
      </c>
      <c r="J249" s="4">
        <f t="shared" si="543"/>
        <v>68173.925080000001</v>
      </c>
      <c r="K249" s="4">
        <f t="shared" si="543"/>
        <v>0</v>
      </c>
      <c r="L249" s="4">
        <f t="shared" si="543"/>
        <v>324857.52507999999</v>
      </c>
      <c r="M249" s="81">
        <f t="shared" si="543"/>
        <v>3.3360000000000001E-2</v>
      </c>
      <c r="N249" s="4">
        <f t="shared" si="543"/>
        <v>324857.55843999999</v>
      </c>
      <c r="O249" s="4">
        <f t="shared" si="543"/>
        <v>0</v>
      </c>
      <c r="P249" s="4">
        <f t="shared" si="543"/>
        <v>0</v>
      </c>
      <c r="Q249" s="4">
        <f t="shared" si="543"/>
        <v>324857.55843999999</v>
      </c>
      <c r="R249" s="4">
        <f t="shared" si="543"/>
        <v>232099.9</v>
      </c>
      <c r="S249" s="4">
        <f t="shared" si="543"/>
        <v>0</v>
      </c>
      <c r="T249" s="4">
        <f t="shared" si="543"/>
        <v>232099.9</v>
      </c>
      <c r="U249" s="4">
        <f t="shared" si="543"/>
        <v>0</v>
      </c>
      <c r="V249" s="4">
        <f t="shared" si="543"/>
        <v>232099.9</v>
      </c>
      <c r="W249" s="4">
        <f t="shared" si="543"/>
        <v>0</v>
      </c>
      <c r="X249" s="4">
        <f t="shared" si="543"/>
        <v>232099.9</v>
      </c>
      <c r="Y249" s="4">
        <f t="shared" si="543"/>
        <v>0</v>
      </c>
      <c r="Z249" s="4">
        <f t="shared" si="543"/>
        <v>232099.9</v>
      </c>
      <c r="AA249" s="4">
        <f t="shared" si="543"/>
        <v>227139.6</v>
      </c>
      <c r="AB249" s="4">
        <f t="shared" si="543"/>
        <v>0</v>
      </c>
      <c r="AC249" s="4">
        <f t="shared" si="543"/>
        <v>227139.6</v>
      </c>
      <c r="AD249" s="4">
        <f t="shared" si="543"/>
        <v>0</v>
      </c>
      <c r="AE249" s="4">
        <f t="shared" si="543"/>
        <v>227139.6</v>
      </c>
      <c r="AF249" s="4">
        <f t="shared" si="544"/>
        <v>0</v>
      </c>
      <c r="AG249" s="4">
        <f t="shared" si="544"/>
        <v>227139.6</v>
      </c>
      <c r="AH249" s="83"/>
    </row>
    <row r="250" spans="1:34" ht="31.5" hidden="1" outlineLevel="3" x14ac:dyDescent="0.2">
      <c r="A250" s="5" t="s">
        <v>35</v>
      </c>
      <c r="B250" s="5" t="s">
        <v>193</v>
      </c>
      <c r="C250" s="5" t="s">
        <v>195</v>
      </c>
      <c r="D250" s="5"/>
      <c r="E250" s="18" t="s">
        <v>196</v>
      </c>
      <c r="F250" s="4">
        <f>F251+F254</f>
        <v>256683.59999999998</v>
      </c>
      <c r="G250" s="4">
        <f t="shared" ref="G250:J250" si="545">G251+G254</f>
        <v>0</v>
      </c>
      <c r="H250" s="4">
        <f t="shared" si="545"/>
        <v>256683.59999999998</v>
      </c>
      <c r="I250" s="4">
        <f t="shared" si="545"/>
        <v>0</v>
      </c>
      <c r="J250" s="4">
        <f t="shared" si="545"/>
        <v>68173.925080000001</v>
      </c>
      <c r="K250" s="4">
        <f t="shared" ref="K250:L250" si="546">K251+K254</f>
        <v>0</v>
      </c>
      <c r="L250" s="4">
        <f t="shared" si="546"/>
        <v>324857.52507999999</v>
      </c>
      <c r="M250" s="81">
        <f t="shared" ref="M250:Q250" si="547">M251+M254</f>
        <v>3.3360000000000001E-2</v>
      </c>
      <c r="N250" s="4">
        <f t="shared" si="547"/>
        <v>324857.55843999999</v>
      </c>
      <c r="O250" s="4">
        <f t="shared" si="547"/>
        <v>0</v>
      </c>
      <c r="P250" s="4">
        <f t="shared" si="547"/>
        <v>0</v>
      </c>
      <c r="Q250" s="4">
        <f t="shared" si="547"/>
        <v>324857.55843999999</v>
      </c>
      <c r="R250" s="4">
        <f t="shared" ref="R250:AA250" si="548">R251+R254</f>
        <v>232099.9</v>
      </c>
      <c r="S250" s="4">
        <f t="shared" ref="S250" si="549">S251+S254</f>
        <v>0</v>
      </c>
      <c r="T250" s="4">
        <f t="shared" ref="T250:Z250" si="550">T251+T254</f>
        <v>232099.9</v>
      </c>
      <c r="U250" s="4">
        <f t="shared" si="550"/>
        <v>0</v>
      </c>
      <c r="V250" s="4">
        <f t="shared" si="550"/>
        <v>232099.9</v>
      </c>
      <c r="W250" s="4">
        <f t="shared" si="550"/>
        <v>0</v>
      </c>
      <c r="X250" s="4">
        <f t="shared" si="550"/>
        <v>232099.9</v>
      </c>
      <c r="Y250" s="4">
        <f t="shared" si="550"/>
        <v>0</v>
      </c>
      <c r="Z250" s="4">
        <f t="shared" si="550"/>
        <v>232099.9</v>
      </c>
      <c r="AA250" s="4">
        <f t="shared" si="548"/>
        <v>227139.6</v>
      </c>
      <c r="AB250" s="4">
        <f t="shared" ref="AB250" si="551">AB251+AB254</f>
        <v>0</v>
      </c>
      <c r="AC250" s="4">
        <f t="shared" ref="AC250:AG250" si="552">AC251+AC254</f>
        <v>227139.6</v>
      </c>
      <c r="AD250" s="4">
        <f t="shared" si="552"/>
        <v>0</v>
      </c>
      <c r="AE250" s="4">
        <f t="shared" si="552"/>
        <v>227139.6</v>
      </c>
      <c r="AF250" s="4">
        <f t="shared" si="552"/>
        <v>0</v>
      </c>
      <c r="AG250" s="4">
        <f t="shared" si="552"/>
        <v>227139.6</v>
      </c>
      <c r="AH250" s="83"/>
    </row>
    <row r="251" spans="1:34" ht="31.5" hidden="1" outlineLevel="4" x14ac:dyDescent="0.2">
      <c r="A251" s="5" t="s">
        <v>35</v>
      </c>
      <c r="B251" s="5" t="s">
        <v>193</v>
      </c>
      <c r="C251" s="5" t="s">
        <v>197</v>
      </c>
      <c r="D251" s="5"/>
      <c r="E251" s="18" t="s">
        <v>198</v>
      </c>
      <c r="F251" s="4">
        <f t="shared" ref="F251:AF252" si="553">F252</f>
        <v>178114.3</v>
      </c>
      <c r="G251" s="4">
        <f t="shared" si="553"/>
        <v>0</v>
      </c>
      <c r="H251" s="4">
        <f t="shared" si="553"/>
        <v>178114.3</v>
      </c>
      <c r="I251" s="4">
        <f t="shared" si="553"/>
        <v>0</v>
      </c>
      <c r="J251" s="4">
        <f t="shared" si="553"/>
        <v>0</v>
      </c>
      <c r="K251" s="4">
        <f t="shared" si="553"/>
        <v>0</v>
      </c>
      <c r="L251" s="4">
        <f t="shared" si="553"/>
        <v>178114.3</v>
      </c>
      <c r="M251" s="81">
        <f t="shared" si="553"/>
        <v>0</v>
      </c>
      <c r="N251" s="4">
        <f t="shared" si="553"/>
        <v>178114.3</v>
      </c>
      <c r="O251" s="4">
        <f t="shared" si="553"/>
        <v>0</v>
      </c>
      <c r="P251" s="4">
        <f t="shared" si="553"/>
        <v>0</v>
      </c>
      <c r="Q251" s="4">
        <f t="shared" si="553"/>
        <v>178114.3</v>
      </c>
      <c r="R251" s="4">
        <f t="shared" si="553"/>
        <v>180000</v>
      </c>
      <c r="S251" s="4">
        <f t="shared" si="553"/>
        <v>0</v>
      </c>
      <c r="T251" s="4">
        <f t="shared" si="553"/>
        <v>180000</v>
      </c>
      <c r="U251" s="4">
        <f t="shared" si="553"/>
        <v>0</v>
      </c>
      <c r="V251" s="4">
        <f t="shared" si="553"/>
        <v>180000</v>
      </c>
      <c r="W251" s="4">
        <f t="shared" si="553"/>
        <v>0</v>
      </c>
      <c r="X251" s="4">
        <f t="shared" si="553"/>
        <v>180000</v>
      </c>
      <c r="Y251" s="4">
        <f t="shared" si="553"/>
        <v>0</v>
      </c>
      <c r="Z251" s="4">
        <f t="shared" si="553"/>
        <v>180000</v>
      </c>
      <c r="AA251" s="4">
        <f t="shared" si="553"/>
        <v>170000</v>
      </c>
      <c r="AB251" s="4">
        <f t="shared" si="553"/>
        <v>0</v>
      </c>
      <c r="AC251" s="4">
        <f t="shared" si="553"/>
        <v>170000</v>
      </c>
      <c r="AD251" s="4">
        <f t="shared" si="553"/>
        <v>0</v>
      </c>
      <c r="AE251" s="4">
        <f t="shared" si="553"/>
        <v>170000</v>
      </c>
      <c r="AF251" s="4">
        <f t="shared" si="553"/>
        <v>0</v>
      </c>
      <c r="AG251" s="4">
        <f t="shared" ref="AF251:AG252" si="554">AG252</f>
        <v>170000</v>
      </c>
      <c r="AH251" s="83"/>
    </row>
    <row r="252" spans="1:34" ht="15.75" hidden="1" outlineLevel="5" x14ac:dyDescent="0.2">
      <c r="A252" s="5" t="s">
        <v>35</v>
      </c>
      <c r="B252" s="5" t="s">
        <v>193</v>
      </c>
      <c r="C252" s="5" t="s">
        <v>199</v>
      </c>
      <c r="D252" s="5"/>
      <c r="E252" s="18" t="s">
        <v>200</v>
      </c>
      <c r="F252" s="4">
        <f t="shared" si="553"/>
        <v>178114.3</v>
      </c>
      <c r="G252" s="4">
        <f t="shared" si="553"/>
        <v>0</v>
      </c>
      <c r="H252" s="4">
        <f t="shared" si="553"/>
        <v>178114.3</v>
      </c>
      <c r="I252" s="4">
        <f t="shared" si="553"/>
        <v>0</v>
      </c>
      <c r="J252" s="4">
        <f t="shared" si="553"/>
        <v>0</v>
      </c>
      <c r="K252" s="4">
        <f t="shared" si="553"/>
        <v>0</v>
      </c>
      <c r="L252" s="4">
        <f t="shared" si="553"/>
        <v>178114.3</v>
      </c>
      <c r="M252" s="81">
        <f t="shared" si="553"/>
        <v>0</v>
      </c>
      <c r="N252" s="4">
        <f t="shared" si="553"/>
        <v>178114.3</v>
      </c>
      <c r="O252" s="4">
        <f t="shared" si="553"/>
        <v>0</v>
      </c>
      <c r="P252" s="4">
        <f t="shared" si="553"/>
        <v>0</v>
      </c>
      <c r="Q252" s="4">
        <f t="shared" si="553"/>
        <v>178114.3</v>
      </c>
      <c r="R252" s="4">
        <f t="shared" si="553"/>
        <v>180000</v>
      </c>
      <c r="S252" s="4">
        <f t="shared" si="553"/>
        <v>0</v>
      </c>
      <c r="T252" s="4">
        <f t="shared" si="553"/>
        <v>180000</v>
      </c>
      <c r="U252" s="4">
        <f t="shared" si="553"/>
        <v>0</v>
      </c>
      <c r="V252" s="4">
        <f t="shared" si="553"/>
        <v>180000</v>
      </c>
      <c r="W252" s="4">
        <f t="shared" si="553"/>
        <v>0</v>
      </c>
      <c r="X252" s="4">
        <f t="shared" si="553"/>
        <v>180000</v>
      </c>
      <c r="Y252" s="4">
        <f t="shared" si="553"/>
        <v>0</v>
      </c>
      <c r="Z252" s="4">
        <f t="shared" si="553"/>
        <v>180000</v>
      </c>
      <c r="AA252" s="4">
        <f t="shared" si="553"/>
        <v>170000</v>
      </c>
      <c r="AB252" s="4">
        <f t="shared" si="553"/>
        <v>0</v>
      </c>
      <c r="AC252" s="4">
        <f t="shared" si="553"/>
        <v>170000</v>
      </c>
      <c r="AD252" s="4">
        <f t="shared" si="553"/>
        <v>0</v>
      </c>
      <c r="AE252" s="4">
        <f t="shared" si="553"/>
        <v>170000</v>
      </c>
      <c r="AF252" s="4">
        <f t="shared" si="554"/>
        <v>0</v>
      </c>
      <c r="AG252" s="4">
        <f t="shared" si="554"/>
        <v>170000</v>
      </c>
      <c r="AH252" s="83"/>
    </row>
    <row r="253" spans="1:34" ht="31.5" hidden="1" outlineLevel="7" x14ac:dyDescent="0.2">
      <c r="A253" s="11" t="s">
        <v>35</v>
      </c>
      <c r="B253" s="11" t="s">
        <v>193</v>
      </c>
      <c r="C253" s="11" t="s">
        <v>199</v>
      </c>
      <c r="D253" s="11" t="s">
        <v>92</v>
      </c>
      <c r="E253" s="15" t="s">
        <v>93</v>
      </c>
      <c r="F253" s="8">
        <v>178114.3</v>
      </c>
      <c r="G253" s="8"/>
      <c r="H253" s="8">
        <f>SUM(F253:G253)</f>
        <v>178114.3</v>
      </c>
      <c r="I253" s="8"/>
      <c r="J253" s="8"/>
      <c r="K253" s="8"/>
      <c r="L253" s="8">
        <f>SUM(H253:K253)</f>
        <v>178114.3</v>
      </c>
      <c r="M253" s="26"/>
      <c r="N253" s="8">
        <f>SUM(L253:M253)</f>
        <v>178114.3</v>
      </c>
      <c r="O253" s="8"/>
      <c r="P253" s="8"/>
      <c r="Q253" s="8">
        <f>SUM(N253:P253)</f>
        <v>178114.3</v>
      </c>
      <c r="R253" s="8">
        <v>180000</v>
      </c>
      <c r="S253" s="8"/>
      <c r="T253" s="8">
        <f>SUM(R253:S253)</f>
        <v>180000</v>
      </c>
      <c r="U253" s="8"/>
      <c r="V253" s="8">
        <f>SUM(T253:U253)</f>
        <v>180000</v>
      </c>
      <c r="W253" s="8"/>
      <c r="X253" s="8">
        <f>SUM(V253:W253)</f>
        <v>180000</v>
      </c>
      <c r="Y253" s="8"/>
      <c r="Z253" s="8">
        <f>SUM(X253:Y253)</f>
        <v>180000</v>
      </c>
      <c r="AA253" s="8">
        <v>170000</v>
      </c>
      <c r="AB253" s="8"/>
      <c r="AC253" s="8">
        <f>SUM(AA253:AB253)</f>
        <v>170000</v>
      </c>
      <c r="AD253" s="8"/>
      <c r="AE253" s="8">
        <f>SUM(AC253:AD253)</f>
        <v>170000</v>
      </c>
      <c r="AF253" s="8"/>
      <c r="AG253" s="8">
        <f>SUM(AE253:AF253)</f>
        <v>170000</v>
      </c>
      <c r="AH253" s="83"/>
    </row>
    <row r="254" spans="1:34" ht="54" hidden="1" customHeight="1" outlineLevel="4" x14ac:dyDescent="0.2">
      <c r="A254" s="5" t="s">
        <v>35</v>
      </c>
      <c r="B254" s="5" t="s">
        <v>193</v>
      </c>
      <c r="C254" s="5" t="s">
        <v>201</v>
      </c>
      <c r="D254" s="5"/>
      <c r="E254" s="18" t="s">
        <v>599</v>
      </c>
      <c r="F254" s="4">
        <f>F258+F261</f>
        <v>78569.299999999988</v>
      </c>
      <c r="G254" s="4">
        <f t="shared" ref="G254:H254" si="555">G258+G261</f>
        <v>0</v>
      </c>
      <c r="H254" s="4">
        <f t="shared" si="555"/>
        <v>78569.299999999988</v>
      </c>
      <c r="I254" s="4">
        <f>I258+I261+I255</f>
        <v>0</v>
      </c>
      <c r="J254" s="4">
        <f t="shared" ref="J254:AE254" si="556">J258+J261+J255</f>
        <v>68173.925080000001</v>
      </c>
      <c r="K254" s="4">
        <f t="shared" si="556"/>
        <v>0</v>
      </c>
      <c r="L254" s="4">
        <f t="shared" si="556"/>
        <v>146743.22508</v>
      </c>
      <c r="M254" s="81">
        <f t="shared" ref="M254:N254" si="557">M258+M261+M255</f>
        <v>3.3360000000000001E-2</v>
      </c>
      <c r="N254" s="4">
        <f t="shared" si="557"/>
        <v>146743.25844000001</v>
      </c>
      <c r="O254" s="4">
        <f>O258+O261+O255</f>
        <v>0</v>
      </c>
      <c r="P254" s="4">
        <f t="shared" ref="P254:Q254" si="558">P258+P261+P255</f>
        <v>0</v>
      </c>
      <c r="Q254" s="4">
        <f t="shared" si="558"/>
        <v>146743.25844000001</v>
      </c>
      <c r="R254" s="4">
        <f t="shared" si="556"/>
        <v>52099.9</v>
      </c>
      <c r="S254" s="4">
        <f t="shared" si="556"/>
        <v>0</v>
      </c>
      <c r="T254" s="4">
        <f t="shared" si="556"/>
        <v>52099.9</v>
      </c>
      <c r="U254" s="4">
        <f t="shared" si="556"/>
        <v>0</v>
      </c>
      <c r="V254" s="4">
        <f t="shared" si="556"/>
        <v>52099.9</v>
      </c>
      <c r="W254" s="4">
        <f t="shared" si="556"/>
        <v>0</v>
      </c>
      <c r="X254" s="4">
        <f t="shared" si="556"/>
        <v>52099.9</v>
      </c>
      <c r="Y254" s="4">
        <f>Y258+Y261+Y255</f>
        <v>0</v>
      </c>
      <c r="Z254" s="4">
        <f t="shared" ref="Z254" si="559">Z258+Z261+Z255</f>
        <v>52099.9</v>
      </c>
      <c r="AA254" s="4">
        <f t="shared" si="556"/>
        <v>57139.6</v>
      </c>
      <c r="AB254" s="4">
        <f t="shared" si="556"/>
        <v>0</v>
      </c>
      <c r="AC254" s="4">
        <f t="shared" si="556"/>
        <v>57139.6</v>
      </c>
      <c r="AD254" s="4">
        <f t="shared" si="556"/>
        <v>0</v>
      </c>
      <c r="AE254" s="4">
        <f t="shared" si="556"/>
        <v>57139.6</v>
      </c>
      <c r="AF254" s="4">
        <f>AF258+AF261+AF255</f>
        <v>0</v>
      </c>
      <c r="AG254" s="4">
        <f t="shared" ref="AG254" si="560">AG258+AG261+AG255</f>
        <v>57139.6</v>
      </c>
      <c r="AH254" s="83"/>
    </row>
    <row r="255" spans="1:34" ht="62.25" hidden="1" customHeight="1" outlineLevel="4" x14ac:dyDescent="0.2">
      <c r="A255" s="5" t="s">
        <v>35</v>
      </c>
      <c r="B255" s="5" t="s">
        <v>193</v>
      </c>
      <c r="C255" s="10" t="s">
        <v>678</v>
      </c>
      <c r="D255" s="10" t="s">
        <v>663</v>
      </c>
      <c r="E255" s="32" t="s">
        <v>727</v>
      </c>
      <c r="F255" s="4"/>
      <c r="G255" s="4"/>
      <c r="H255" s="4"/>
      <c r="I255" s="4">
        <f>I257+I256</f>
        <v>0</v>
      </c>
      <c r="J255" s="4">
        <f t="shared" ref="J255:L255" si="561">J257+J256</f>
        <v>62871.166079999995</v>
      </c>
      <c r="K255" s="4">
        <f t="shared" si="561"/>
        <v>0</v>
      </c>
      <c r="L255" s="4">
        <f t="shared" si="561"/>
        <v>62871.166079999995</v>
      </c>
      <c r="M255" s="81">
        <f t="shared" ref="M255:N255" si="562">M257+M256</f>
        <v>0</v>
      </c>
      <c r="N255" s="4">
        <f t="shared" si="562"/>
        <v>62871.166079999995</v>
      </c>
      <c r="O255" s="4">
        <f>O257+O256</f>
        <v>0</v>
      </c>
      <c r="P255" s="4">
        <f t="shared" ref="P255:Q255" si="563">P257+P256</f>
        <v>0</v>
      </c>
      <c r="Q255" s="4">
        <f t="shared" si="563"/>
        <v>62871.166079999995</v>
      </c>
      <c r="R255" s="4"/>
      <c r="S255" s="4"/>
      <c r="T255" s="4"/>
      <c r="U255" s="4"/>
      <c r="V255" s="4"/>
      <c r="W255" s="4">
        <f t="shared" ref="W255:X255" si="564">W257+W256</f>
        <v>0</v>
      </c>
      <c r="X255" s="4">
        <f t="shared" si="564"/>
        <v>0</v>
      </c>
      <c r="Y255" s="4">
        <f>Y257+Y256</f>
        <v>0</v>
      </c>
      <c r="Z255" s="4">
        <f t="shared" ref="Z255" si="565">Z257+Z256</f>
        <v>0</v>
      </c>
      <c r="AA255" s="4"/>
      <c r="AB255" s="4"/>
      <c r="AC255" s="4"/>
      <c r="AD255" s="4"/>
      <c r="AE255" s="4"/>
      <c r="AF255" s="4">
        <f>AF257+AF256</f>
        <v>0</v>
      </c>
      <c r="AG255" s="4">
        <f t="shared" ref="AG255" si="566">AG257+AG256</f>
        <v>0</v>
      </c>
      <c r="AH255" s="83"/>
    </row>
    <row r="256" spans="1:34" ht="57.75" hidden="1" customHeight="1" outlineLevel="4" x14ac:dyDescent="0.2">
      <c r="A256" s="11" t="s">
        <v>35</v>
      </c>
      <c r="B256" s="11" t="s">
        <v>193</v>
      </c>
      <c r="C256" s="9" t="s">
        <v>678</v>
      </c>
      <c r="D256" s="11" t="s">
        <v>684</v>
      </c>
      <c r="E256" s="15" t="s">
        <v>144</v>
      </c>
      <c r="F256" s="4"/>
      <c r="G256" s="4"/>
      <c r="H256" s="4"/>
      <c r="I256" s="4"/>
      <c r="J256" s="8">
        <v>3911.5145699999998</v>
      </c>
      <c r="K256" s="4"/>
      <c r="L256" s="8">
        <f>SUM(H256:K256)</f>
        <v>3911.5145699999998</v>
      </c>
      <c r="M256" s="81"/>
      <c r="N256" s="8">
        <f>SUM(L256:M256)</f>
        <v>3911.5145699999998</v>
      </c>
      <c r="O256" s="4"/>
      <c r="P256" s="4"/>
      <c r="Q256" s="8">
        <f>SUM(N256:P256)</f>
        <v>3911.5145699999998</v>
      </c>
      <c r="R256" s="4"/>
      <c r="S256" s="4"/>
      <c r="T256" s="4"/>
      <c r="U256" s="4"/>
      <c r="V256" s="4"/>
      <c r="W256" s="4"/>
      <c r="X256" s="8">
        <f>SUM(V256:W256)</f>
        <v>0</v>
      </c>
      <c r="Y256" s="4"/>
      <c r="Z256" s="8">
        <f>SUM(X256:Y256)</f>
        <v>0</v>
      </c>
      <c r="AA256" s="4"/>
      <c r="AB256" s="4"/>
      <c r="AC256" s="4"/>
      <c r="AD256" s="4"/>
      <c r="AE256" s="4"/>
      <c r="AF256" s="4"/>
      <c r="AG256" s="8">
        <f>SUM(AE256:AF256)</f>
        <v>0</v>
      </c>
      <c r="AH256" s="83"/>
    </row>
    <row r="257" spans="1:34" ht="33.75" hidden="1" customHeight="1" outlineLevel="4" collapsed="1" x14ac:dyDescent="0.2">
      <c r="A257" s="11" t="s">
        <v>35</v>
      </c>
      <c r="B257" s="11" t="s">
        <v>193</v>
      </c>
      <c r="C257" s="9" t="s">
        <v>678</v>
      </c>
      <c r="D257" s="11" t="s">
        <v>92</v>
      </c>
      <c r="E257" s="15" t="s">
        <v>93</v>
      </c>
      <c r="F257" s="4"/>
      <c r="G257" s="4"/>
      <c r="H257" s="4"/>
      <c r="I257" s="8"/>
      <c r="J257" s="8">
        <f>57611.41635+1348.23516</f>
        <v>58959.651509999996</v>
      </c>
      <c r="K257" s="8"/>
      <c r="L257" s="8">
        <f>SUM(H257:K257)</f>
        <v>58959.651509999996</v>
      </c>
      <c r="M257" s="26"/>
      <c r="N257" s="8">
        <f>SUM(L257:M257)</f>
        <v>58959.651509999996</v>
      </c>
      <c r="O257" s="8"/>
      <c r="P257" s="8"/>
      <c r="Q257" s="8">
        <f>SUM(N257:P257)</f>
        <v>58959.651509999996</v>
      </c>
      <c r="R257" s="4"/>
      <c r="S257" s="4"/>
      <c r="T257" s="4"/>
      <c r="U257" s="4"/>
      <c r="V257" s="4"/>
      <c r="W257" s="8"/>
      <c r="X257" s="8">
        <f>SUM(V257:W257)</f>
        <v>0</v>
      </c>
      <c r="Y257" s="8"/>
      <c r="Z257" s="8">
        <f>SUM(X257:Y257)</f>
        <v>0</v>
      </c>
      <c r="AA257" s="4"/>
      <c r="AB257" s="4"/>
      <c r="AC257" s="4"/>
      <c r="AD257" s="4"/>
      <c r="AE257" s="4"/>
      <c r="AF257" s="8"/>
      <c r="AG257" s="8">
        <f>SUM(AE257:AF257)</f>
        <v>0</v>
      </c>
      <c r="AH257" s="83"/>
    </row>
    <row r="258" spans="1:34" ht="63" hidden="1" outlineLevel="5" x14ac:dyDescent="0.2">
      <c r="A258" s="5" t="s">
        <v>35</v>
      </c>
      <c r="B258" s="5" t="s">
        <v>193</v>
      </c>
      <c r="C258" s="5" t="s">
        <v>202</v>
      </c>
      <c r="D258" s="5"/>
      <c r="E258" s="18" t="s">
        <v>559</v>
      </c>
      <c r="F258" s="4">
        <f>F260</f>
        <v>7856.9</v>
      </c>
      <c r="G258" s="4">
        <f>G260</f>
        <v>0</v>
      </c>
      <c r="H258" s="4">
        <f>H260</f>
        <v>7856.9</v>
      </c>
      <c r="I258" s="4">
        <f>I260+I259</f>
        <v>0</v>
      </c>
      <c r="J258" s="4">
        <f t="shared" ref="J258:L258" si="567">J260+J259</f>
        <v>5302.759</v>
      </c>
      <c r="K258" s="4">
        <f t="shared" si="567"/>
        <v>0</v>
      </c>
      <c r="L258" s="4">
        <f t="shared" si="567"/>
        <v>13159.659</v>
      </c>
      <c r="M258" s="81">
        <f t="shared" ref="M258:N258" si="568">M260+M259</f>
        <v>3.3360000000000001E-2</v>
      </c>
      <c r="N258" s="4">
        <f t="shared" si="568"/>
        <v>13159.692360000001</v>
      </c>
      <c r="O258" s="4">
        <f>O260+O259</f>
        <v>0</v>
      </c>
      <c r="P258" s="4">
        <f t="shared" ref="P258:Q258" si="569">P260+P259</f>
        <v>0</v>
      </c>
      <c r="Q258" s="4">
        <f t="shared" si="569"/>
        <v>13159.692360000001</v>
      </c>
      <c r="R258" s="4">
        <f t="shared" ref="R258:AA258" si="570">R260</f>
        <v>5210</v>
      </c>
      <c r="S258" s="4">
        <f t="shared" ref="S258" si="571">S260</f>
        <v>0</v>
      </c>
      <c r="T258" s="4">
        <f t="shared" ref="T258:V258" si="572">T260</f>
        <v>5210</v>
      </c>
      <c r="U258" s="4">
        <f t="shared" si="572"/>
        <v>0</v>
      </c>
      <c r="V258" s="4">
        <f t="shared" si="572"/>
        <v>5210</v>
      </c>
      <c r="W258" s="4">
        <f t="shared" ref="W258:X258" si="573">W260+W259</f>
        <v>0</v>
      </c>
      <c r="X258" s="4">
        <f t="shared" si="573"/>
        <v>5210</v>
      </c>
      <c r="Y258" s="4">
        <f>Y260+Y259</f>
        <v>0</v>
      </c>
      <c r="Z258" s="4">
        <f t="shared" ref="Z258" si="574">Z260+Z259</f>
        <v>5210</v>
      </c>
      <c r="AA258" s="4">
        <f t="shared" si="570"/>
        <v>5714</v>
      </c>
      <c r="AB258" s="4">
        <f t="shared" ref="AB258" si="575">AB260</f>
        <v>0</v>
      </c>
      <c r="AC258" s="4">
        <f t="shared" ref="AC258:AE258" si="576">AC260</f>
        <v>5714</v>
      </c>
      <c r="AD258" s="4">
        <f t="shared" si="576"/>
        <v>0</v>
      </c>
      <c r="AE258" s="4">
        <f t="shared" si="576"/>
        <v>5714</v>
      </c>
      <c r="AF258" s="4">
        <f>AF260+AF259</f>
        <v>0</v>
      </c>
      <c r="AG258" s="4">
        <f t="shared" ref="AG258" si="577">AG260+AG259</f>
        <v>5714</v>
      </c>
      <c r="AH258" s="83"/>
    </row>
    <row r="259" spans="1:34" ht="31.5" hidden="1" outlineLevel="5" x14ac:dyDescent="0.2">
      <c r="A259" s="11" t="s">
        <v>35</v>
      </c>
      <c r="B259" s="11" t="s">
        <v>193</v>
      </c>
      <c r="C259" s="11" t="s">
        <v>202</v>
      </c>
      <c r="D259" s="11" t="s">
        <v>684</v>
      </c>
      <c r="E259" s="15" t="s">
        <v>144</v>
      </c>
      <c r="F259" s="4"/>
      <c r="G259" s="4"/>
      <c r="H259" s="4"/>
      <c r="I259" s="4"/>
      <c r="J259" s="8">
        <f>5302.759</f>
        <v>5302.759</v>
      </c>
      <c r="K259" s="4"/>
      <c r="L259" s="8">
        <f>SUM(H259:K259)</f>
        <v>5302.759</v>
      </c>
      <c r="M259" s="4"/>
      <c r="N259" s="8">
        <f>SUM(L259:M259)</f>
        <v>5302.759</v>
      </c>
      <c r="O259" s="4"/>
      <c r="P259" s="4"/>
      <c r="Q259" s="8">
        <f>SUM(N259:P259)</f>
        <v>5302.759</v>
      </c>
      <c r="R259" s="4"/>
      <c r="S259" s="4"/>
      <c r="T259" s="4"/>
      <c r="U259" s="4"/>
      <c r="V259" s="4"/>
      <c r="W259" s="4"/>
      <c r="X259" s="8">
        <f>SUM(V259:W259)</f>
        <v>0</v>
      </c>
      <c r="Y259" s="4"/>
      <c r="Z259" s="8">
        <f>SUM(X259:Y259)</f>
        <v>0</v>
      </c>
      <c r="AA259" s="4"/>
      <c r="AB259" s="4"/>
      <c r="AC259" s="4"/>
      <c r="AD259" s="4"/>
      <c r="AE259" s="4"/>
      <c r="AF259" s="4"/>
      <c r="AG259" s="8">
        <f>SUM(AE259:AF259)</f>
        <v>0</v>
      </c>
      <c r="AH259" s="83"/>
    </row>
    <row r="260" spans="1:34" ht="31.5" hidden="1" outlineLevel="7" x14ac:dyDescent="0.2">
      <c r="A260" s="11" t="s">
        <v>35</v>
      </c>
      <c r="B260" s="11" t="s">
        <v>193</v>
      </c>
      <c r="C260" s="11" t="s">
        <v>202</v>
      </c>
      <c r="D260" s="11" t="s">
        <v>92</v>
      </c>
      <c r="E260" s="15" t="s">
        <v>93</v>
      </c>
      <c r="F260" s="8">
        <v>7856.9</v>
      </c>
      <c r="G260" s="8"/>
      <c r="H260" s="8">
        <f>SUM(F260:G260)</f>
        <v>7856.9</v>
      </c>
      <c r="I260" s="8"/>
      <c r="J260" s="8"/>
      <c r="K260" s="8"/>
      <c r="L260" s="8">
        <f>SUM(H260:K260)</f>
        <v>7856.9</v>
      </c>
      <c r="M260" s="24">
        <v>3.3360000000000001E-2</v>
      </c>
      <c r="N260" s="24">
        <f>SUM(L260:M260)</f>
        <v>7856.93336</v>
      </c>
      <c r="O260" s="8"/>
      <c r="P260" s="8"/>
      <c r="Q260" s="8">
        <f>SUM(N260:P260)</f>
        <v>7856.93336</v>
      </c>
      <c r="R260" s="8">
        <v>5210</v>
      </c>
      <c r="S260" s="8"/>
      <c r="T260" s="8">
        <f>SUM(R260:S260)</f>
        <v>5210</v>
      </c>
      <c r="U260" s="8"/>
      <c r="V260" s="8">
        <f>SUM(T260:U260)</f>
        <v>5210</v>
      </c>
      <c r="W260" s="8"/>
      <c r="X260" s="8">
        <f>SUM(V260:W260)</f>
        <v>5210</v>
      </c>
      <c r="Y260" s="8"/>
      <c r="Z260" s="8">
        <f>SUM(X260:Y260)</f>
        <v>5210</v>
      </c>
      <c r="AA260" s="8">
        <v>5714</v>
      </c>
      <c r="AB260" s="8"/>
      <c r="AC260" s="8">
        <f>SUM(AA260:AB260)</f>
        <v>5714</v>
      </c>
      <c r="AD260" s="8"/>
      <c r="AE260" s="8">
        <f>SUM(AC260:AD260)</f>
        <v>5714</v>
      </c>
      <c r="AF260" s="8"/>
      <c r="AG260" s="8">
        <f>SUM(AE260:AF260)</f>
        <v>5714</v>
      </c>
      <c r="AH260" s="83"/>
    </row>
    <row r="261" spans="1:34" s="42" customFormat="1" ht="63" hidden="1" outlineLevel="5" x14ac:dyDescent="0.2">
      <c r="A261" s="5" t="s">
        <v>35</v>
      </c>
      <c r="B261" s="5" t="s">
        <v>193</v>
      </c>
      <c r="C261" s="5" t="s">
        <v>202</v>
      </c>
      <c r="D261" s="5"/>
      <c r="E261" s="18" t="s">
        <v>573</v>
      </c>
      <c r="F261" s="4">
        <f>F262</f>
        <v>70712.399999999994</v>
      </c>
      <c r="G261" s="4">
        <f t="shared" ref="G261:Q261" si="578">G262</f>
        <v>0</v>
      </c>
      <c r="H261" s="4">
        <f t="shared" si="578"/>
        <v>70712.399999999994</v>
      </c>
      <c r="I261" s="4">
        <f t="shared" si="578"/>
        <v>0</v>
      </c>
      <c r="J261" s="4">
        <f t="shared" si="578"/>
        <v>0</v>
      </c>
      <c r="K261" s="4">
        <f t="shared" si="578"/>
        <v>0</v>
      </c>
      <c r="L261" s="4">
        <f t="shared" si="578"/>
        <v>70712.399999999994</v>
      </c>
      <c r="M261" s="4">
        <f t="shared" si="578"/>
        <v>0</v>
      </c>
      <c r="N261" s="4">
        <f t="shared" si="578"/>
        <v>70712.399999999994</v>
      </c>
      <c r="O261" s="4">
        <f t="shared" si="578"/>
        <v>0</v>
      </c>
      <c r="P261" s="4">
        <f t="shared" si="578"/>
        <v>0</v>
      </c>
      <c r="Q261" s="4">
        <f t="shared" si="578"/>
        <v>70712.399999999994</v>
      </c>
      <c r="R261" s="4">
        <f t="shared" ref="R261:AA261" si="579">R262</f>
        <v>46889.9</v>
      </c>
      <c r="S261" s="4">
        <f t="shared" ref="S261" si="580">S262</f>
        <v>0</v>
      </c>
      <c r="T261" s="4">
        <f t="shared" ref="T261:Z261" si="581">T262</f>
        <v>46889.9</v>
      </c>
      <c r="U261" s="4">
        <f t="shared" si="581"/>
        <v>0</v>
      </c>
      <c r="V261" s="4">
        <f t="shared" si="581"/>
        <v>46889.9</v>
      </c>
      <c r="W261" s="4">
        <f t="shared" si="581"/>
        <v>0</v>
      </c>
      <c r="X261" s="4">
        <f t="shared" si="581"/>
        <v>46889.9</v>
      </c>
      <c r="Y261" s="4">
        <f t="shared" si="581"/>
        <v>0</v>
      </c>
      <c r="Z261" s="4">
        <f t="shared" si="581"/>
        <v>46889.9</v>
      </c>
      <c r="AA261" s="4">
        <f t="shared" si="579"/>
        <v>51425.599999999999</v>
      </c>
      <c r="AB261" s="4">
        <f t="shared" ref="AB261" si="582">AB262</f>
        <v>0</v>
      </c>
      <c r="AC261" s="4">
        <f t="shared" ref="AC261:AG261" si="583">AC262</f>
        <v>51425.599999999999</v>
      </c>
      <c r="AD261" s="4">
        <f t="shared" si="583"/>
        <v>0</v>
      </c>
      <c r="AE261" s="4">
        <f t="shared" si="583"/>
        <v>51425.599999999999</v>
      </c>
      <c r="AF261" s="4">
        <f t="shared" si="583"/>
        <v>0</v>
      </c>
      <c r="AG261" s="4">
        <f t="shared" si="583"/>
        <v>51425.599999999999</v>
      </c>
      <c r="AH261" s="83"/>
    </row>
    <row r="262" spans="1:34" s="42" customFormat="1" ht="31.5" hidden="1" outlineLevel="7" x14ac:dyDescent="0.2">
      <c r="A262" s="11" t="s">
        <v>35</v>
      </c>
      <c r="B262" s="11" t="s">
        <v>193</v>
      </c>
      <c r="C262" s="11" t="s">
        <v>202</v>
      </c>
      <c r="D262" s="11" t="s">
        <v>92</v>
      </c>
      <c r="E262" s="15" t="s">
        <v>93</v>
      </c>
      <c r="F262" s="8">
        <v>70712.399999999994</v>
      </c>
      <c r="G262" s="8"/>
      <c r="H262" s="8">
        <f>SUM(F262:G262)</f>
        <v>70712.399999999994</v>
      </c>
      <c r="I262" s="8"/>
      <c r="J262" s="8"/>
      <c r="K262" s="8"/>
      <c r="L262" s="8">
        <f>SUM(H262:K262)</f>
        <v>70712.399999999994</v>
      </c>
      <c r="M262" s="8"/>
      <c r="N262" s="8">
        <f>SUM(L262:M262)</f>
        <v>70712.399999999994</v>
      </c>
      <c r="O262" s="8"/>
      <c r="P262" s="8"/>
      <c r="Q262" s="8">
        <f>SUM(N262:P262)</f>
        <v>70712.399999999994</v>
      </c>
      <c r="R262" s="8">
        <v>46889.9</v>
      </c>
      <c r="S262" s="8"/>
      <c r="T262" s="8">
        <f>SUM(R262:S262)</f>
        <v>46889.9</v>
      </c>
      <c r="U262" s="8"/>
      <c r="V262" s="8">
        <f>SUM(T262:U262)</f>
        <v>46889.9</v>
      </c>
      <c r="W262" s="8"/>
      <c r="X262" s="8">
        <f>SUM(V262:W262)</f>
        <v>46889.9</v>
      </c>
      <c r="Y262" s="8"/>
      <c r="Z262" s="8">
        <f>SUM(X262:Y262)</f>
        <v>46889.9</v>
      </c>
      <c r="AA262" s="8">
        <v>51425.599999999999</v>
      </c>
      <c r="AB262" s="8"/>
      <c r="AC262" s="8">
        <f>SUM(AA262:AB262)</f>
        <v>51425.599999999999</v>
      </c>
      <c r="AD262" s="8"/>
      <c r="AE262" s="8">
        <f>SUM(AC262:AD262)</f>
        <v>51425.599999999999</v>
      </c>
      <c r="AF262" s="8"/>
      <c r="AG262" s="8">
        <f>SUM(AE262:AF262)</f>
        <v>51425.599999999999</v>
      </c>
      <c r="AH262" s="83"/>
    </row>
    <row r="263" spans="1:34" ht="15.75" hidden="1" outlineLevel="1" x14ac:dyDescent="0.2">
      <c r="A263" s="5" t="s">
        <v>35</v>
      </c>
      <c r="B263" s="5" t="s">
        <v>203</v>
      </c>
      <c r="C263" s="5"/>
      <c r="D263" s="5"/>
      <c r="E263" s="18" t="s">
        <v>204</v>
      </c>
      <c r="F263" s="4">
        <f>F264+F269</f>
        <v>1800</v>
      </c>
      <c r="G263" s="4">
        <f t="shared" ref="G263:J263" si="584">G264+G269</f>
        <v>-500</v>
      </c>
      <c r="H263" s="4">
        <f t="shared" si="584"/>
        <v>1300</v>
      </c>
      <c r="I263" s="4">
        <f t="shared" si="584"/>
        <v>0</v>
      </c>
      <c r="J263" s="4">
        <f t="shared" si="584"/>
        <v>0</v>
      </c>
      <c r="K263" s="4">
        <f t="shared" ref="K263:L263" si="585">K264+K269</f>
        <v>0</v>
      </c>
      <c r="L263" s="4">
        <f t="shared" si="585"/>
        <v>1300</v>
      </c>
      <c r="M263" s="4">
        <f t="shared" ref="M263:Q263" si="586">M264+M269</f>
        <v>211</v>
      </c>
      <c r="N263" s="4">
        <f t="shared" si="586"/>
        <v>1511</v>
      </c>
      <c r="O263" s="4">
        <f t="shared" si="586"/>
        <v>0</v>
      </c>
      <c r="P263" s="4">
        <f t="shared" si="586"/>
        <v>0</v>
      </c>
      <c r="Q263" s="4">
        <f t="shared" si="586"/>
        <v>1511</v>
      </c>
      <c r="R263" s="4">
        <f t="shared" ref="R263:AA263" si="587">R264+R269</f>
        <v>1550</v>
      </c>
      <c r="S263" s="4">
        <f t="shared" ref="S263" si="588">S264+S269</f>
        <v>-600</v>
      </c>
      <c r="T263" s="4">
        <f t="shared" ref="T263:Z263" si="589">T264+T269</f>
        <v>950</v>
      </c>
      <c r="U263" s="4">
        <f t="shared" si="589"/>
        <v>0</v>
      </c>
      <c r="V263" s="4">
        <f t="shared" si="589"/>
        <v>950</v>
      </c>
      <c r="W263" s="4">
        <f t="shared" si="589"/>
        <v>0</v>
      </c>
      <c r="X263" s="4">
        <f t="shared" si="589"/>
        <v>950</v>
      </c>
      <c r="Y263" s="4">
        <f t="shared" si="589"/>
        <v>0</v>
      </c>
      <c r="Z263" s="4">
        <f t="shared" si="589"/>
        <v>950</v>
      </c>
      <c r="AA263" s="4">
        <f t="shared" si="587"/>
        <v>1550</v>
      </c>
      <c r="AB263" s="4">
        <f t="shared" ref="AB263" si="590">AB264+AB269</f>
        <v>-600</v>
      </c>
      <c r="AC263" s="4">
        <f t="shared" ref="AC263:AG263" si="591">AC264+AC269</f>
        <v>950</v>
      </c>
      <c r="AD263" s="4">
        <f t="shared" si="591"/>
        <v>0</v>
      </c>
      <c r="AE263" s="4">
        <f t="shared" si="591"/>
        <v>950</v>
      </c>
      <c r="AF263" s="4">
        <f t="shared" si="591"/>
        <v>0</v>
      </c>
      <c r="AG263" s="4">
        <f t="shared" si="591"/>
        <v>950</v>
      </c>
      <c r="AH263" s="83"/>
    </row>
    <row r="264" spans="1:34" ht="31.5" hidden="1" outlineLevel="2" x14ac:dyDescent="0.2">
      <c r="A264" s="5" t="s">
        <v>35</v>
      </c>
      <c r="B264" s="5" t="s">
        <v>203</v>
      </c>
      <c r="C264" s="5" t="s">
        <v>205</v>
      </c>
      <c r="D264" s="5"/>
      <c r="E264" s="18" t="s">
        <v>206</v>
      </c>
      <c r="F264" s="4">
        <f t="shared" ref="F264:AF267" si="592">F265</f>
        <v>800</v>
      </c>
      <c r="G264" s="4">
        <f t="shared" si="592"/>
        <v>0</v>
      </c>
      <c r="H264" s="4">
        <f t="shared" si="592"/>
        <v>800</v>
      </c>
      <c r="I264" s="4">
        <f t="shared" si="592"/>
        <v>0</v>
      </c>
      <c r="J264" s="4">
        <f t="shared" si="592"/>
        <v>0</v>
      </c>
      <c r="K264" s="4">
        <f t="shared" si="592"/>
        <v>0</v>
      </c>
      <c r="L264" s="4">
        <f t="shared" si="592"/>
        <v>800</v>
      </c>
      <c r="M264" s="4">
        <f t="shared" si="592"/>
        <v>0</v>
      </c>
      <c r="N264" s="4">
        <f t="shared" si="592"/>
        <v>800</v>
      </c>
      <c r="O264" s="4">
        <f t="shared" si="592"/>
        <v>0</v>
      </c>
      <c r="P264" s="4">
        <f t="shared" si="592"/>
        <v>0</v>
      </c>
      <c r="Q264" s="4">
        <f t="shared" si="592"/>
        <v>800</v>
      </c>
      <c r="R264" s="4">
        <f t="shared" si="592"/>
        <v>700</v>
      </c>
      <c r="S264" s="4">
        <f t="shared" si="592"/>
        <v>0</v>
      </c>
      <c r="T264" s="4">
        <f t="shared" si="592"/>
        <v>700</v>
      </c>
      <c r="U264" s="4">
        <f t="shared" si="592"/>
        <v>0</v>
      </c>
      <c r="V264" s="4">
        <f t="shared" si="592"/>
        <v>700</v>
      </c>
      <c r="W264" s="4">
        <f t="shared" si="592"/>
        <v>0</v>
      </c>
      <c r="X264" s="4">
        <f t="shared" si="592"/>
        <v>700</v>
      </c>
      <c r="Y264" s="4">
        <f t="shared" si="592"/>
        <v>0</v>
      </c>
      <c r="Z264" s="4">
        <f t="shared" si="592"/>
        <v>700</v>
      </c>
      <c r="AA264" s="4">
        <f t="shared" si="592"/>
        <v>700</v>
      </c>
      <c r="AB264" s="4">
        <f t="shared" si="592"/>
        <v>0</v>
      </c>
      <c r="AC264" s="4">
        <f t="shared" si="592"/>
        <v>700</v>
      </c>
      <c r="AD264" s="4">
        <f t="shared" si="592"/>
        <v>0</v>
      </c>
      <c r="AE264" s="4">
        <f t="shared" si="592"/>
        <v>700</v>
      </c>
      <c r="AF264" s="4">
        <f t="shared" si="592"/>
        <v>0</v>
      </c>
      <c r="AG264" s="4">
        <f t="shared" ref="AF264:AG267" si="593">AG265</f>
        <v>700</v>
      </c>
      <c r="AH264" s="83"/>
    </row>
    <row r="265" spans="1:34" ht="31.5" hidden="1" outlineLevel="3" x14ac:dyDescent="0.2">
      <c r="A265" s="5" t="s">
        <v>35</v>
      </c>
      <c r="B265" s="5" t="s">
        <v>203</v>
      </c>
      <c r="C265" s="5" t="s">
        <v>207</v>
      </c>
      <c r="D265" s="5"/>
      <c r="E265" s="18" t="s">
        <v>208</v>
      </c>
      <c r="F265" s="4">
        <f t="shared" si="592"/>
        <v>800</v>
      </c>
      <c r="G265" s="4">
        <f t="shared" si="592"/>
        <v>0</v>
      </c>
      <c r="H265" s="4">
        <f t="shared" si="592"/>
        <v>800</v>
      </c>
      <c r="I265" s="4">
        <f t="shared" si="592"/>
        <v>0</v>
      </c>
      <c r="J265" s="4">
        <f t="shared" si="592"/>
        <v>0</v>
      </c>
      <c r="K265" s="4">
        <f t="shared" si="592"/>
        <v>0</v>
      </c>
      <c r="L265" s="4">
        <f t="shared" si="592"/>
        <v>800</v>
      </c>
      <c r="M265" s="4">
        <f t="shared" si="592"/>
        <v>0</v>
      </c>
      <c r="N265" s="4">
        <f t="shared" si="592"/>
        <v>800</v>
      </c>
      <c r="O265" s="4">
        <f t="shared" si="592"/>
        <v>0</v>
      </c>
      <c r="P265" s="4">
        <f t="shared" si="592"/>
        <v>0</v>
      </c>
      <c r="Q265" s="4">
        <f t="shared" si="592"/>
        <v>800</v>
      </c>
      <c r="R265" s="4">
        <f t="shared" si="592"/>
        <v>700</v>
      </c>
      <c r="S265" s="4">
        <f t="shared" si="592"/>
        <v>0</v>
      </c>
      <c r="T265" s="4">
        <f t="shared" si="592"/>
        <v>700</v>
      </c>
      <c r="U265" s="4">
        <f t="shared" si="592"/>
        <v>0</v>
      </c>
      <c r="V265" s="4">
        <f t="shared" si="592"/>
        <v>700</v>
      </c>
      <c r="W265" s="4">
        <f t="shared" si="592"/>
        <v>0</v>
      </c>
      <c r="X265" s="4">
        <f t="shared" si="592"/>
        <v>700</v>
      </c>
      <c r="Y265" s="4">
        <f t="shared" si="592"/>
        <v>0</v>
      </c>
      <c r="Z265" s="4">
        <f t="shared" si="592"/>
        <v>700</v>
      </c>
      <c r="AA265" s="4">
        <f t="shared" si="592"/>
        <v>700</v>
      </c>
      <c r="AB265" s="4">
        <f t="shared" si="592"/>
        <v>0</v>
      </c>
      <c r="AC265" s="4">
        <f t="shared" si="592"/>
        <v>700</v>
      </c>
      <c r="AD265" s="4">
        <f t="shared" si="592"/>
        <v>0</v>
      </c>
      <c r="AE265" s="4">
        <f t="shared" si="592"/>
        <v>700</v>
      </c>
      <c r="AF265" s="4">
        <f t="shared" si="593"/>
        <v>0</v>
      </c>
      <c r="AG265" s="4">
        <f t="shared" si="593"/>
        <v>700</v>
      </c>
      <c r="AH265" s="83"/>
    </row>
    <row r="266" spans="1:34" ht="47.25" hidden="1" customHeight="1" outlineLevel="4" x14ac:dyDescent="0.2">
      <c r="A266" s="5" t="s">
        <v>35</v>
      </c>
      <c r="B266" s="5" t="s">
        <v>203</v>
      </c>
      <c r="C266" s="5" t="s">
        <v>209</v>
      </c>
      <c r="D266" s="5"/>
      <c r="E266" s="18" t="s">
        <v>612</v>
      </c>
      <c r="F266" s="4">
        <f t="shared" si="592"/>
        <v>800</v>
      </c>
      <c r="G266" s="4">
        <f t="shared" si="592"/>
        <v>0</v>
      </c>
      <c r="H266" s="4">
        <f t="shared" si="592"/>
        <v>800</v>
      </c>
      <c r="I266" s="4">
        <f t="shared" si="592"/>
        <v>0</v>
      </c>
      <c r="J266" s="4">
        <f t="shared" si="592"/>
        <v>0</v>
      </c>
      <c r="K266" s="4">
        <f t="shared" si="592"/>
        <v>0</v>
      </c>
      <c r="L266" s="4">
        <f t="shared" si="592"/>
        <v>800</v>
      </c>
      <c r="M266" s="4">
        <f t="shared" si="592"/>
        <v>0</v>
      </c>
      <c r="N266" s="4">
        <f t="shared" si="592"/>
        <v>800</v>
      </c>
      <c r="O266" s="4">
        <f t="shared" si="592"/>
        <v>0</v>
      </c>
      <c r="P266" s="4">
        <f t="shared" si="592"/>
        <v>0</v>
      </c>
      <c r="Q266" s="4">
        <f t="shared" si="592"/>
        <v>800</v>
      </c>
      <c r="R266" s="4">
        <f t="shared" si="592"/>
        <v>700</v>
      </c>
      <c r="S266" s="4">
        <f t="shared" si="592"/>
        <v>0</v>
      </c>
      <c r="T266" s="4">
        <f t="shared" si="592"/>
        <v>700</v>
      </c>
      <c r="U266" s="4">
        <f t="shared" si="592"/>
        <v>0</v>
      </c>
      <c r="V266" s="4">
        <f t="shared" si="592"/>
        <v>700</v>
      </c>
      <c r="W266" s="4">
        <f t="shared" si="592"/>
        <v>0</v>
      </c>
      <c r="X266" s="4">
        <f t="shared" si="592"/>
        <v>700</v>
      </c>
      <c r="Y266" s="4">
        <f t="shared" si="592"/>
        <v>0</v>
      </c>
      <c r="Z266" s="4">
        <f t="shared" si="592"/>
        <v>700</v>
      </c>
      <c r="AA266" s="4">
        <f t="shared" si="592"/>
        <v>700</v>
      </c>
      <c r="AB266" s="4">
        <f t="shared" si="592"/>
        <v>0</v>
      </c>
      <c r="AC266" s="4">
        <f t="shared" si="592"/>
        <v>700</v>
      </c>
      <c r="AD266" s="4">
        <f t="shared" si="592"/>
        <v>0</v>
      </c>
      <c r="AE266" s="4">
        <f t="shared" si="592"/>
        <v>700</v>
      </c>
      <c r="AF266" s="4">
        <f t="shared" si="593"/>
        <v>0</v>
      </c>
      <c r="AG266" s="4">
        <f t="shared" si="593"/>
        <v>700</v>
      </c>
      <c r="AH266" s="83"/>
    </row>
    <row r="267" spans="1:34" ht="23.25" hidden="1" customHeight="1" outlineLevel="5" x14ac:dyDescent="0.2">
      <c r="A267" s="5" t="s">
        <v>35</v>
      </c>
      <c r="B267" s="5" t="s">
        <v>203</v>
      </c>
      <c r="C267" s="5" t="s">
        <v>210</v>
      </c>
      <c r="D267" s="5"/>
      <c r="E267" s="18" t="s">
        <v>606</v>
      </c>
      <c r="F267" s="4">
        <f t="shared" si="592"/>
        <v>800</v>
      </c>
      <c r="G267" s="4">
        <f t="shared" si="592"/>
        <v>0</v>
      </c>
      <c r="H267" s="4">
        <f t="shared" si="592"/>
        <v>800</v>
      </c>
      <c r="I267" s="4">
        <f t="shared" si="592"/>
        <v>0</v>
      </c>
      <c r="J267" s="4">
        <f t="shared" si="592"/>
        <v>0</v>
      </c>
      <c r="K267" s="4">
        <f t="shared" si="592"/>
        <v>0</v>
      </c>
      <c r="L267" s="4">
        <f t="shared" si="592"/>
        <v>800</v>
      </c>
      <c r="M267" s="4">
        <f t="shared" si="592"/>
        <v>0</v>
      </c>
      <c r="N267" s="4">
        <f t="shared" si="592"/>
        <v>800</v>
      </c>
      <c r="O267" s="4">
        <f t="shared" si="592"/>
        <v>0</v>
      </c>
      <c r="P267" s="4">
        <f t="shared" si="592"/>
        <v>0</v>
      </c>
      <c r="Q267" s="4">
        <f t="shared" si="592"/>
        <v>800</v>
      </c>
      <c r="R267" s="4">
        <f t="shared" si="592"/>
        <v>700</v>
      </c>
      <c r="S267" s="4">
        <f t="shared" si="592"/>
        <v>0</v>
      </c>
      <c r="T267" s="4">
        <f t="shared" si="592"/>
        <v>700</v>
      </c>
      <c r="U267" s="4">
        <f t="shared" si="592"/>
        <v>0</v>
      </c>
      <c r="V267" s="4">
        <f t="shared" si="592"/>
        <v>700</v>
      </c>
      <c r="W267" s="4">
        <f t="shared" si="592"/>
        <v>0</v>
      </c>
      <c r="X267" s="4">
        <f t="shared" si="592"/>
        <v>700</v>
      </c>
      <c r="Y267" s="4">
        <f t="shared" si="592"/>
        <v>0</v>
      </c>
      <c r="Z267" s="4">
        <f t="shared" si="592"/>
        <v>700</v>
      </c>
      <c r="AA267" s="4">
        <f t="shared" si="592"/>
        <v>700</v>
      </c>
      <c r="AB267" s="4">
        <f t="shared" si="592"/>
        <v>0</v>
      </c>
      <c r="AC267" s="4">
        <f t="shared" si="592"/>
        <v>700</v>
      </c>
      <c r="AD267" s="4">
        <f t="shared" si="592"/>
        <v>0</v>
      </c>
      <c r="AE267" s="4">
        <f t="shared" si="592"/>
        <v>700</v>
      </c>
      <c r="AF267" s="4">
        <f t="shared" si="593"/>
        <v>0</v>
      </c>
      <c r="AG267" s="4">
        <f t="shared" si="593"/>
        <v>700</v>
      </c>
      <c r="AH267" s="83"/>
    </row>
    <row r="268" spans="1:34" ht="31.5" hidden="1" outlineLevel="7" x14ac:dyDescent="0.2">
      <c r="A268" s="11" t="s">
        <v>35</v>
      </c>
      <c r="B268" s="11" t="s">
        <v>203</v>
      </c>
      <c r="C268" s="11" t="s">
        <v>210</v>
      </c>
      <c r="D268" s="11" t="s">
        <v>11</v>
      </c>
      <c r="E268" s="15" t="s">
        <v>12</v>
      </c>
      <c r="F268" s="8">
        <v>800</v>
      </c>
      <c r="G268" s="8"/>
      <c r="H268" s="8">
        <f>SUM(F268:G268)</f>
        <v>800</v>
      </c>
      <c r="I268" s="8"/>
      <c r="J268" s="8"/>
      <c r="K268" s="8"/>
      <c r="L268" s="8">
        <f>SUM(H268:K268)</f>
        <v>800</v>
      </c>
      <c r="M268" s="8"/>
      <c r="N268" s="8">
        <f>SUM(L268:M268)</f>
        <v>800</v>
      </c>
      <c r="O268" s="8"/>
      <c r="P268" s="8"/>
      <c r="Q268" s="8">
        <f>SUM(N268:P268)</f>
        <v>800</v>
      </c>
      <c r="R268" s="8">
        <v>700</v>
      </c>
      <c r="S268" s="8"/>
      <c r="T268" s="8">
        <f>SUM(R268:S268)</f>
        <v>700</v>
      </c>
      <c r="U268" s="8"/>
      <c r="V268" s="8">
        <f>SUM(T268:U268)</f>
        <v>700</v>
      </c>
      <c r="W268" s="8"/>
      <c r="X268" s="8">
        <f>SUM(V268:W268)</f>
        <v>700</v>
      </c>
      <c r="Y268" s="8"/>
      <c r="Z268" s="8">
        <f>SUM(X268:Y268)</f>
        <v>700</v>
      </c>
      <c r="AA268" s="8">
        <v>700</v>
      </c>
      <c r="AB268" s="8"/>
      <c r="AC268" s="8">
        <f>SUM(AA268:AB268)</f>
        <v>700</v>
      </c>
      <c r="AD268" s="8"/>
      <c r="AE268" s="8">
        <f>SUM(AC268:AD268)</f>
        <v>700</v>
      </c>
      <c r="AF268" s="8"/>
      <c r="AG268" s="8">
        <f>SUM(AE268:AF268)</f>
        <v>700</v>
      </c>
      <c r="AH268" s="83"/>
    </row>
    <row r="269" spans="1:34" ht="31.5" hidden="1" outlineLevel="2" x14ac:dyDescent="0.2">
      <c r="A269" s="5" t="s">
        <v>35</v>
      </c>
      <c r="B269" s="5" t="s">
        <v>203</v>
      </c>
      <c r="C269" s="5" t="s">
        <v>158</v>
      </c>
      <c r="D269" s="5"/>
      <c r="E269" s="18" t="s">
        <v>159</v>
      </c>
      <c r="F269" s="4">
        <f>F270</f>
        <v>1000</v>
      </c>
      <c r="G269" s="4">
        <f t="shared" ref="G269:Q269" si="594">G270</f>
        <v>-500</v>
      </c>
      <c r="H269" s="4">
        <f t="shared" si="594"/>
        <v>500</v>
      </c>
      <c r="I269" s="4">
        <f t="shared" si="594"/>
        <v>0</v>
      </c>
      <c r="J269" s="4">
        <f t="shared" si="594"/>
        <v>0</v>
      </c>
      <c r="K269" s="4">
        <f t="shared" si="594"/>
        <v>0</v>
      </c>
      <c r="L269" s="4">
        <f t="shared" si="594"/>
        <v>500</v>
      </c>
      <c r="M269" s="4">
        <f t="shared" si="594"/>
        <v>211</v>
      </c>
      <c r="N269" s="4">
        <f t="shared" si="594"/>
        <v>711</v>
      </c>
      <c r="O269" s="4">
        <f t="shared" si="594"/>
        <v>0</v>
      </c>
      <c r="P269" s="4">
        <f t="shared" si="594"/>
        <v>0</v>
      </c>
      <c r="Q269" s="4">
        <f t="shared" si="594"/>
        <v>711</v>
      </c>
      <c r="R269" s="4">
        <f t="shared" ref="R269:AA269" si="595">R270</f>
        <v>850</v>
      </c>
      <c r="S269" s="4">
        <f t="shared" ref="S269" si="596">S270</f>
        <v>-600</v>
      </c>
      <c r="T269" s="4">
        <f t="shared" ref="T269:Z269" si="597">T270</f>
        <v>250</v>
      </c>
      <c r="U269" s="4">
        <f t="shared" si="597"/>
        <v>0</v>
      </c>
      <c r="V269" s="4">
        <f t="shared" si="597"/>
        <v>250</v>
      </c>
      <c r="W269" s="4">
        <f t="shared" si="597"/>
        <v>0</v>
      </c>
      <c r="X269" s="4">
        <f t="shared" si="597"/>
        <v>250</v>
      </c>
      <c r="Y269" s="4">
        <f t="shared" si="597"/>
        <v>0</v>
      </c>
      <c r="Z269" s="4">
        <f t="shared" si="597"/>
        <v>250</v>
      </c>
      <c r="AA269" s="4">
        <f t="shared" si="595"/>
        <v>850</v>
      </c>
      <c r="AB269" s="4">
        <f t="shared" ref="AB269" si="598">AB270</f>
        <v>-600</v>
      </c>
      <c r="AC269" s="4">
        <f t="shared" ref="AC269:AG269" si="599">AC270</f>
        <v>250</v>
      </c>
      <c r="AD269" s="4">
        <f t="shared" si="599"/>
        <v>0</v>
      </c>
      <c r="AE269" s="4">
        <f t="shared" si="599"/>
        <v>250</v>
      </c>
      <c r="AF269" s="4">
        <f t="shared" si="599"/>
        <v>0</v>
      </c>
      <c r="AG269" s="4">
        <f t="shared" si="599"/>
        <v>250</v>
      </c>
      <c r="AH269" s="83"/>
    </row>
    <row r="270" spans="1:34" ht="31.5" hidden="1" outlineLevel="3" x14ac:dyDescent="0.2">
      <c r="A270" s="5" t="s">
        <v>35</v>
      </c>
      <c r="B270" s="5" t="s">
        <v>203</v>
      </c>
      <c r="C270" s="5" t="s">
        <v>211</v>
      </c>
      <c r="D270" s="5"/>
      <c r="E270" s="18" t="s">
        <v>212</v>
      </c>
      <c r="F270" s="4">
        <f>F271+F276</f>
        <v>1000</v>
      </c>
      <c r="G270" s="4">
        <f t="shared" ref="G270:J270" si="600">G271+G276</f>
        <v>-500</v>
      </c>
      <c r="H270" s="4">
        <f t="shared" si="600"/>
        <v>500</v>
      </c>
      <c r="I270" s="4">
        <f t="shared" si="600"/>
        <v>0</v>
      </c>
      <c r="J270" s="4">
        <f t="shared" si="600"/>
        <v>0</v>
      </c>
      <c r="K270" s="4">
        <f t="shared" ref="K270:L270" si="601">K271+K276</f>
        <v>0</v>
      </c>
      <c r="L270" s="4">
        <f t="shared" si="601"/>
        <v>500</v>
      </c>
      <c r="M270" s="4">
        <f t="shared" ref="M270:Q270" si="602">M271+M276</f>
        <v>211</v>
      </c>
      <c r="N270" s="4">
        <f t="shared" si="602"/>
        <v>711</v>
      </c>
      <c r="O270" s="4">
        <f t="shared" si="602"/>
        <v>0</v>
      </c>
      <c r="P270" s="4">
        <f t="shared" si="602"/>
        <v>0</v>
      </c>
      <c r="Q270" s="4">
        <f t="shared" si="602"/>
        <v>711</v>
      </c>
      <c r="R270" s="4">
        <f t="shared" ref="R270:AA270" si="603">R271+R276</f>
        <v>850</v>
      </c>
      <c r="S270" s="4">
        <f t="shared" ref="S270" si="604">S271+S276</f>
        <v>-600</v>
      </c>
      <c r="T270" s="4">
        <f t="shared" ref="T270:Z270" si="605">T271+T276</f>
        <v>250</v>
      </c>
      <c r="U270" s="4">
        <f t="shared" si="605"/>
        <v>0</v>
      </c>
      <c r="V270" s="4">
        <f t="shared" si="605"/>
        <v>250</v>
      </c>
      <c r="W270" s="4">
        <f t="shared" si="605"/>
        <v>0</v>
      </c>
      <c r="X270" s="4">
        <f t="shared" si="605"/>
        <v>250</v>
      </c>
      <c r="Y270" s="4">
        <f t="shared" si="605"/>
        <v>0</v>
      </c>
      <c r="Z270" s="4">
        <f t="shared" si="605"/>
        <v>250</v>
      </c>
      <c r="AA270" s="4">
        <f t="shared" si="603"/>
        <v>850</v>
      </c>
      <c r="AB270" s="4">
        <f t="shared" ref="AB270" si="606">AB271+AB276</f>
        <v>-600</v>
      </c>
      <c r="AC270" s="4">
        <f t="shared" ref="AC270:AG270" si="607">AC271+AC276</f>
        <v>250</v>
      </c>
      <c r="AD270" s="4">
        <f t="shared" si="607"/>
        <v>0</v>
      </c>
      <c r="AE270" s="4">
        <f t="shared" si="607"/>
        <v>250</v>
      </c>
      <c r="AF270" s="4">
        <f t="shared" si="607"/>
        <v>0</v>
      </c>
      <c r="AG270" s="4">
        <f t="shared" si="607"/>
        <v>250</v>
      </c>
      <c r="AH270" s="83"/>
    </row>
    <row r="271" spans="1:34" ht="31.5" hidden="1" outlineLevel="4" x14ac:dyDescent="0.2">
      <c r="A271" s="5" t="s">
        <v>35</v>
      </c>
      <c r="B271" s="5" t="s">
        <v>203</v>
      </c>
      <c r="C271" s="5" t="s">
        <v>213</v>
      </c>
      <c r="D271" s="5"/>
      <c r="E271" s="18" t="s">
        <v>647</v>
      </c>
      <c r="F271" s="4">
        <f t="shared" ref="F271:AF272" si="608">F272</f>
        <v>700</v>
      </c>
      <c r="G271" s="4">
        <f>G272+G274</f>
        <v>-200</v>
      </c>
      <c r="H271" s="4">
        <f t="shared" ref="H271:AC271" si="609">H272+H274</f>
        <v>500</v>
      </c>
      <c r="I271" s="4">
        <f t="shared" si="609"/>
        <v>0</v>
      </c>
      <c r="J271" s="4">
        <f t="shared" si="609"/>
        <v>0</v>
      </c>
      <c r="K271" s="4">
        <f>K272+K274</f>
        <v>0</v>
      </c>
      <c r="L271" s="4">
        <f t="shared" ref="L271" si="610">L272+L274</f>
        <v>500</v>
      </c>
      <c r="M271" s="4">
        <f>M272+M274</f>
        <v>211</v>
      </c>
      <c r="N271" s="4">
        <f t="shared" ref="N271:O271" si="611">N272+N274</f>
        <v>711</v>
      </c>
      <c r="O271" s="4">
        <f t="shared" si="611"/>
        <v>0</v>
      </c>
      <c r="P271" s="4">
        <f>P272+P274</f>
        <v>0</v>
      </c>
      <c r="Q271" s="4">
        <f t="shared" ref="Q271" si="612">Q272+Q274</f>
        <v>711</v>
      </c>
      <c r="R271" s="4">
        <f t="shared" si="609"/>
        <v>600</v>
      </c>
      <c r="S271" s="4">
        <f t="shared" si="609"/>
        <v>-350</v>
      </c>
      <c r="T271" s="4">
        <f t="shared" si="609"/>
        <v>250</v>
      </c>
      <c r="U271" s="4">
        <f>U272+U274</f>
        <v>0</v>
      </c>
      <c r="V271" s="4">
        <f t="shared" ref="V271" si="613">V272+V274</f>
        <v>250</v>
      </c>
      <c r="W271" s="4">
        <f>W272+W274</f>
        <v>0</v>
      </c>
      <c r="X271" s="4">
        <f t="shared" ref="X271:Y271" si="614">X272+X274</f>
        <v>250</v>
      </c>
      <c r="Y271" s="4">
        <f t="shared" si="614"/>
        <v>0</v>
      </c>
      <c r="Z271" s="4">
        <f t="shared" ref="Z271" si="615">Z272+Z274</f>
        <v>250</v>
      </c>
      <c r="AA271" s="4">
        <f t="shared" si="609"/>
        <v>600</v>
      </c>
      <c r="AB271" s="4">
        <f t="shared" si="609"/>
        <v>-350</v>
      </c>
      <c r="AC271" s="4">
        <f t="shared" si="609"/>
        <v>250</v>
      </c>
      <c r="AD271" s="4">
        <f>AD272+AD274</f>
        <v>0</v>
      </c>
      <c r="AE271" s="4">
        <f t="shared" ref="AE271:AF271" si="616">AE272+AE274</f>
        <v>250</v>
      </c>
      <c r="AF271" s="4">
        <f t="shared" si="616"/>
        <v>0</v>
      </c>
      <c r="AG271" s="4">
        <f t="shared" ref="AG271" si="617">AG272+AG274</f>
        <v>250</v>
      </c>
      <c r="AH271" s="83"/>
    </row>
    <row r="272" spans="1:34" ht="17.25" hidden="1" customHeight="1" outlineLevel="5" x14ac:dyDescent="0.2">
      <c r="A272" s="5" t="s">
        <v>35</v>
      </c>
      <c r="B272" s="5" t="s">
        <v>203</v>
      </c>
      <c r="C272" s="5" t="s">
        <v>214</v>
      </c>
      <c r="D272" s="5"/>
      <c r="E272" s="18" t="s">
        <v>215</v>
      </c>
      <c r="F272" s="4">
        <f t="shared" si="608"/>
        <v>700</v>
      </c>
      <c r="G272" s="4">
        <f t="shared" si="608"/>
        <v>-700</v>
      </c>
      <c r="H272" s="4">
        <f t="shared" si="608"/>
        <v>0</v>
      </c>
      <c r="I272" s="4">
        <f t="shared" si="608"/>
        <v>0</v>
      </c>
      <c r="J272" s="4">
        <f t="shared" si="608"/>
        <v>0</v>
      </c>
      <c r="K272" s="4">
        <f t="shared" si="608"/>
        <v>0</v>
      </c>
      <c r="L272" s="4">
        <f t="shared" si="608"/>
        <v>0</v>
      </c>
      <c r="M272" s="4">
        <f t="shared" si="608"/>
        <v>0</v>
      </c>
      <c r="N272" s="4">
        <f t="shared" si="608"/>
        <v>0</v>
      </c>
      <c r="O272" s="4">
        <f t="shared" si="608"/>
        <v>0</v>
      </c>
      <c r="P272" s="4">
        <f t="shared" si="608"/>
        <v>0</v>
      </c>
      <c r="Q272" s="4">
        <f t="shared" si="608"/>
        <v>0</v>
      </c>
      <c r="R272" s="4">
        <f t="shared" si="608"/>
        <v>600</v>
      </c>
      <c r="S272" s="4">
        <f t="shared" si="608"/>
        <v>-600</v>
      </c>
      <c r="T272" s="4">
        <f t="shared" si="608"/>
        <v>0</v>
      </c>
      <c r="U272" s="4">
        <f t="shared" si="608"/>
        <v>0</v>
      </c>
      <c r="V272" s="4">
        <f t="shared" si="608"/>
        <v>0</v>
      </c>
      <c r="W272" s="4">
        <f t="shared" si="608"/>
        <v>0</v>
      </c>
      <c r="X272" s="4">
        <f t="shared" si="608"/>
        <v>0</v>
      </c>
      <c r="Y272" s="4">
        <f t="shared" si="608"/>
        <v>0</v>
      </c>
      <c r="Z272" s="4">
        <f t="shared" si="608"/>
        <v>0</v>
      </c>
      <c r="AA272" s="4">
        <f t="shared" si="608"/>
        <v>600</v>
      </c>
      <c r="AB272" s="4">
        <f t="shared" si="608"/>
        <v>-600</v>
      </c>
      <c r="AC272" s="4">
        <f t="shared" si="608"/>
        <v>0</v>
      </c>
      <c r="AD272" s="4">
        <f t="shared" si="608"/>
        <v>0</v>
      </c>
      <c r="AE272" s="4">
        <f t="shared" si="608"/>
        <v>0</v>
      </c>
      <c r="AF272" s="4">
        <f t="shared" si="608"/>
        <v>0</v>
      </c>
      <c r="AG272" s="4">
        <f t="shared" ref="AG272" si="618">AG273</f>
        <v>0</v>
      </c>
      <c r="AH272" s="83"/>
    </row>
    <row r="273" spans="1:34" ht="31.5" hidden="1" outlineLevel="7" x14ac:dyDescent="0.2">
      <c r="A273" s="11" t="s">
        <v>35</v>
      </c>
      <c r="B273" s="11" t="s">
        <v>203</v>
      </c>
      <c r="C273" s="11" t="s">
        <v>214</v>
      </c>
      <c r="D273" s="11" t="s">
        <v>92</v>
      </c>
      <c r="E273" s="15" t="s">
        <v>93</v>
      </c>
      <c r="F273" s="8">
        <v>700</v>
      </c>
      <c r="G273" s="8">
        <v>-700</v>
      </c>
      <c r="H273" s="8">
        <f>SUM(F273:G273)</f>
        <v>0</v>
      </c>
      <c r="I273" s="8"/>
      <c r="J273" s="8"/>
      <c r="K273" s="8"/>
      <c r="L273" s="8">
        <f>SUM(H273:K273)</f>
        <v>0</v>
      </c>
      <c r="M273" s="8"/>
      <c r="N273" s="8">
        <f>SUM(L273:M273)</f>
        <v>0</v>
      </c>
      <c r="O273" s="8"/>
      <c r="P273" s="8"/>
      <c r="Q273" s="8">
        <f>SUM(N273:P273)</f>
        <v>0</v>
      </c>
      <c r="R273" s="8">
        <v>600</v>
      </c>
      <c r="S273" s="8">
        <v>-600</v>
      </c>
      <c r="T273" s="8">
        <f>SUM(R273:S273)</f>
        <v>0</v>
      </c>
      <c r="U273" s="8"/>
      <c r="V273" s="8">
        <f>SUM(T273:U273)</f>
        <v>0</v>
      </c>
      <c r="W273" s="8"/>
      <c r="X273" s="8">
        <f>SUM(V273:W273)</f>
        <v>0</v>
      </c>
      <c r="Y273" s="8"/>
      <c r="Z273" s="8">
        <f>SUM(X273:Y273)</f>
        <v>0</v>
      </c>
      <c r="AA273" s="8">
        <v>600</v>
      </c>
      <c r="AB273" s="8">
        <v>-600</v>
      </c>
      <c r="AC273" s="8">
        <f>SUM(AA273:AB273)</f>
        <v>0</v>
      </c>
      <c r="AD273" s="8"/>
      <c r="AE273" s="8">
        <f>SUM(AC273:AD273)</f>
        <v>0</v>
      </c>
      <c r="AF273" s="8"/>
      <c r="AG273" s="8">
        <f>SUM(AE273:AF273)</f>
        <v>0</v>
      </c>
      <c r="AH273" s="83"/>
    </row>
    <row r="274" spans="1:34" ht="15.75" hidden="1" outlineLevel="7" x14ac:dyDescent="0.25">
      <c r="A274" s="5" t="s">
        <v>35</v>
      </c>
      <c r="B274" s="5" t="s">
        <v>203</v>
      </c>
      <c r="C274" s="5" t="s">
        <v>646</v>
      </c>
      <c r="D274" s="5"/>
      <c r="E274" s="28" t="s">
        <v>219</v>
      </c>
      <c r="F274" s="4">
        <f t="shared" ref="F274:AF277" si="619">F275</f>
        <v>0</v>
      </c>
      <c r="G274" s="4">
        <f t="shared" si="619"/>
        <v>500</v>
      </c>
      <c r="H274" s="4">
        <f t="shared" si="619"/>
        <v>500</v>
      </c>
      <c r="I274" s="4">
        <f t="shared" si="619"/>
        <v>0</v>
      </c>
      <c r="J274" s="4">
        <f t="shared" si="619"/>
        <v>0</v>
      </c>
      <c r="K274" s="4">
        <f t="shared" si="619"/>
        <v>0</v>
      </c>
      <c r="L274" s="4">
        <f t="shared" si="619"/>
        <v>500</v>
      </c>
      <c r="M274" s="4">
        <f t="shared" si="619"/>
        <v>211</v>
      </c>
      <c r="N274" s="4">
        <f t="shared" si="619"/>
        <v>711</v>
      </c>
      <c r="O274" s="4">
        <f t="shared" si="619"/>
        <v>0</v>
      </c>
      <c r="P274" s="4">
        <f t="shared" si="619"/>
        <v>0</v>
      </c>
      <c r="Q274" s="4">
        <f t="shared" si="619"/>
        <v>711</v>
      </c>
      <c r="R274" s="4">
        <f t="shared" si="619"/>
        <v>0</v>
      </c>
      <c r="S274" s="4">
        <f t="shared" si="619"/>
        <v>250</v>
      </c>
      <c r="T274" s="4">
        <f t="shared" si="619"/>
        <v>250</v>
      </c>
      <c r="U274" s="4">
        <f t="shared" si="619"/>
        <v>0</v>
      </c>
      <c r="V274" s="4">
        <f t="shared" si="619"/>
        <v>250</v>
      </c>
      <c r="W274" s="4">
        <f t="shared" si="619"/>
        <v>0</v>
      </c>
      <c r="X274" s="4">
        <f t="shared" si="619"/>
        <v>250</v>
      </c>
      <c r="Y274" s="4">
        <f t="shared" si="619"/>
        <v>0</v>
      </c>
      <c r="Z274" s="4">
        <f t="shared" si="619"/>
        <v>250</v>
      </c>
      <c r="AA274" s="4">
        <f t="shared" si="619"/>
        <v>0</v>
      </c>
      <c r="AB274" s="4">
        <f t="shared" si="619"/>
        <v>250</v>
      </c>
      <c r="AC274" s="4">
        <f t="shared" si="619"/>
        <v>250</v>
      </c>
      <c r="AD274" s="4">
        <f t="shared" si="619"/>
        <v>0</v>
      </c>
      <c r="AE274" s="4">
        <f t="shared" si="619"/>
        <v>250</v>
      </c>
      <c r="AF274" s="4">
        <f t="shared" si="619"/>
        <v>0</v>
      </c>
      <c r="AG274" s="4">
        <f t="shared" ref="AF274:AG277" si="620">AG275</f>
        <v>250</v>
      </c>
      <c r="AH274" s="83"/>
    </row>
    <row r="275" spans="1:34" ht="15.75" hidden="1" outlineLevel="7" x14ac:dyDescent="0.25">
      <c r="A275" s="11" t="s">
        <v>35</v>
      </c>
      <c r="B275" s="11" t="s">
        <v>203</v>
      </c>
      <c r="C275" s="11" t="s">
        <v>646</v>
      </c>
      <c r="D275" s="11" t="s">
        <v>27</v>
      </c>
      <c r="E275" s="27" t="s">
        <v>28</v>
      </c>
      <c r="F275" s="8"/>
      <c r="G275" s="8">
        <v>500</v>
      </c>
      <c r="H275" s="8">
        <f t="shared" ref="H275" si="621">SUM(F275:G275)</f>
        <v>500</v>
      </c>
      <c r="I275" s="8"/>
      <c r="J275" s="8"/>
      <c r="K275" s="8"/>
      <c r="L275" s="8">
        <f t="shared" ref="L275" si="622">SUM(H275:K275)</f>
        <v>500</v>
      </c>
      <c r="M275" s="8">
        <v>211</v>
      </c>
      <c r="N275" s="8">
        <f>SUM(L275:M275)</f>
        <v>711</v>
      </c>
      <c r="O275" s="8"/>
      <c r="P275" s="8"/>
      <c r="Q275" s="8">
        <f>SUM(N275:P275)</f>
        <v>711</v>
      </c>
      <c r="R275" s="8"/>
      <c r="S275" s="8">
        <v>250</v>
      </c>
      <c r="T275" s="8">
        <f t="shared" ref="T275" si="623">SUM(R275:S275)</f>
        <v>250</v>
      </c>
      <c r="U275" s="8"/>
      <c r="V275" s="8">
        <f t="shared" ref="V275" si="624">SUM(T275:U275)</f>
        <v>250</v>
      </c>
      <c r="W275" s="8"/>
      <c r="X275" s="8">
        <f>SUM(V275:W275)</f>
        <v>250</v>
      </c>
      <c r="Y275" s="8"/>
      <c r="Z275" s="8">
        <f>SUM(X275:Y275)</f>
        <v>250</v>
      </c>
      <c r="AA275" s="8"/>
      <c r="AB275" s="8">
        <v>250</v>
      </c>
      <c r="AC275" s="8">
        <f t="shared" ref="AC275" si="625">SUM(AA275:AB275)</f>
        <v>250</v>
      </c>
      <c r="AD275" s="8"/>
      <c r="AE275" s="8">
        <f t="shared" ref="AE275" si="626">SUM(AC275:AD275)</f>
        <v>250</v>
      </c>
      <c r="AF275" s="8"/>
      <c r="AG275" s="8">
        <f>SUM(AE275:AF275)</f>
        <v>250</v>
      </c>
      <c r="AH275" s="83"/>
    </row>
    <row r="276" spans="1:34" ht="31.5" hidden="1" outlineLevel="4" x14ac:dyDescent="0.25">
      <c r="A276" s="5" t="s">
        <v>35</v>
      </c>
      <c r="B276" s="5" t="s">
        <v>203</v>
      </c>
      <c r="C276" s="5" t="s">
        <v>216</v>
      </c>
      <c r="D276" s="5"/>
      <c r="E276" s="28" t="s">
        <v>217</v>
      </c>
      <c r="F276" s="4">
        <f t="shared" si="619"/>
        <v>300</v>
      </c>
      <c r="G276" s="4">
        <f t="shared" si="619"/>
        <v>-300</v>
      </c>
      <c r="H276" s="4">
        <f t="shared" si="619"/>
        <v>0</v>
      </c>
      <c r="I276" s="4">
        <f t="shared" si="619"/>
        <v>0</v>
      </c>
      <c r="J276" s="4">
        <f t="shared" si="619"/>
        <v>0</v>
      </c>
      <c r="K276" s="4">
        <f t="shared" si="619"/>
        <v>0</v>
      </c>
      <c r="L276" s="4">
        <f t="shared" si="619"/>
        <v>0</v>
      </c>
      <c r="M276" s="4">
        <f t="shared" si="619"/>
        <v>0</v>
      </c>
      <c r="N276" s="4">
        <f t="shared" si="619"/>
        <v>0</v>
      </c>
      <c r="O276" s="4">
        <f t="shared" si="619"/>
        <v>0</v>
      </c>
      <c r="P276" s="4">
        <f t="shared" si="619"/>
        <v>0</v>
      </c>
      <c r="Q276" s="4">
        <f t="shared" si="619"/>
        <v>0</v>
      </c>
      <c r="R276" s="4">
        <f t="shared" si="619"/>
        <v>250</v>
      </c>
      <c r="S276" s="4">
        <f t="shared" si="619"/>
        <v>-250</v>
      </c>
      <c r="T276" s="4">
        <f t="shared" si="619"/>
        <v>0</v>
      </c>
      <c r="U276" s="4">
        <f t="shared" si="619"/>
        <v>0</v>
      </c>
      <c r="V276" s="4">
        <f t="shared" si="619"/>
        <v>0</v>
      </c>
      <c r="W276" s="4">
        <f t="shared" si="619"/>
        <v>0</v>
      </c>
      <c r="X276" s="4">
        <f t="shared" si="619"/>
        <v>0</v>
      </c>
      <c r="Y276" s="4">
        <f t="shared" si="619"/>
        <v>0</v>
      </c>
      <c r="Z276" s="4">
        <f t="shared" si="619"/>
        <v>0</v>
      </c>
      <c r="AA276" s="4">
        <f t="shared" si="619"/>
        <v>250</v>
      </c>
      <c r="AB276" s="4">
        <f t="shared" si="619"/>
        <v>-250</v>
      </c>
      <c r="AC276" s="4">
        <f t="shared" si="619"/>
        <v>0</v>
      </c>
      <c r="AD276" s="4">
        <f t="shared" si="619"/>
        <v>0</v>
      </c>
      <c r="AE276" s="4">
        <f t="shared" si="619"/>
        <v>0</v>
      </c>
      <c r="AF276" s="4">
        <f t="shared" si="620"/>
        <v>0</v>
      </c>
      <c r="AG276" s="4">
        <f t="shared" si="620"/>
        <v>0</v>
      </c>
      <c r="AH276" s="83"/>
    </row>
    <row r="277" spans="1:34" ht="15.75" hidden="1" outlineLevel="5" x14ac:dyDescent="0.25">
      <c r="A277" s="5" t="s">
        <v>35</v>
      </c>
      <c r="B277" s="5" t="s">
        <v>203</v>
      </c>
      <c r="C277" s="5" t="s">
        <v>218</v>
      </c>
      <c r="D277" s="5"/>
      <c r="E277" s="28" t="s">
        <v>219</v>
      </c>
      <c r="F277" s="4">
        <f t="shared" si="619"/>
        <v>300</v>
      </c>
      <c r="G277" s="4">
        <f t="shared" si="619"/>
        <v>-300</v>
      </c>
      <c r="H277" s="4">
        <f t="shared" si="619"/>
        <v>0</v>
      </c>
      <c r="I277" s="4">
        <f t="shared" si="619"/>
        <v>0</v>
      </c>
      <c r="J277" s="4">
        <f t="shared" si="619"/>
        <v>0</v>
      </c>
      <c r="K277" s="4">
        <f t="shared" si="619"/>
        <v>0</v>
      </c>
      <c r="L277" s="4">
        <f t="shared" si="619"/>
        <v>0</v>
      </c>
      <c r="M277" s="4">
        <f t="shared" si="619"/>
        <v>0</v>
      </c>
      <c r="N277" s="4">
        <f t="shared" si="619"/>
        <v>0</v>
      </c>
      <c r="O277" s="4">
        <f t="shared" si="619"/>
        <v>0</v>
      </c>
      <c r="P277" s="4">
        <f t="shared" si="619"/>
        <v>0</v>
      </c>
      <c r="Q277" s="4">
        <f t="shared" si="619"/>
        <v>0</v>
      </c>
      <c r="R277" s="4">
        <f t="shared" si="619"/>
        <v>250</v>
      </c>
      <c r="S277" s="4">
        <f t="shared" si="619"/>
        <v>-250</v>
      </c>
      <c r="T277" s="4">
        <f t="shared" si="619"/>
        <v>0</v>
      </c>
      <c r="U277" s="4">
        <f t="shared" si="619"/>
        <v>0</v>
      </c>
      <c r="V277" s="4">
        <f t="shared" si="619"/>
        <v>0</v>
      </c>
      <c r="W277" s="4">
        <f t="shared" si="619"/>
        <v>0</v>
      </c>
      <c r="X277" s="4">
        <f t="shared" si="619"/>
        <v>0</v>
      </c>
      <c r="Y277" s="4">
        <f t="shared" si="619"/>
        <v>0</v>
      </c>
      <c r="Z277" s="4">
        <f t="shared" si="619"/>
        <v>0</v>
      </c>
      <c r="AA277" s="4">
        <f t="shared" si="619"/>
        <v>250</v>
      </c>
      <c r="AB277" s="4">
        <f t="shared" si="619"/>
        <v>-250</v>
      </c>
      <c r="AC277" s="4">
        <f t="shared" si="619"/>
        <v>0</v>
      </c>
      <c r="AD277" s="4">
        <f t="shared" si="619"/>
        <v>0</v>
      </c>
      <c r="AE277" s="4">
        <f t="shared" si="619"/>
        <v>0</v>
      </c>
      <c r="AF277" s="4">
        <f t="shared" si="620"/>
        <v>0</v>
      </c>
      <c r="AG277" s="4">
        <f t="shared" si="620"/>
        <v>0</v>
      </c>
      <c r="AH277" s="83"/>
    </row>
    <row r="278" spans="1:34" ht="15.75" hidden="1" outlineLevel="7" x14ac:dyDescent="0.25">
      <c r="A278" s="11" t="s">
        <v>35</v>
      </c>
      <c r="B278" s="11" t="s">
        <v>203</v>
      </c>
      <c r="C278" s="11" t="s">
        <v>218</v>
      </c>
      <c r="D278" s="11" t="s">
        <v>27</v>
      </c>
      <c r="E278" s="27" t="s">
        <v>28</v>
      </c>
      <c r="F278" s="8">
        <v>300</v>
      </c>
      <c r="G278" s="8">
        <v>-300</v>
      </c>
      <c r="H278" s="8">
        <f t="shared" ref="H278" si="627">SUM(F278:G278)</f>
        <v>0</v>
      </c>
      <c r="I278" s="8"/>
      <c r="J278" s="8"/>
      <c r="K278" s="8"/>
      <c r="L278" s="8">
        <f t="shared" ref="L278" si="628">SUM(H278:K278)</f>
        <v>0</v>
      </c>
      <c r="M278" s="8"/>
      <c r="N278" s="8">
        <f>SUM(L278:M278)</f>
        <v>0</v>
      </c>
      <c r="O278" s="8"/>
      <c r="P278" s="8"/>
      <c r="Q278" s="8">
        <f>SUM(N278:P278)</f>
        <v>0</v>
      </c>
      <c r="R278" s="8">
        <v>250</v>
      </c>
      <c r="S278" s="8">
        <v>-250</v>
      </c>
      <c r="T278" s="8">
        <f t="shared" ref="T278" si="629">SUM(R278:S278)</f>
        <v>0</v>
      </c>
      <c r="U278" s="8"/>
      <c r="V278" s="8">
        <f t="shared" ref="V278" si="630">SUM(T278:U278)</f>
        <v>0</v>
      </c>
      <c r="W278" s="8"/>
      <c r="X278" s="8">
        <f>SUM(V278:W278)</f>
        <v>0</v>
      </c>
      <c r="Y278" s="8"/>
      <c r="Z278" s="8">
        <f>SUM(X278:Y278)</f>
        <v>0</v>
      </c>
      <c r="AA278" s="8">
        <v>250</v>
      </c>
      <c r="AB278" s="8">
        <v>-250</v>
      </c>
      <c r="AC278" s="8">
        <f t="shared" ref="AC278" si="631">SUM(AA278:AB278)</f>
        <v>0</v>
      </c>
      <c r="AD278" s="8"/>
      <c r="AE278" s="8">
        <f t="shared" ref="AE278" si="632">SUM(AC278:AD278)</f>
        <v>0</v>
      </c>
      <c r="AF278" s="8"/>
      <c r="AG278" s="8">
        <f>SUM(AE278:AF278)</f>
        <v>0</v>
      </c>
      <c r="AH278" s="83"/>
    </row>
    <row r="279" spans="1:34" ht="15.75" outlineLevel="7" x14ac:dyDescent="0.2">
      <c r="A279" s="5" t="s">
        <v>35</v>
      </c>
      <c r="B279" s="5" t="s">
        <v>560</v>
      </c>
      <c r="C279" s="11"/>
      <c r="D279" s="11"/>
      <c r="E279" s="12" t="s">
        <v>540</v>
      </c>
      <c r="F279" s="4" t="e">
        <f>F280+F307+F327+#REF!</f>
        <v>#REF!</v>
      </c>
      <c r="G279" s="4" t="e">
        <f>G280+G307+G327+#REF!</f>
        <v>#REF!</v>
      </c>
      <c r="H279" s="4">
        <f t="shared" ref="H279:AE279" si="633">H280+H307+H327+H380</f>
        <v>520124.29527</v>
      </c>
      <c r="I279" s="4">
        <f t="shared" si="633"/>
        <v>734.69673999999998</v>
      </c>
      <c r="J279" s="4">
        <f t="shared" si="633"/>
        <v>16884.78845</v>
      </c>
      <c r="K279" s="4">
        <f t="shared" si="633"/>
        <v>255.99964</v>
      </c>
      <c r="L279" s="4">
        <f t="shared" si="633"/>
        <v>537999.78009999997</v>
      </c>
      <c r="M279" s="4">
        <f t="shared" ref="M279:Q279" si="634">M280+M307+M327+M380</f>
        <v>41508.500740000003</v>
      </c>
      <c r="N279" s="4">
        <f t="shared" si="634"/>
        <v>579508.28084000002</v>
      </c>
      <c r="O279" s="4">
        <f t="shared" si="634"/>
        <v>77081.296739999991</v>
      </c>
      <c r="P279" s="4">
        <f t="shared" si="634"/>
        <v>0</v>
      </c>
      <c r="Q279" s="4">
        <f t="shared" si="634"/>
        <v>656589.57758000004</v>
      </c>
      <c r="R279" s="4">
        <f t="shared" si="633"/>
        <v>443230.69999999995</v>
      </c>
      <c r="S279" s="4">
        <f t="shared" si="633"/>
        <v>-4777.5</v>
      </c>
      <c r="T279" s="4">
        <f t="shared" si="633"/>
        <v>438453.19999999995</v>
      </c>
      <c r="U279" s="4">
        <f t="shared" si="633"/>
        <v>-1.7840000000000002E-2</v>
      </c>
      <c r="V279" s="4">
        <f t="shared" si="633"/>
        <v>438453.18215999997</v>
      </c>
      <c r="W279" s="4">
        <f t="shared" si="633"/>
        <v>0</v>
      </c>
      <c r="X279" s="4">
        <f t="shared" si="633"/>
        <v>438453.18215999997</v>
      </c>
      <c r="Y279" s="4">
        <f t="shared" si="633"/>
        <v>26328.296740000005</v>
      </c>
      <c r="Z279" s="4">
        <f t="shared" si="633"/>
        <v>464781.47889999999</v>
      </c>
      <c r="AA279" s="4">
        <f t="shared" si="633"/>
        <v>255740.75</v>
      </c>
      <c r="AB279" s="4">
        <f t="shared" si="633"/>
        <v>0</v>
      </c>
      <c r="AC279" s="4">
        <f t="shared" si="633"/>
        <v>255740.75</v>
      </c>
      <c r="AD279" s="4">
        <f t="shared" si="633"/>
        <v>-666.70284000000004</v>
      </c>
      <c r="AE279" s="4">
        <f t="shared" si="633"/>
        <v>255074.04716000002</v>
      </c>
      <c r="AF279" s="4">
        <f t="shared" ref="AF279:AG279" si="635">AF280+AF307+AF327+AF380</f>
        <v>8183.5267399999993</v>
      </c>
      <c r="AG279" s="4">
        <f t="shared" si="635"/>
        <v>263257.57390000002</v>
      </c>
      <c r="AH279" s="83"/>
    </row>
    <row r="280" spans="1:34" ht="15.75" outlineLevel="1" x14ac:dyDescent="0.2">
      <c r="A280" s="5" t="s">
        <v>35</v>
      </c>
      <c r="B280" s="5" t="s">
        <v>220</v>
      </c>
      <c r="C280" s="5"/>
      <c r="D280" s="5"/>
      <c r="E280" s="18" t="s">
        <v>221</v>
      </c>
      <c r="F280" s="4">
        <f>F281</f>
        <v>304164.29527</v>
      </c>
      <c r="G280" s="4">
        <f t="shared" ref="G280:Q280" si="636">G281</f>
        <v>-9717.7000000000007</v>
      </c>
      <c r="H280" s="4">
        <f t="shared" si="636"/>
        <v>294446.59526999999</v>
      </c>
      <c r="I280" s="4">
        <f t="shared" si="636"/>
        <v>2.01E-2</v>
      </c>
      <c r="J280" s="4">
        <f t="shared" si="636"/>
        <v>5885.4419600000001</v>
      </c>
      <c r="K280" s="4">
        <f t="shared" si="636"/>
        <v>0.51639000000000002</v>
      </c>
      <c r="L280" s="4">
        <f t="shared" si="636"/>
        <v>300332.57371999999</v>
      </c>
      <c r="M280" s="4">
        <f t="shared" si="636"/>
        <v>23465.622900000002</v>
      </c>
      <c r="N280" s="4">
        <f t="shared" si="636"/>
        <v>323798.19662</v>
      </c>
      <c r="O280" s="4">
        <f t="shared" si="636"/>
        <v>72276.520099999994</v>
      </c>
      <c r="P280" s="4">
        <f t="shared" si="636"/>
        <v>0</v>
      </c>
      <c r="Q280" s="4">
        <f t="shared" si="636"/>
        <v>396074.71672000003</v>
      </c>
      <c r="R280" s="4">
        <f t="shared" ref="R280:AA280" si="637">R281</f>
        <v>232965.3</v>
      </c>
      <c r="S280" s="4">
        <f t="shared" ref="S280" si="638">S281</f>
        <v>-4777.5</v>
      </c>
      <c r="T280" s="4">
        <f t="shared" ref="T280:Z280" si="639">T281</f>
        <v>228187.8</v>
      </c>
      <c r="U280" s="4">
        <f t="shared" si="639"/>
        <v>0</v>
      </c>
      <c r="V280" s="4">
        <f t="shared" si="639"/>
        <v>228187.8</v>
      </c>
      <c r="W280" s="4">
        <f t="shared" si="639"/>
        <v>0</v>
      </c>
      <c r="X280" s="4">
        <f t="shared" si="639"/>
        <v>228187.8</v>
      </c>
      <c r="Y280" s="4">
        <f t="shared" si="639"/>
        <v>26328.320100000004</v>
      </c>
      <c r="Z280" s="4">
        <f t="shared" si="639"/>
        <v>254516.12009999997</v>
      </c>
      <c r="AA280" s="4">
        <f t="shared" si="637"/>
        <v>43666.25</v>
      </c>
      <c r="AB280" s="4">
        <f t="shared" ref="AB280" si="640">AB281</f>
        <v>0</v>
      </c>
      <c r="AC280" s="4">
        <f t="shared" ref="AC280:AG280" si="641">AC281</f>
        <v>43666.25</v>
      </c>
      <c r="AD280" s="4">
        <f t="shared" si="641"/>
        <v>0</v>
      </c>
      <c r="AE280" s="4">
        <f t="shared" si="641"/>
        <v>43666.25</v>
      </c>
      <c r="AF280" s="4">
        <f t="shared" si="641"/>
        <v>8183.5500999999995</v>
      </c>
      <c r="AG280" s="4">
        <f t="shared" si="641"/>
        <v>51849.8001</v>
      </c>
      <c r="AH280" s="83"/>
    </row>
    <row r="281" spans="1:34" ht="31.5" outlineLevel="2" x14ac:dyDescent="0.2">
      <c r="A281" s="5" t="s">
        <v>35</v>
      </c>
      <c r="B281" s="5" t="s">
        <v>220</v>
      </c>
      <c r="C281" s="5" t="s">
        <v>170</v>
      </c>
      <c r="D281" s="5"/>
      <c r="E281" s="18" t="s">
        <v>171</v>
      </c>
      <c r="F281" s="4">
        <f>F282+F288</f>
        <v>304164.29527</v>
      </c>
      <c r="G281" s="4">
        <f t="shared" ref="G281:J281" si="642">G282+G288</f>
        <v>-9717.7000000000007</v>
      </c>
      <c r="H281" s="4">
        <f t="shared" si="642"/>
        <v>294446.59526999999</v>
      </c>
      <c r="I281" s="4">
        <f t="shared" si="642"/>
        <v>2.01E-2</v>
      </c>
      <c r="J281" s="4">
        <f t="shared" si="642"/>
        <v>5885.4419600000001</v>
      </c>
      <c r="K281" s="4">
        <f t="shared" ref="K281:L281" si="643">K282+K288</f>
        <v>0.51639000000000002</v>
      </c>
      <c r="L281" s="4">
        <f t="shared" si="643"/>
        <v>300332.57371999999</v>
      </c>
      <c r="M281" s="4">
        <f t="shared" ref="M281:Q281" si="644">M282+M288</f>
        <v>23465.622900000002</v>
      </c>
      <c r="N281" s="4">
        <f t="shared" si="644"/>
        <v>323798.19662</v>
      </c>
      <c r="O281" s="4">
        <f t="shared" si="644"/>
        <v>72276.520099999994</v>
      </c>
      <c r="P281" s="4">
        <f t="shared" si="644"/>
        <v>0</v>
      </c>
      <c r="Q281" s="4">
        <f t="shared" si="644"/>
        <v>396074.71672000003</v>
      </c>
      <c r="R281" s="4">
        <f t="shared" ref="R281:AA281" si="645">R282+R288</f>
        <v>232965.3</v>
      </c>
      <c r="S281" s="4">
        <f t="shared" ref="S281" si="646">S282+S288</f>
        <v>-4777.5</v>
      </c>
      <c r="T281" s="4">
        <f t="shared" ref="T281:Z281" si="647">T282+T288</f>
        <v>228187.8</v>
      </c>
      <c r="U281" s="4">
        <f t="shared" si="647"/>
        <v>0</v>
      </c>
      <c r="V281" s="4">
        <f t="shared" si="647"/>
        <v>228187.8</v>
      </c>
      <c r="W281" s="4">
        <f t="shared" si="647"/>
        <v>0</v>
      </c>
      <c r="X281" s="4">
        <f t="shared" si="647"/>
        <v>228187.8</v>
      </c>
      <c r="Y281" s="4">
        <f t="shared" si="647"/>
        <v>26328.320100000004</v>
      </c>
      <c r="Z281" s="4">
        <f t="shared" si="647"/>
        <v>254516.12009999997</v>
      </c>
      <c r="AA281" s="4">
        <f t="shared" si="645"/>
        <v>43666.25</v>
      </c>
      <c r="AB281" s="4">
        <f t="shared" ref="AB281" si="648">AB282+AB288</f>
        <v>0</v>
      </c>
      <c r="AC281" s="4">
        <f t="shared" ref="AC281:AG281" si="649">AC282+AC288</f>
        <v>43666.25</v>
      </c>
      <c r="AD281" s="4">
        <f t="shared" si="649"/>
        <v>0</v>
      </c>
      <c r="AE281" s="4">
        <f t="shared" si="649"/>
        <v>43666.25</v>
      </c>
      <c r="AF281" s="4">
        <f t="shared" si="649"/>
        <v>8183.5500999999995</v>
      </c>
      <c r="AG281" s="4">
        <f t="shared" si="649"/>
        <v>51849.8001</v>
      </c>
      <c r="AH281" s="83"/>
    </row>
    <row r="282" spans="1:34" ht="15.75" hidden="1" outlineLevel="3" x14ac:dyDescent="0.2">
      <c r="A282" s="5" t="s">
        <v>35</v>
      </c>
      <c r="B282" s="5" t="s">
        <v>220</v>
      </c>
      <c r="C282" s="5" t="s">
        <v>172</v>
      </c>
      <c r="D282" s="5"/>
      <c r="E282" s="18" t="s">
        <v>597</v>
      </c>
      <c r="F282" s="4">
        <f t="shared" ref="F282:AF286" si="650">F283</f>
        <v>551.1</v>
      </c>
      <c r="G282" s="4">
        <f t="shared" si="650"/>
        <v>0</v>
      </c>
      <c r="H282" s="4">
        <f t="shared" si="650"/>
        <v>551.1</v>
      </c>
      <c r="I282" s="4">
        <f t="shared" si="650"/>
        <v>2.01E-2</v>
      </c>
      <c r="J282" s="4">
        <f t="shared" si="650"/>
        <v>0</v>
      </c>
      <c r="K282" s="4">
        <f t="shared" si="650"/>
        <v>0.51639000000000002</v>
      </c>
      <c r="L282" s="4">
        <f t="shared" si="650"/>
        <v>551.63648999999998</v>
      </c>
      <c r="M282" s="4">
        <f t="shared" si="650"/>
        <v>0</v>
      </c>
      <c r="N282" s="4">
        <f t="shared" si="650"/>
        <v>551.63648999999998</v>
      </c>
      <c r="O282" s="4">
        <f t="shared" si="650"/>
        <v>2.01E-2</v>
      </c>
      <c r="P282" s="4">
        <f t="shared" si="650"/>
        <v>0</v>
      </c>
      <c r="Q282" s="4">
        <f t="shared" si="650"/>
        <v>551.65658999999994</v>
      </c>
      <c r="R282" s="4">
        <f t="shared" si="650"/>
        <v>0</v>
      </c>
      <c r="S282" s="4">
        <f t="shared" si="650"/>
        <v>0</v>
      </c>
      <c r="T282" s="4"/>
      <c r="U282" s="4">
        <f t="shared" si="650"/>
        <v>0</v>
      </c>
      <c r="V282" s="4"/>
      <c r="W282" s="4">
        <f t="shared" si="650"/>
        <v>0</v>
      </c>
      <c r="X282" s="4">
        <f t="shared" si="650"/>
        <v>0</v>
      </c>
      <c r="Y282" s="4">
        <f t="shared" si="650"/>
        <v>2.01E-2</v>
      </c>
      <c r="Z282" s="4">
        <f t="shared" si="650"/>
        <v>2.01E-2</v>
      </c>
      <c r="AA282" s="4">
        <f t="shared" si="650"/>
        <v>0</v>
      </c>
      <c r="AB282" s="4">
        <f t="shared" si="650"/>
        <v>0</v>
      </c>
      <c r="AC282" s="4"/>
      <c r="AD282" s="4">
        <f t="shared" si="650"/>
        <v>0</v>
      </c>
      <c r="AE282" s="4"/>
      <c r="AF282" s="4">
        <f t="shared" si="650"/>
        <v>2.01E-2</v>
      </c>
      <c r="AG282" s="4">
        <f t="shared" ref="AF282:AG286" si="651">AG283</f>
        <v>2.01E-2</v>
      </c>
      <c r="AH282" s="83"/>
    </row>
    <row r="283" spans="1:34" ht="31.5" hidden="1" outlineLevel="4" x14ac:dyDescent="0.2">
      <c r="A283" s="5" t="s">
        <v>35</v>
      </c>
      <c r="B283" s="5" t="s">
        <v>220</v>
      </c>
      <c r="C283" s="5" t="s">
        <v>222</v>
      </c>
      <c r="D283" s="5"/>
      <c r="E283" s="18" t="s">
        <v>223</v>
      </c>
      <c r="F283" s="4">
        <f>F284+F286</f>
        <v>551.1</v>
      </c>
      <c r="G283" s="4">
        <f t="shared" ref="G283:J283" si="652">G284+G286</f>
        <v>0</v>
      </c>
      <c r="H283" s="4">
        <f t="shared" si="652"/>
        <v>551.1</v>
      </c>
      <c r="I283" s="4">
        <f t="shared" si="652"/>
        <v>2.01E-2</v>
      </c>
      <c r="J283" s="4">
        <f t="shared" si="652"/>
        <v>0</v>
      </c>
      <c r="K283" s="4">
        <f t="shared" ref="K283:L283" si="653">K284+K286</f>
        <v>0.51639000000000002</v>
      </c>
      <c r="L283" s="4">
        <f t="shared" si="653"/>
        <v>551.63648999999998</v>
      </c>
      <c r="M283" s="4">
        <f t="shared" ref="M283:Q283" si="654">M284+M286</f>
        <v>0</v>
      </c>
      <c r="N283" s="4">
        <f t="shared" si="654"/>
        <v>551.63648999999998</v>
      </c>
      <c r="O283" s="4">
        <f t="shared" si="654"/>
        <v>2.01E-2</v>
      </c>
      <c r="P283" s="4">
        <f t="shared" si="654"/>
        <v>0</v>
      </c>
      <c r="Q283" s="4">
        <f t="shared" si="654"/>
        <v>551.65658999999994</v>
      </c>
      <c r="R283" s="4">
        <f t="shared" ref="R283:AA283" si="655">R284+R286</f>
        <v>0</v>
      </c>
      <c r="S283" s="4">
        <f t="shared" ref="S283" si="656">S284+S286</f>
        <v>0</v>
      </c>
      <c r="T283" s="4"/>
      <c r="U283" s="4">
        <f t="shared" ref="U283" si="657">U284+U286</f>
        <v>0</v>
      </c>
      <c r="V283" s="4"/>
      <c r="W283" s="4">
        <f t="shared" ref="W283:Z283" si="658">W284+W286</f>
        <v>0</v>
      </c>
      <c r="X283" s="4">
        <f t="shared" si="658"/>
        <v>0</v>
      </c>
      <c r="Y283" s="4">
        <f t="shared" si="658"/>
        <v>2.01E-2</v>
      </c>
      <c r="Z283" s="4">
        <f t="shared" si="658"/>
        <v>2.01E-2</v>
      </c>
      <c r="AA283" s="4">
        <f t="shared" si="655"/>
        <v>0</v>
      </c>
      <c r="AB283" s="4">
        <f t="shared" ref="AB283" si="659">AB284+AB286</f>
        <v>0</v>
      </c>
      <c r="AC283" s="4"/>
      <c r="AD283" s="4">
        <f t="shared" ref="AD283" si="660">AD284+AD286</f>
        <v>0</v>
      </c>
      <c r="AE283" s="4"/>
      <c r="AF283" s="4">
        <f t="shared" ref="AF283:AG283" si="661">AF284+AF286</f>
        <v>2.01E-2</v>
      </c>
      <c r="AG283" s="4">
        <f t="shared" si="661"/>
        <v>2.01E-2</v>
      </c>
      <c r="AH283" s="83"/>
    </row>
    <row r="284" spans="1:34" ht="47.25" hidden="1" outlineLevel="5" x14ac:dyDescent="0.2">
      <c r="A284" s="5" t="s">
        <v>35</v>
      </c>
      <c r="B284" s="5" t="s">
        <v>220</v>
      </c>
      <c r="C284" s="5" t="s">
        <v>224</v>
      </c>
      <c r="D284" s="5"/>
      <c r="E284" s="18" t="s">
        <v>541</v>
      </c>
      <c r="F284" s="4">
        <f t="shared" si="650"/>
        <v>5</v>
      </c>
      <c r="G284" s="4">
        <f t="shared" si="650"/>
        <v>0</v>
      </c>
      <c r="H284" s="4">
        <f t="shared" si="650"/>
        <v>5</v>
      </c>
      <c r="I284" s="4">
        <f t="shared" si="650"/>
        <v>0</v>
      </c>
      <c r="J284" s="4">
        <f t="shared" si="650"/>
        <v>0</v>
      </c>
      <c r="K284" s="4">
        <f t="shared" si="650"/>
        <v>0.51639000000000002</v>
      </c>
      <c r="L284" s="4">
        <f t="shared" si="650"/>
        <v>5.5163900000000003</v>
      </c>
      <c r="M284" s="4">
        <f t="shared" si="650"/>
        <v>0</v>
      </c>
      <c r="N284" s="4">
        <f t="shared" si="650"/>
        <v>5.5163900000000003</v>
      </c>
      <c r="O284" s="4">
        <f t="shared" si="650"/>
        <v>0</v>
      </c>
      <c r="P284" s="4">
        <f t="shared" si="650"/>
        <v>0</v>
      </c>
      <c r="Q284" s="4">
        <f t="shared" si="650"/>
        <v>5.5163900000000003</v>
      </c>
      <c r="R284" s="4">
        <f t="shared" si="650"/>
        <v>0</v>
      </c>
      <c r="S284" s="4">
        <f t="shared" si="650"/>
        <v>0</v>
      </c>
      <c r="T284" s="4"/>
      <c r="U284" s="4">
        <f t="shared" si="650"/>
        <v>0</v>
      </c>
      <c r="V284" s="4"/>
      <c r="W284" s="4">
        <f t="shared" si="650"/>
        <v>0</v>
      </c>
      <c r="X284" s="4">
        <f t="shared" si="650"/>
        <v>0</v>
      </c>
      <c r="Y284" s="4">
        <f t="shared" si="650"/>
        <v>0</v>
      </c>
      <c r="Z284" s="4">
        <f t="shared" si="650"/>
        <v>0</v>
      </c>
      <c r="AA284" s="4">
        <f t="shared" si="650"/>
        <v>0</v>
      </c>
      <c r="AB284" s="4">
        <f t="shared" si="650"/>
        <v>0</v>
      </c>
      <c r="AC284" s="4"/>
      <c r="AD284" s="4">
        <f t="shared" si="650"/>
        <v>0</v>
      </c>
      <c r="AE284" s="4"/>
      <c r="AF284" s="4">
        <f t="shared" si="651"/>
        <v>0</v>
      </c>
      <c r="AG284" s="4">
        <f t="shared" si="651"/>
        <v>0</v>
      </c>
      <c r="AH284" s="83"/>
    </row>
    <row r="285" spans="1:34" ht="31.5" hidden="1" outlineLevel="7" x14ac:dyDescent="0.2">
      <c r="A285" s="11" t="s">
        <v>35</v>
      </c>
      <c r="B285" s="11" t="s">
        <v>220</v>
      </c>
      <c r="C285" s="11" t="s">
        <v>224</v>
      </c>
      <c r="D285" s="11" t="s">
        <v>92</v>
      </c>
      <c r="E285" s="15" t="s">
        <v>93</v>
      </c>
      <c r="F285" s="8">
        <v>5</v>
      </c>
      <c r="G285" s="8"/>
      <c r="H285" s="8">
        <f>SUM(F285:G285)</f>
        <v>5</v>
      </c>
      <c r="I285" s="8"/>
      <c r="J285" s="8"/>
      <c r="K285" s="8">
        <v>0.51639000000000002</v>
      </c>
      <c r="L285" s="8">
        <f>SUM(H285:K285)</f>
        <v>5.5163900000000003</v>
      </c>
      <c r="M285" s="8"/>
      <c r="N285" s="8">
        <f>SUM(L285:M285)</f>
        <v>5.5163900000000003</v>
      </c>
      <c r="O285" s="8"/>
      <c r="P285" s="8"/>
      <c r="Q285" s="8">
        <f>SUM(N285:P285)</f>
        <v>5.5163900000000003</v>
      </c>
      <c r="R285" s="8"/>
      <c r="S285" s="8"/>
      <c r="T285" s="8"/>
      <c r="U285" s="8"/>
      <c r="V285" s="8"/>
      <c r="W285" s="8"/>
      <c r="X285" s="8">
        <f>SUM(V285:W285)</f>
        <v>0</v>
      </c>
      <c r="Y285" s="8"/>
      <c r="Z285" s="8">
        <f>SUM(X285:Y285)</f>
        <v>0</v>
      </c>
      <c r="AA285" s="8"/>
      <c r="AB285" s="8"/>
      <c r="AC285" s="8"/>
      <c r="AD285" s="8"/>
      <c r="AE285" s="8"/>
      <c r="AF285" s="8"/>
      <c r="AG285" s="8">
        <f>SUM(AE285:AF285)</f>
        <v>0</v>
      </c>
      <c r="AH285" s="83"/>
    </row>
    <row r="286" spans="1:34" s="42" customFormat="1" ht="47.25" hidden="1" outlineLevel="5" x14ac:dyDescent="0.2">
      <c r="A286" s="5" t="s">
        <v>35</v>
      </c>
      <c r="B286" s="5" t="s">
        <v>220</v>
      </c>
      <c r="C286" s="5" t="s">
        <v>224</v>
      </c>
      <c r="D286" s="5"/>
      <c r="E286" s="18" t="s">
        <v>579</v>
      </c>
      <c r="F286" s="4">
        <f t="shared" si="650"/>
        <v>546.1</v>
      </c>
      <c r="G286" s="4">
        <f t="shared" si="650"/>
        <v>0</v>
      </c>
      <c r="H286" s="4">
        <f t="shared" si="650"/>
        <v>546.1</v>
      </c>
      <c r="I286" s="4">
        <f t="shared" si="650"/>
        <v>2.01E-2</v>
      </c>
      <c r="J286" s="4">
        <f t="shared" si="650"/>
        <v>0</v>
      </c>
      <c r="K286" s="4">
        <f t="shared" si="650"/>
        <v>0</v>
      </c>
      <c r="L286" s="4">
        <f t="shared" si="650"/>
        <v>546.12009999999998</v>
      </c>
      <c r="M286" s="4">
        <f t="shared" si="650"/>
        <v>0</v>
      </c>
      <c r="N286" s="4">
        <f t="shared" si="650"/>
        <v>546.12009999999998</v>
      </c>
      <c r="O286" s="4">
        <f t="shared" si="650"/>
        <v>2.01E-2</v>
      </c>
      <c r="P286" s="4">
        <f t="shared" si="650"/>
        <v>0</v>
      </c>
      <c r="Q286" s="4">
        <f t="shared" si="650"/>
        <v>546.14019999999994</v>
      </c>
      <c r="R286" s="4">
        <f t="shared" si="650"/>
        <v>0</v>
      </c>
      <c r="S286" s="4">
        <f t="shared" si="650"/>
        <v>0</v>
      </c>
      <c r="T286" s="4"/>
      <c r="U286" s="4">
        <f t="shared" si="650"/>
        <v>0</v>
      </c>
      <c r="V286" s="4">
        <f t="shared" si="650"/>
        <v>0</v>
      </c>
      <c r="W286" s="4">
        <f t="shared" si="650"/>
        <v>0</v>
      </c>
      <c r="X286" s="4">
        <f t="shared" si="650"/>
        <v>0</v>
      </c>
      <c r="Y286" s="4">
        <f t="shared" si="650"/>
        <v>2.01E-2</v>
      </c>
      <c r="Z286" s="4">
        <f t="shared" si="650"/>
        <v>2.01E-2</v>
      </c>
      <c r="AA286" s="4">
        <f t="shared" si="650"/>
        <v>0</v>
      </c>
      <c r="AB286" s="4">
        <f t="shared" si="650"/>
        <v>0</v>
      </c>
      <c r="AC286" s="4"/>
      <c r="AD286" s="4">
        <f t="shared" si="650"/>
        <v>0</v>
      </c>
      <c r="AE286" s="4">
        <f t="shared" si="650"/>
        <v>0</v>
      </c>
      <c r="AF286" s="4">
        <f t="shared" si="651"/>
        <v>2.01E-2</v>
      </c>
      <c r="AG286" s="4">
        <f t="shared" si="651"/>
        <v>2.01E-2</v>
      </c>
      <c r="AH286" s="83"/>
    </row>
    <row r="287" spans="1:34" s="42" customFormat="1" ht="31.5" hidden="1" outlineLevel="7" x14ac:dyDescent="0.2">
      <c r="A287" s="11" t="s">
        <v>35</v>
      </c>
      <c r="B287" s="11" t="s">
        <v>220</v>
      </c>
      <c r="C287" s="11" t="s">
        <v>224</v>
      </c>
      <c r="D287" s="11" t="s">
        <v>92</v>
      </c>
      <c r="E287" s="15" t="s">
        <v>93</v>
      </c>
      <c r="F287" s="8">
        <v>546.1</v>
      </c>
      <c r="G287" s="8"/>
      <c r="H287" s="8">
        <f>SUM(F287:G287)</f>
        <v>546.1</v>
      </c>
      <c r="I287" s="8">
        <v>2.01E-2</v>
      </c>
      <c r="J287" s="8"/>
      <c r="K287" s="8"/>
      <c r="L287" s="8">
        <f>SUM(H287:K287)</f>
        <v>546.12009999999998</v>
      </c>
      <c r="M287" s="8"/>
      <c r="N287" s="8">
        <f>SUM(L287:M287)</f>
        <v>546.12009999999998</v>
      </c>
      <c r="O287" s="8">
        <v>2.01E-2</v>
      </c>
      <c r="P287" s="8"/>
      <c r="Q287" s="8">
        <f>SUM(N287:P287)</f>
        <v>546.14019999999994</v>
      </c>
      <c r="R287" s="8"/>
      <c r="S287" s="8"/>
      <c r="T287" s="8"/>
      <c r="U287" s="8"/>
      <c r="V287" s="8">
        <f>SUM(T287:U287)</f>
        <v>0</v>
      </c>
      <c r="W287" s="8"/>
      <c r="X287" s="8">
        <f>SUM(V287:W287)</f>
        <v>0</v>
      </c>
      <c r="Y287" s="8">
        <v>2.01E-2</v>
      </c>
      <c r="Z287" s="8">
        <f>SUM(X287:Y287)</f>
        <v>2.01E-2</v>
      </c>
      <c r="AA287" s="8"/>
      <c r="AB287" s="8"/>
      <c r="AC287" s="8"/>
      <c r="AD287" s="8"/>
      <c r="AE287" s="8">
        <f>SUM(AC287:AD287)</f>
        <v>0</v>
      </c>
      <c r="AF287" s="8">
        <v>2.01E-2</v>
      </c>
      <c r="AG287" s="8">
        <f>SUM(AE287:AF287)</f>
        <v>2.01E-2</v>
      </c>
      <c r="AH287" s="83"/>
    </row>
    <row r="288" spans="1:34" ht="31.5" outlineLevel="3" x14ac:dyDescent="0.2">
      <c r="A288" s="5" t="s">
        <v>35</v>
      </c>
      <c r="B288" s="5" t="s">
        <v>220</v>
      </c>
      <c r="C288" s="5" t="s">
        <v>225</v>
      </c>
      <c r="D288" s="5"/>
      <c r="E288" s="18" t="s">
        <v>226</v>
      </c>
      <c r="F288" s="4">
        <f>F289+F302</f>
        <v>303613.19527000003</v>
      </c>
      <c r="G288" s="4">
        <f t="shared" ref="G288:J288" si="662">G289+G302</f>
        <v>-9717.7000000000007</v>
      </c>
      <c r="H288" s="4">
        <f t="shared" si="662"/>
        <v>293895.49527000001</v>
      </c>
      <c r="I288" s="4">
        <f t="shared" si="662"/>
        <v>0</v>
      </c>
      <c r="J288" s="4">
        <f t="shared" si="662"/>
        <v>5885.4419600000001</v>
      </c>
      <c r="K288" s="4">
        <f t="shared" ref="K288:L288" si="663">K289+K302</f>
        <v>0</v>
      </c>
      <c r="L288" s="4">
        <f t="shared" si="663"/>
        <v>299780.93722999998</v>
      </c>
      <c r="M288" s="4">
        <f t="shared" ref="M288:Q288" si="664">M289+M302</f>
        <v>23465.622900000002</v>
      </c>
      <c r="N288" s="4">
        <f t="shared" si="664"/>
        <v>323246.56013</v>
      </c>
      <c r="O288" s="4">
        <f t="shared" si="664"/>
        <v>72276.5</v>
      </c>
      <c r="P288" s="4">
        <f t="shared" si="664"/>
        <v>0</v>
      </c>
      <c r="Q288" s="4">
        <f t="shared" si="664"/>
        <v>395523.06013</v>
      </c>
      <c r="R288" s="4">
        <f t="shared" ref="R288:AA288" si="665">R289+R302</f>
        <v>232965.3</v>
      </c>
      <c r="S288" s="4">
        <f t="shared" ref="S288" si="666">S289+S302</f>
        <v>-4777.5</v>
      </c>
      <c r="T288" s="4">
        <f t="shared" ref="T288:Z288" si="667">T289+T302</f>
        <v>228187.8</v>
      </c>
      <c r="U288" s="4">
        <f t="shared" si="667"/>
        <v>0</v>
      </c>
      <c r="V288" s="4">
        <f t="shared" si="667"/>
        <v>228187.8</v>
      </c>
      <c r="W288" s="4">
        <f t="shared" si="667"/>
        <v>0</v>
      </c>
      <c r="X288" s="4">
        <f t="shared" si="667"/>
        <v>228187.8</v>
      </c>
      <c r="Y288" s="4">
        <f t="shared" si="667"/>
        <v>26328.300000000003</v>
      </c>
      <c r="Z288" s="4">
        <f t="shared" si="667"/>
        <v>254516.09999999998</v>
      </c>
      <c r="AA288" s="4">
        <f t="shared" si="665"/>
        <v>43666.25</v>
      </c>
      <c r="AB288" s="4">
        <f t="shared" ref="AB288" si="668">AB289+AB302</f>
        <v>0</v>
      </c>
      <c r="AC288" s="4">
        <f t="shared" ref="AC288:AG288" si="669">AC289+AC302</f>
        <v>43666.25</v>
      </c>
      <c r="AD288" s="4">
        <f t="shared" si="669"/>
        <v>0</v>
      </c>
      <c r="AE288" s="4">
        <f t="shared" si="669"/>
        <v>43666.25</v>
      </c>
      <c r="AF288" s="4">
        <f t="shared" si="669"/>
        <v>8183.53</v>
      </c>
      <c r="AG288" s="4">
        <f t="shared" si="669"/>
        <v>51849.78</v>
      </c>
      <c r="AH288" s="83"/>
    </row>
    <row r="289" spans="1:34" ht="26.25" customHeight="1" outlineLevel="4" x14ac:dyDescent="0.2">
      <c r="A289" s="5" t="s">
        <v>35</v>
      </c>
      <c r="B289" s="5" t="s">
        <v>220</v>
      </c>
      <c r="C289" s="5" t="s">
        <v>227</v>
      </c>
      <c r="D289" s="5"/>
      <c r="E289" s="18" t="s">
        <v>228</v>
      </c>
      <c r="F289" s="4">
        <f>F290+F293+F296+F298+F300</f>
        <v>222958.69527</v>
      </c>
      <c r="G289" s="4">
        <f t="shared" ref="G289:J289" si="670">G290+G293+G296+G298+G300</f>
        <v>0</v>
      </c>
      <c r="H289" s="4">
        <f t="shared" si="670"/>
        <v>222958.69527</v>
      </c>
      <c r="I289" s="4">
        <f t="shared" si="670"/>
        <v>0</v>
      </c>
      <c r="J289" s="4">
        <f t="shared" si="670"/>
        <v>5885.4419600000001</v>
      </c>
      <c r="K289" s="4">
        <f t="shared" ref="K289:L289" si="671">K290+K293+K296+K298+K300</f>
        <v>0</v>
      </c>
      <c r="L289" s="4">
        <f t="shared" si="671"/>
        <v>228844.13722999999</v>
      </c>
      <c r="M289" s="4">
        <f t="shared" ref="M289:Q289" si="672">M290+M293+M296+M298+M300</f>
        <v>23465.622900000002</v>
      </c>
      <c r="N289" s="4">
        <f t="shared" si="672"/>
        <v>252309.76012999998</v>
      </c>
      <c r="O289" s="4">
        <f t="shared" si="672"/>
        <v>52398.8</v>
      </c>
      <c r="P289" s="4">
        <f t="shared" si="672"/>
        <v>0</v>
      </c>
      <c r="Q289" s="4">
        <f t="shared" si="672"/>
        <v>304708.56013</v>
      </c>
      <c r="R289" s="4">
        <f>R290+R293+R296+R298+R300</f>
        <v>23381.3</v>
      </c>
      <c r="S289" s="4">
        <f t="shared" ref="S289" si="673">S290+S293+S296+S298+S300</f>
        <v>0</v>
      </c>
      <c r="T289" s="4">
        <f t="shared" ref="T289:Z289" si="674">T290+T293+T296+T298+T300</f>
        <v>23381.3</v>
      </c>
      <c r="U289" s="4">
        <f t="shared" si="674"/>
        <v>0</v>
      </c>
      <c r="V289" s="4">
        <f t="shared" si="674"/>
        <v>23381.3</v>
      </c>
      <c r="W289" s="4">
        <f t="shared" si="674"/>
        <v>0</v>
      </c>
      <c r="X289" s="4">
        <f t="shared" si="674"/>
        <v>23381.3</v>
      </c>
      <c r="Y289" s="4">
        <f t="shared" si="674"/>
        <v>0</v>
      </c>
      <c r="Z289" s="4">
        <f t="shared" si="674"/>
        <v>23381.3</v>
      </c>
      <c r="AA289" s="4">
        <f>AA290+AA293+AA296+AA298+AA300</f>
        <v>43666.25</v>
      </c>
      <c r="AB289" s="4">
        <f t="shared" ref="AB289" si="675">AB290+AB293+AB296+AB298+AB300</f>
        <v>0</v>
      </c>
      <c r="AC289" s="4">
        <f t="shared" ref="AC289:AG289" si="676">AC290+AC293+AC296+AC298+AC300</f>
        <v>43666.25</v>
      </c>
      <c r="AD289" s="4">
        <f t="shared" si="676"/>
        <v>0</v>
      </c>
      <c r="AE289" s="4">
        <f t="shared" si="676"/>
        <v>43666.25</v>
      </c>
      <c r="AF289" s="4">
        <f t="shared" si="676"/>
        <v>0</v>
      </c>
      <c r="AG289" s="4">
        <f t="shared" si="676"/>
        <v>43666.25</v>
      </c>
      <c r="AH289" s="83"/>
    </row>
    <row r="290" spans="1:34" ht="31.5" hidden="1" outlineLevel="5" x14ac:dyDescent="0.2">
      <c r="A290" s="5" t="s">
        <v>35</v>
      </c>
      <c r="B290" s="5" t="s">
        <v>220</v>
      </c>
      <c r="C290" s="5" t="s">
        <v>229</v>
      </c>
      <c r="D290" s="5"/>
      <c r="E290" s="18" t="s">
        <v>230</v>
      </c>
      <c r="F290" s="4">
        <f>F292</f>
        <v>2500</v>
      </c>
      <c r="G290" s="4">
        <f t="shared" ref="G290:H290" si="677">G292</f>
        <v>0</v>
      </c>
      <c r="H290" s="4">
        <f t="shared" si="677"/>
        <v>2500</v>
      </c>
      <c r="I290" s="4">
        <f>I292+I291</f>
        <v>0</v>
      </c>
      <c r="J290" s="4">
        <f t="shared" ref="J290:L290" si="678">J292+J291</f>
        <v>1697.5958600000001</v>
      </c>
      <c r="K290" s="4">
        <f t="shared" si="678"/>
        <v>0</v>
      </c>
      <c r="L290" s="4">
        <f t="shared" si="678"/>
        <v>4197.5958600000004</v>
      </c>
      <c r="M290" s="4">
        <f t="shared" ref="M290:N290" si="679">M292+M291</f>
        <v>0</v>
      </c>
      <c r="N290" s="4">
        <f t="shared" si="679"/>
        <v>4197.5958600000004</v>
      </c>
      <c r="O290" s="4">
        <f>O292+O291</f>
        <v>0</v>
      </c>
      <c r="P290" s="4">
        <f t="shared" ref="P290:Q290" si="680">P292+P291</f>
        <v>0</v>
      </c>
      <c r="Q290" s="4">
        <f t="shared" si="680"/>
        <v>4197.5958600000004</v>
      </c>
      <c r="R290" s="4">
        <f t="shared" ref="R290:AA290" si="681">R292</f>
        <v>4300</v>
      </c>
      <c r="S290" s="4">
        <f t="shared" ref="S290" si="682">S292</f>
        <v>0</v>
      </c>
      <c r="T290" s="4">
        <f t="shared" ref="T290:V290" si="683">T292</f>
        <v>4300</v>
      </c>
      <c r="U290" s="4">
        <f t="shared" si="683"/>
        <v>0</v>
      </c>
      <c r="V290" s="4">
        <f t="shared" si="683"/>
        <v>4300</v>
      </c>
      <c r="W290" s="4">
        <f t="shared" ref="W290:X290" si="684">W292+W291</f>
        <v>0</v>
      </c>
      <c r="X290" s="4">
        <f t="shared" si="684"/>
        <v>4300</v>
      </c>
      <c r="Y290" s="4">
        <f>Y292+Y291</f>
        <v>0</v>
      </c>
      <c r="Z290" s="4">
        <f t="shared" ref="Z290" si="685">Z292+Z291</f>
        <v>4300</v>
      </c>
      <c r="AA290" s="4">
        <f t="shared" si="681"/>
        <v>4300</v>
      </c>
      <c r="AB290" s="4">
        <f t="shared" ref="AB290" si="686">AB292</f>
        <v>0</v>
      </c>
      <c r="AC290" s="4">
        <f t="shared" ref="AC290:AE290" si="687">AC292</f>
        <v>4300</v>
      </c>
      <c r="AD290" s="4">
        <f t="shared" si="687"/>
        <v>0</v>
      </c>
      <c r="AE290" s="4">
        <f t="shared" si="687"/>
        <v>4300</v>
      </c>
      <c r="AF290" s="4">
        <f>AF292+AF291</f>
        <v>0</v>
      </c>
      <c r="AG290" s="4">
        <f t="shared" ref="AG290" si="688">AG292+AG291</f>
        <v>4300</v>
      </c>
      <c r="AH290" s="83"/>
    </row>
    <row r="291" spans="1:34" ht="31.5" hidden="1" outlineLevel="5" x14ac:dyDescent="0.2">
      <c r="A291" s="11" t="s">
        <v>35</v>
      </c>
      <c r="B291" s="11" t="s">
        <v>220</v>
      </c>
      <c r="C291" s="11" t="s">
        <v>229</v>
      </c>
      <c r="D291" s="11" t="s">
        <v>92</v>
      </c>
      <c r="E291" s="15" t="s">
        <v>704</v>
      </c>
      <c r="F291" s="4"/>
      <c r="G291" s="4"/>
      <c r="H291" s="4"/>
      <c r="I291" s="4"/>
      <c r="J291" s="8">
        <f>1113.94529+583.65057</f>
        <v>1697.5958600000001</v>
      </c>
      <c r="K291" s="4"/>
      <c r="L291" s="8">
        <f>SUM(H291:K291)</f>
        <v>1697.5958600000001</v>
      </c>
      <c r="M291" s="4"/>
      <c r="N291" s="8">
        <f>SUM(L291:M291)</f>
        <v>1697.5958600000001</v>
      </c>
      <c r="O291" s="4"/>
      <c r="P291" s="4"/>
      <c r="Q291" s="8">
        <f>SUM(N291:P291)</f>
        <v>1697.5958600000001</v>
      </c>
      <c r="R291" s="4"/>
      <c r="S291" s="4"/>
      <c r="T291" s="4"/>
      <c r="U291" s="4"/>
      <c r="V291" s="4"/>
      <c r="W291" s="4"/>
      <c r="X291" s="8">
        <f>SUM(V291:W291)</f>
        <v>0</v>
      </c>
      <c r="Y291" s="4"/>
      <c r="Z291" s="8">
        <f>SUM(X291:Y291)</f>
        <v>0</v>
      </c>
      <c r="AA291" s="4"/>
      <c r="AB291" s="4"/>
      <c r="AC291" s="4"/>
      <c r="AD291" s="4"/>
      <c r="AE291" s="4"/>
      <c r="AF291" s="4"/>
      <c r="AG291" s="8">
        <f>SUM(AE291:AF291)</f>
        <v>0</v>
      </c>
      <c r="AH291" s="83"/>
    </row>
    <row r="292" spans="1:34" ht="15.75" hidden="1" outlineLevel="7" x14ac:dyDescent="0.2">
      <c r="A292" s="11" t="s">
        <v>35</v>
      </c>
      <c r="B292" s="11" t="s">
        <v>220</v>
      </c>
      <c r="C292" s="11" t="s">
        <v>229</v>
      </c>
      <c r="D292" s="11" t="s">
        <v>27</v>
      </c>
      <c r="E292" s="15" t="s">
        <v>28</v>
      </c>
      <c r="F292" s="8">
        <v>2500</v>
      </c>
      <c r="G292" s="8"/>
      <c r="H292" s="8">
        <f>SUM(F292:G292)</f>
        <v>2500</v>
      </c>
      <c r="I292" s="8"/>
      <c r="J292" s="8"/>
      <c r="K292" s="8"/>
      <c r="L292" s="8">
        <f>SUM(H292:K292)</f>
        <v>2500</v>
      </c>
      <c r="M292" s="8"/>
      <c r="N292" s="8">
        <f>SUM(L292:M292)</f>
        <v>2500</v>
      </c>
      <c r="O292" s="8"/>
      <c r="P292" s="8"/>
      <c r="Q292" s="8">
        <f>SUM(N292:P292)</f>
        <v>2500</v>
      </c>
      <c r="R292" s="8">
        <v>4300</v>
      </c>
      <c r="S292" s="8"/>
      <c r="T292" s="8">
        <f>SUM(R292:S292)</f>
        <v>4300</v>
      </c>
      <c r="U292" s="8"/>
      <c r="V292" s="8">
        <f>SUM(T292:U292)</f>
        <v>4300</v>
      </c>
      <c r="W292" s="8"/>
      <c r="X292" s="8">
        <f>SUM(V292:W292)</f>
        <v>4300</v>
      </c>
      <c r="Y292" s="8"/>
      <c r="Z292" s="8">
        <f>SUM(X292:Y292)</f>
        <v>4300</v>
      </c>
      <c r="AA292" s="8">
        <v>4300</v>
      </c>
      <c r="AB292" s="8"/>
      <c r="AC292" s="8">
        <f>SUM(AA292:AB292)</f>
        <v>4300</v>
      </c>
      <c r="AD292" s="8"/>
      <c r="AE292" s="8">
        <f>SUM(AC292:AD292)</f>
        <v>4300</v>
      </c>
      <c r="AF292" s="8"/>
      <c r="AG292" s="8">
        <f>SUM(AE292:AF292)</f>
        <v>4300</v>
      </c>
      <c r="AH292" s="83"/>
    </row>
    <row r="293" spans="1:34" ht="15.75" hidden="1" outlineLevel="5" x14ac:dyDescent="0.2">
      <c r="A293" s="5" t="s">
        <v>35</v>
      </c>
      <c r="B293" s="5" t="s">
        <v>220</v>
      </c>
      <c r="C293" s="5" t="s">
        <v>231</v>
      </c>
      <c r="D293" s="5"/>
      <c r="E293" s="18" t="s">
        <v>613</v>
      </c>
      <c r="F293" s="4">
        <f>F294+F295</f>
        <v>5674.8</v>
      </c>
      <c r="G293" s="4">
        <f t="shared" ref="G293:J293" si="689">G294+G295</f>
        <v>0</v>
      </c>
      <c r="H293" s="4">
        <f t="shared" si="689"/>
        <v>5674.8</v>
      </c>
      <c r="I293" s="4">
        <f t="shared" si="689"/>
        <v>0</v>
      </c>
      <c r="J293" s="4">
        <f t="shared" si="689"/>
        <v>3940.4096</v>
      </c>
      <c r="K293" s="4">
        <f t="shared" ref="K293:L293" si="690">K294+K295</f>
        <v>0</v>
      </c>
      <c r="L293" s="4">
        <f t="shared" si="690"/>
        <v>9615.2096000000001</v>
      </c>
      <c r="M293" s="4">
        <f t="shared" ref="M293:Q293" si="691">M294+M295</f>
        <v>0</v>
      </c>
      <c r="N293" s="4">
        <f t="shared" si="691"/>
        <v>9615.2096000000001</v>
      </c>
      <c r="O293" s="4">
        <f t="shared" si="691"/>
        <v>0</v>
      </c>
      <c r="P293" s="4">
        <f t="shared" si="691"/>
        <v>0</v>
      </c>
      <c r="Q293" s="4">
        <f t="shared" si="691"/>
        <v>9615.2096000000001</v>
      </c>
      <c r="R293" s="4">
        <f t="shared" ref="R293:AA293" si="692">R294+R295</f>
        <v>5150</v>
      </c>
      <c r="S293" s="4">
        <f t="shared" ref="S293" si="693">S294+S295</f>
        <v>0</v>
      </c>
      <c r="T293" s="4">
        <f t="shared" ref="T293:Z293" si="694">T294+T295</f>
        <v>5150</v>
      </c>
      <c r="U293" s="4">
        <f t="shared" si="694"/>
        <v>0</v>
      </c>
      <c r="V293" s="4">
        <f t="shared" si="694"/>
        <v>5150</v>
      </c>
      <c r="W293" s="4">
        <f t="shared" si="694"/>
        <v>0</v>
      </c>
      <c r="X293" s="4">
        <f t="shared" si="694"/>
        <v>5150</v>
      </c>
      <c r="Y293" s="4">
        <f t="shared" si="694"/>
        <v>0</v>
      </c>
      <c r="Z293" s="4">
        <f t="shared" si="694"/>
        <v>5150</v>
      </c>
      <c r="AA293" s="4">
        <f t="shared" si="692"/>
        <v>5150</v>
      </c>
      <c r="AB293" s="4">
        <f t="shared" ref="AB293" si="695">AB294+AB295</f>
        <v>0</v>
      </c>
      <c r="AC293" s="4">
        <f t="shared" ref="AC293:AG293" si="696">AC294+AC295</f>
        <v>5150</v>
      </c>
      <c r="AD293" s="4">
        <f t="shared" si="696"/>
        <v>0</v>
      </c>
      <c r="AE293" s="4">
        <f t="shared" si="696"/>
        <v>5150</v>
      </c>
      <c r="AF293" s="4">
        <f t="shared" si="696"/>
        <v>0</v>
      </c>
      <c r="AG293" s="4">
        <f t="shared" si="696"/>
        <v>5150</v>
      </c>
      <c r="AH293" s="83"/>
    </row>
    <row r="294" spans="1:34" ht="31.5" hidden="1" outlineLevel="7" x14ac:dyDescent="0.2">
      <c r="A294" s="11" t="s">
        <v>35</v>
      </c>
      <c r="B294" s="11" t="s">
        <v>220</v>
      </c>
      <c r="C294" s="11" t="s">
        <v>231</v>
      </c>
      <c r="D294" s="11" t="s">
        <v>11</v>
      </c>
      <c r="E294" s="15" t="s">
        <v>12</v>
      </c>
      <c r="F294" s="8">
        <f>650+200</f>
        <v>850</v>
      </c>
      <c r="G294" s="8"/>
      <c r="H294" s="8">
        <f>SUM(F294:G294)</f>
        <v>850</v>
      </c>
      <c r="I294" s="8"/>
      <c r="J294" s="8">
        <v>10.00778</v>
      </c>
      <c r="K294" s="8"/>
      <c r="L294" s="8">
        <f>SUM(H294:K294)</f>
        <v>860.00778000000003</v>
      </c>
      <c r="M294" s="8"/>
      <c r="N294" s="8">
        <f>SUM(L294:M294)</f>
        <v>860.00778000000003</v>
      </c>
      <c r="O294" s="8"/>
      <c r="P294" s="8"/>
      <c r="Q294" s="8">
        <f>SUM(N294:P294)</f>
        <v>860.00778000000003</v>
      </c>
      <c r="R294" s="8">
        <f t="shared" ref="R294:AA294" si="697">650+200</f>
        <v>850</v>
      </c>
      <c r="S294" s="8"/>
      <c r="T294" s="8">
        <f>SUM(R294:S294)</f>
        <v>850</v>
      </c>
      <c r="U294" s="8"/>
      <c r="V294" s="8">
        <f>SUM(T294:U294)</f>
        <v>850</v>
      </c>
      <c r="W294" s="8"/>
      <c r="X294" s="8">
        <f>SUM(V294:W294)</f>
        <v>850</v>
      </c>
      <c r="Y294" s="8"/>
      <c r="Z294" s="8">
        <f>SUM(X294:Y294)</f>
        <v>850</v>
      </c>
      <c r="AA294" s="8">
        <f t="shared" si="697"/>
        <v>850</v>
      </c>
      <c r="AB294" s="8"/>
      <c r="AC294" s="8">
        <f>SUM(AA294:AB294)</f>
        <v>850</v>
      </c>
      <c r="AD294" s="8"/>
      <c r="AE294" s="8">
        <f>SUM(AC294:AD294)</f>
        <v>850</v>
      </c>
      <c r="AF294" s="8"/>
      <c r="AG294" s="8">
        <f>SUM(AE294:AF294)</f>
        <v>850</v>
      </c>
      <c r="AH294" s="83"/>
    </row>
    <row r="295" spans="1:34" ht="31.5" hidden="1" outlineLevel="7" x14ac:dyDescent="0.2">
      <c r="A295" s="11" t="s">
        <v>35</v>
      </c>
      <c r="B295" s="11" t="s">
        <v>220</v>
      </c>
      <c r="C295" s="11" t="s">
        <v>231</v>
      </c>
      <c r="D295" s="11" t="s">
        <v>92</v>
      </c>
      <c r="E295" s="15" t="s">
        <v>93</v>
      </c>
      <c r="F295" s="8">
        <v>4824.8</v>
      </c>
      <c r="G295" s="8"/>
      <c r="H295" s="8">
        <f>SUM(F295:G295)</f>
        <v>4824.8</v>
      </c>
      <c r="I295" s="8"/>
      <c r="J295" s="8">
        <f>2238.058+1692.34382</f>
        <v>3930.40182</v>
      </c>
      <c r="K295" s="8"/>
      <c r="L295" s="8">
        <f>SUM(H295:K295)</f>
        <v>8755.2018200000002</v>
      </c>
      <c r="M295" s="8"/>
      <c r="N295" s="8">
        <f>SUM(L295:M295)</f>
        <v>8755.2018200000002</v>
      </c>
      <c r="O295" s="8"/>
      <c r="P295" s="8"/>
      <c r="Q295" s="8">
        <f>SUM(N295:P295)</f>
        <v>8755.2018200000002</v>
      </c>
      <c r="R295" s="8">
        <v>4300</v>
      </c>
      <c r="S295" s="8"/>
      <c r="T295" s="8">
        <f>SUM(R295:S295)</f>
        <v>4300</v>
      </c>
      <c r="U295" s="8"/>
      <c r="V295" s="8">
        <f>SUM(T295:U295)</f>
        <v>4300</v>
      </c>
      <c r="W295" s="8"/>
      <c r="X295" s="8">
        <f>SUM(V295:W295)</f>
        <v>4300</v>
      </c>
      <c r="Y295" s="8"/>
      <c r="Z295" s="8">
        <f>SUM(X295:Y295)</f>
        <v>4300</v>
      </c>
      <c r="AA295" s="8">
        <v>4300</v>
      </c>
      <c r="AB295" s="8"/>
      <c r="AC295" s="8">
        <f>SUM(AA295:AB295)</f>
        <v>4300</v>
      </c>
      <c r="AD295" s="8"/>
      <c r="AE295" s="8">
        <f>SUM(AC295:AD295)</f>
        <v>4300</v>
      </c>
      <c r="AF295" s="8"/>
      <c r="AG295" s="8">
        <f>SUM(AE295:AF295)</f>
        <v>4300</v>
      </c>
      <c r="AH295" s="83"/>
    </row>
    <row r="296" spans="1:34" ht="31.5" hidden="1" outlineLevel="5" x14ac:dyDescent="0.2">
      <c r="A296" s="5" t="s">
        <v>35</v>
      </c>
      <c r="B296" s="5" t="s">
        <v>220</v>
      </c>
      <c r="C296" s="5" t="s">
        <v>232</v>
      </c>
      <c r="D296" s="5"/>
      <c r="E296" s="18" t="s">
        <v>626</v>
      </c>
      <c r="F296" s="4">
        <f t="shared" ref="F296:AG296" si="698">F297</f>
        <v>1093.3</v>
      </c>
      <c r="G296" s="4">
        <f t="shared" si="698"/>
        <v>0</v>
      </c>
      <c r="H296" s="4">
        <f t="shared" si="698"/>
        <v>1093.3</v>
      </c>
      <c r="I296" s="4">
        <f t="shared" si="698"/>
        <v>0</v>
      </c>
      <c r="J296" s="4">
        <f t="shared" si="698"/>
        <v>0</v>
      </c>
      <c r="K296" s="4">
        <f t="shared" si="698"/>
        <v>0</v>
      </c>
      <c r="L296" s="4">
        <f t="shared" si="698"/>
        <v>1093.3</v>
      </c>
      <c r="M296" s="4">
        <f t="shared" si="698"/>
        <v>0</v>
      </c>
      <c r="N296" s="4">
        <f t="shared" si="698"/>
        <v>1093.3</v>
      </c>
      <c r="O296" s="4">
        <f t="shared" si="698"/>
        <v>0</v>
      </c>
      <c r="P296" s="4">
        <f t="shared" si="698"/>
        <v>0</v>
      </c>
      <c r="Q296" s="4">
        <f t="shared" si="698"/>
        <v>1093.3</v>
      </c>
      <c r="R296" s="4">
        <f t="shared" si="698"/>
        <v>1093.3</v>
      </c>
      <c r="S296" s="4">
        <f t="shared" si="698"/>
        <v>0</v>
      </c>
      <c r="T296" s="4">
        <f t="shared" si="698"/>
        <v>1093.3</v>
      </c>
      <c r="U296" s="4">
        <f t="shared" si="698"/>
        <v>0</v>
      </c>
      <c r="V296" s="4">
        <f t="shared" si="698"/>
        <v>1093.3</v>
      </c>
      <c r="W296" s="4">
        <f t="shared" si="698"/>
        <v>0</v>
      </c>
      <c r="X296" s="4">
        <f t="shared" si="698"/>
        <v>1093.3</v>
      </c>
      <c r="Y296" s="4">
        <f t="shared" si="698"/>
        <v>0</v>
      </c>
      <c r="Z296" s="4">
        <f t="shared" si="698"/>
        <v>1093.3</v>
      </c>
      <c r="AA296" s="4">
        <f t="shared" si="698"/>
        <v>1093.3</v>
      </c>
      <c r="AB296" s="4">
        <f t="shared" si="698"/>
        <v>0</v>
      </c>
      <c r="AC296" s="4">
        <f t="shared" si="698"/>
        <v>1093.3</v>
      </c>
      <c r="AD296" s="4">
        <f t="shared" si="698"/>
        <v>0</v>
      </c>
      <c r="AE296" s="4">
        <f t="shared" si="698"/>
        <v>1093.3</v>
      </c>
      <c r="AF296" s="4">
        <f t="shared" si="698"/>
        <v>0</v>
      </c>
      <c r="AG296" s="4">
        <f t="shared" si="698"/>
        <v>1093.3</v>
      </c>
      <c r="AH296" s="83"/>
    </row>
    <row r="297" spans="1:34" ht="31.5" hidden="1" outlineLevel="7" x14ac:dyDescent="0.2">
      <c r="A297" s="11" t="s">
        <v>35</v>
      </c>
      <c r="B297" s="11" t="s">
        <v>220</v>
      </c>
      <c r="C297" s="11" t="s">
        <v>232</v>
      </c>
      <c r="D297" s="11" t="s">
        <v>11</v>
      </c>
      <c r="E297" s="15" t="s">
        <v>12</v>
      </c>
      <c r="F297" s="8">
        <v>1093.3</v>
      </c>
      <c r="G297" s="8"/>
      <c r="H297" s="8">
        <f>SUM(F297:G297)</f>
        <v>1093.3</v>
      </c>
      <c r="I297" s="8"/>
      <c r="J297" s="8"/>
      <c r="K297" s="8"/>
      <c r="L297" s="8">
        <f>SUM(H297:K297)</f>
        <v>1093.3</v>
      </c>
      <c r="M297" s="8"/>
      <c r="N297" s="8">
        <f>SUM(L297:M297)</f>
        <v>1093.3</v>
      </c>
      <c r="O297" s="8"/>
      <c r="P297" s="8"/>
      <c r="Q297" s="8">
        <f>SUM(N297:P297)</f>
        <v>1093.3</v>
      </c>
      <c r="R297" s="8">
        <v>1093.3</v>
      </c>
      <c r="S297" s="8"/>
      <c r="T297" s="8">
        <f>SUM(R297:S297)</f>
        <v>1093.3</v>
      </c>
      <c r="U297" s="8"/>
      <c r="V297" s="8">
        <f>SUM(T297:U297)</f>
        <v>1093.3</v>
      </c>
      <c r="W297" s="8"/>
      <c r="X297" s="8">
        <f>SUM(V297:W297)</f>
        <v>1093.3</v>
      </c>
      <c r="Y297" s="8"/>
      <c r="Z297" s="8">
        <f>SUM(X297:Y297)</f>
        <v>1093.3</v>
      </c>
      <c r="AA297" s="8">
        <v>1093.3</v>
      </c>
      <c r="AB297" s="8"/>
      <c r="AC297" s="8">
        <f>SUM(AA297:AB297)</f>
        <v>1093.3</v>
      </c>
      <c r="AD297" s="8"/>
      <c r="AE297" s="8">
        <f>SUM(AC297:AD297)</f>
        <v>1093.3</v>
      </c>
      <c r="AF297" s="8"/>
      <c r="AG297" s="8">
        <f>SUM(AE297:AF297)</f>
        <v>1093.3</v>
      </c>
      <c r="AH297" s="83"/>
    </row>
    <row r="298" spans="1:34" ht="35.25" hidden="1" customHeight="1" outlineLevel="5" x14ac:dyDescent="0.2">
      <c r="A298" s="5" t="s">
        <v>35</v>
      </c>
      <c r="B298" s="5" t="s">
        <v>220</v>
      </c>
      <c r="C298" s="5" t="s">
        <v>233</v>
      </c>
      <c r="D298" s="5"/>
      <c r="E298" s="18" t="s">
        <v>542</v>
      </c>
      <c r="F298" s="4">
        <f t="shared" ref="F298:AF300" si="699">F299</f>
        <v>81989.695269999997</v>
      </c>
      <c r="G298" s="4">
        <f t="shared" si="699"/>
        <v>0</v>
      </c>
      <c r="H298" s="4">
        <f t="shared" si="699"/>
        <v>81989.695269999997</v>
      </c>
      <c r="I298" s="4">
        <f t="shared" si="699"/>
        <v>0</v>
      </c>
      <c r="J298" s="4">
        <f t="shared" si="699"/>
        <v>247.4365</v>
      </c>
      <c r="K298" s="4">
        <f t="shared" si="699"/>
        <v>0</v>
      </c>
      <c r="L298" s="4">
        <f t="shared" si="699"/>
        <v>82237.131769999993</v>
      </c>
      <c r="M298" s="4">
        <f t="shared" si="699"/>
        <v>23465.622900000002</v>
      </c>
      <c r="N298" s="4">
        <f t="shared" si="699"/>
        <v>105702.75466999999</v>
      </c>
      <c r="O298" s="4">
        <f t="shared" si="699"/>
        <v>0</v>
      </c>
      <c r="P298" s="4">
        <f t="shared" si="699"/>
        <v>0</v>
      </c>
      <c r="Q298" s="4">
        <f t="shared" si="699"/>
        <v>105702.75466999999</v>
      </c>
      <c r="R298" s="4">
        <f t="shared" si="699"/>
        <v>12838</v>
      </c>
      <c r="S298" s="4">
        <f t="shared" si="699"/>
        <v>0</v>
      </c>
      <c r="T298" s="4">
        <f t="shared" si="699"/>
        <v>12838</v>
      </c>
      <c r="U298" s="4">
        <f t="shared" si="699"/>
        <v>0</v>
      </c>
      <c r="V298" s="4">
        <f t="shared" si="699"/>
        <v>12838</v>
      </c>
      <c r="W298" s="4">
        <f t="shared" si="699"/>
        <v>0</v>
      </c>
      <c r="X298" s="4">
        <f t="shared" si="699"/>
        <v>12838</v>
      </c>
      <c r="Y298" s="4">
        <f t="shared" si="699"/>
        <v>0</v>
      </c>
      <c r="Z298" s="4">
        <f t="shared" si="699"/>
        <v>12838</v>
      </c>
      <c r="AA298" s="4">
        <f t="shared" si="699"/>
        <v>33122.949999999997</v>
      </c>
      <c r="AB298" s="4">
        <f t="shared" si="699"/>
        <v>0</v>
      </c>
      <c r="AC298" s="4">
        <f t="shared" si="699"/>
        <v>33122.949999999997</v>
      </c>
      <c r="AD298" s="4">
        <f t="shared" si="699"/>
        <v>0</v>
      </c>
      <c r="AE298" s="4">
        <f t="shared" si="699"/>
        <v>33122.949999999997</v>
      </c>
      <c r="AF298" s="4">
        <f t="shared" si="699"/>
        <v>0</v>
      </c>
      <c r="AG298" s="4">
        <f t="shared" ref="AF298:AG300" si="700">AG299</f>
        <v>33122.949999999997</v>
      </c>
      <c r="AH298" s="83"/>
    </row>
    <row r="299" spans="1:34" ht="31.5" hidden="1" outlineLevel="7" x14ac:dyDescent="0.2">
      <c r="A299" s="11" t="s">
        <v>35</v>
      </c>
      <c r="B299" s="11" t="s">
        <v>220</v>
      </c>
      <c r="C299" s="11" t="s">
        <v>233</v>
      </c>
      <c r="D299" s="11" t="s">
        <v>143</v>
      </c>
      <c r="E299" s="15" t="s">
        <v>144</v>
      </c>
      <c r="F299" s="24">
        <v>81989.695269999997</v>
      </c>
      <c r="G299" s="8"/>
      <c r="H299" s="8">
        <f>SUM(F299:G299)</f>
        <v>81989.695269999997</v>
      </c>
      <c r="I299" s="8"/>
      <c r="J299" s="8">
        <v>247.4365</v>
      </c>
      <c r="K299" s="8"/>
      <c r="L299" s="8">
        <f>SUM(H299:K299)</f>
        <v>82237.131769999993</v>
      </c>
      <c r="M299" s="8">
        <f>23042.06547+423.55743</f>
        <v>23465.622900000002</v>
      </c>
      <c r="N299" s="8">
        <f>SUM(L299:M299)</f>
        <v>105702.75466999999</v>
      </c>
      <c r="O299" s="8"/>
      <c r="P299" s="8"/>
      <c r="Q299" s="8">
        <f>SUM(N299:P299)</f>
        <v>105702.75466999999</v>
      </c>
      <c r="R299" s="24">
        <v>12838</v>
      </c>
      <c r="S299" s="8"/>
      <c r="T299" s="8">
        <f>SUM(R299:S299)</f>
        <v>12838</v>
      </c>
      <c r="U299" s="8"/>
      <c r="V299" s="8">
        <f>SUM(T299:U299)</f>
        <v>12838</v>
      </c>
      <c r="W299" s="8"/>
      <c r="X299" s="8">
        <f>SUM(V299:W299)</f>
        <v>12838</v>
      </c>
      <c r="Y299" s="8"/>
      <c r="Z299" s="8">
        <f>SUM(X299:Y299)</f>
        <v>12838</v>
      </c>
      <c r="AA299" s="24">
        <v>33122.949999999997</v>
      </c>
      <c r="AB299" s="8"/>
      <c r="AC299" s="8">
        <f>SUM(AA299:AB299)</f>
        <v>33122.949999999997</v>
      </c>
      <c r="AD299" s="8"/>
      <c r="AE299" s="8">
        <f>SUM(AC299:AD299)</f>
        <v>33122.949999999997</v>
      </c>
      <c r="AF299" s="8"/>
      <c r="AG299" s="8">
        <f>SUM(AE299:AF299)</f>
        <v>33122.949999999997</v>
      </c>
      <c r="AH299" s="83"/>
    </row>
    <row r="300" spans="1:34" s="42" customFormat="1" ht="47.25" outlineLevel="5" x14ac:dyDescent="0.2">
      <c r="A300" s="5" t="s">
        <v>35</v>
      </c>
      <c r="B300" s="5" t="s">
        <v>220</v>
      </c>
      <c r="C300" s="5" t="s">
        <v>233</v>
      </c>
      <c r="D300" s="5"/>
      <c r="E300" s="18" t="s">
        <v>578</v>
      </c>
      <c r="F300" s="4">
        <f t="shared" si="699"/>
        <v>131700.9</v>
      </c>
      <c r="G300" s="4">
        <f t="shared" si="699"/>
        <v>0</v>
      </c>
      <c r="H300" s="4">
        <f t="shared" si="699"/>
        <v>131700.9</v>
      </c>
      <c r="I300" s="4">
        <f t="shared" si="699"/>
        <v>0</v>
      </c>
      <c r="J300" s="4">
        <f t="shared" si="699"/>
        <v>0</v>
      </c>
      <c r="K300" s="4">
        <f t="shared" si="699"/>
        <v>0</v>
      </c>
      <c r="L300" s="4">
        <f t="shared" si="699"/>
        <v>131700.9</v>
      </c>
      <c r="M300" s="4">
        <f t="shared" si="699"/>
        <v>0</v>
      </c>
      <c r="N300" s="4">
        <f t="shared" si="699"/>
        <v>131700.9</v>
      </c>
      <c r="O300" s="4">
        <f t="shared" si="699"/>
        <v>52398.8</v>
      </c>
      <c r="P300" s="4">
        <f t="shared" si="699"/>
        <v>0</v>
      </c>
      <c r="Q300" s="4">
        <f t="shared" si="699"/>
        <v>184099.7</v>
      </c>
      <c r="R300" s="4">
        <f t="shared" si="699"/>
        <v>0</v>
      </c>
      <c r="S300" s="4">
        <f t="shared" si="699"/>
        <v>0</v>
      </c>
      <c r="T300" s="4"/>
      <c r="U300" s="4">
        <f t="shared" si="699"/>
        <v>0</v>
      </c>
      <c r="V300" s="4">
        <f t="shared" si="699"/>
        <v>0</v>
      </c>
      <c r="W300" s="4">
        <f t="shared" si="699"/>
        <v>0</v>
      </c>
      <c r="X300" s="4">
        <f t="shared" si="699"/>
        <v>0</v>
      </c>
      <c r="Y300" s="4">
        <f t="shared" si="699"/>
        <v>0</v>
      </c>
      <c r="Z300" s="4"/>
      <c r="AA300" s="4">
        <f t="shared" si="699"/>
        <v>0</v>
      </c>
      <c r="AB300" s="4">
        <f t="shared" si="699"/>
        <v>0</v>
      </c>
      <c r="AC300" s="4"/>
      <c r="AD300" s="4">
        <f t="shared" si="699"/>
        <v>0</v>
      </c>
      <c r="AE300" s="4">
        <f t="shared" si="699"/>
        <v>0</v>
      </c>
      <c r="AF300" s="4">
        <f t="shared" si="700"/>
        <v>0</v>
      </c>
      <c r="AG300" s="4"/>
      <c r="AH300" s="83"/>
    </row>
    <row r="301" spans="1:34" s="42" customFormat="1" ht="31.5" outlineLevel="7" x14ac:dyDescent="0.2">
      <c r="A301" s="11" t="s">
        <v>35</v>
      </c>
      <c r="B301" s="11" t="s">
        <v>220</v>
      </c>
      <c r="C301" s="11" t="s">
        <v>233</v>
      </c>
      <c r="D301" s="11" t="s">
        <v>143</v>
      </c>
      <c r="E301" s="15" t="s">
        <v>144</v>
      </c>
      <c r="F301" s="8">
        <v>131700.9</v>
      </c>
      <c r="G301" s="8"/>
      <c r="H301" s="8">
        <f>SUM(F301:G301)</f>
        <v>131700.9</v>
      </c>
      <c r="I301" s="8"/>
      <c r="J301" s="8"/>
      <c r="K301" s="8"/>
      <c r="L301" s="8">
        <f>SUM(H301:K301)</f>
        <v>131700.9</v>
      </c>
      <c r="M301" s="8"/>
      <c r="N301" s="8">
        <f>SUM(L301:M301)</f>
        <v>131700.9</v>
      </c>
      <c r="O301" s="8">
        <v>52398.8</v>
      </c>
      <c r="P301" s="8"/>
      <c r="Q301" s="8">
        <f>SUM(N301:P301)</f>
        <v>184099.7</v>
      </c>
      <c r="R301" s="8"/>
      <c r="S301" s="8"/>
      <c r="T301" s="8"/>
      <c r="U301" s="8"/>
      <c r="V301" s="8">
        <f>SUM(T301:U301)</f>
        <v>0</v>
      </c>
      <c r="W301" s="8"/>
      <c r="X301" s="8">
        <f>SUM(V301:W301)</f>
        <v>0</v>
      </c>
      <c r="Y301" s="8"/>
      <c r="Z301" s="8"/>
      <c r="AA301" s="8"/>
      <c r="AB301" s="8"/>
      <c r="AC301" s="8"/>
      <c r="AD301" s="8"/>
      <c r="AE301" s="8">
        <f>SUM(AC301:AD301)</f>
        <v>0</v>
      </c>
      <c r="AF301" s="8"/>
      <c r="AG301" s="8"/>
      <c r="AH301" s="83"/>
    </row>
    <row r="302" spans="1:34" ht="47.25" outlineLevel="4" x14ac:dyDescent="0.2">
      <c r="A302" s="5" t="s">
        <v>35</v>
      </c>
      <c r="B302" s="5" t="s">
        <v>220</v>
      </c>
      <c r="C302" s="5" t="s">
        <v>234</v>
      </c>
      <c r="D302" s="5"/>
      <c r="E302" s="18" t="s">
        <v>235</v>
      </c>
      <c r="F302" s="4">
        <f>F303+F305</f>
        <v>80654.5</v>
      </c>
      <c r="G302" s="4">
        <f t="shared" ref="G302:J302" si="701">G303+G305</f>
        <v>-9717.7000000000007</v>
      </c>
      <c r="H302" s="4">
        <f t="shared" si="701"/>
        <v>70936.800000000003</v>
      </c>
      <c r="I302" s="4">
        <f t="shared" si="701"/>
        <v>0</v>
      </c>
      <c r="J302" s="4">
        <f t="shared" si="701"/>
        <v>0</v>
      </c>
      <c r="K302" s="4">
        <f t="shared" ref="K302:L302" si="702">K303+K305</f>
        <v>0</v>
      </c>
      <c r="L302" s="4">
        <f t="shared" si="702"/>
        <v>70936.800000000003</v>
      </c>
      <c r="M302" s="4">
        <f t="shared" ref="M302:Q302" si="703">M303+M305</f>
        <v>0</v>
      </c>
      <c r="N302" s="4">
        <f t="shared" si="703"/>
        <v>70936.800000000003</v>
      </c>
      <c r="O302" s="4">
        <f t="shared" si="703"/>
        <v>19877.7</v>
      </c>
      <c r="P302" s="4">
        <f t="shared" si="703"/>
        <v>0</v>
      </c>
      <c r="Q302" s="4">
        <f t="shared" si="703"/>
        <v>90814.5</v>
      </c>
      <c r="R302" s="4">
        <f t="shared" ref="R302:AA302" si="704">R303+R305</f>
        <v>209584</v>
      </c>
      <c r="S302" s="4">
        <f t="shared" ref="S302" si="705">S303+S305</f>
        <v>-4777.5</v>
      </c>
      <c r="T302" s="4">
        <f t="shared" ref="T302:Z302" si="706">T303+T305</f>
        <v>204806.5</v>
      </c>
      <c r="U302" s="4">
        <f t="shared" si="706"/>
        <v>0</v>
      </c>
      <c r="V302" s="4">
        <f t="shared" si="706"/>
        <v>204806.5</v>
      </c>
      <c r="W302" s="4">
        <f t="shared" si="706"/>
        <v>0</v>
      </c>
      <c r="X302" s="4">
        <f t="shared" si="706"/>
        <v>204806.5</v>
      </c>
      <c r="Y302" s="4">
        <f t="shared" si="706"/>
        <v>26328.300000000003</v>
      </c>
      <c r="Z302" s="4">
        <f t="shared" si="706"/>
        <v>231134.8</v>
      </c>
      <c r="AA302" s="4">
        <f t="shared" si="704"/>
        <v>0</v>
      </c>
      <c r="AB302" s="4">
        <f t="shared" ref="AB302" si="707">AB303+AB305</f>
        <v>0</v>
      </c>
      <c r="AC302" s="4"/>
      <c r="AD302" s="4">
        <f t="shared" ref="AD302:AG302" si="708">AD303+AD305</f>
        <v>0</v>
      </c>
      <c r="AE302" s="4">
        <f t="shared" si="708"/>
        <v>0</v>
      </c>
      <c r="AF302" s="4">
        <f t="shared" si="708"/>
        <v>8183.53</v>
      </c>
      <c r="AG302" s="4">
        <f t="shared" si="708"/>
        <v>8183.53</v>
      </c>
      <c r="AH302" s="83"/>
    </row>
    <row r="303" spans="1:34" s="42" customFormat="1" ht="31.5" outlineLevel="5" x14ac:dyDescent="0.2">
      <c r="A303" s="5" t="s">
        <v>35</v>
      </c>
      <c r="B303" s="5" t="s">
        <v>220</v>
      </c>
      <c r="C303" s="5" t="s">
        <v>236</v>
      </c>
      <c r="D303" s="5"/>
      <c r="E303" s="18" t="s">
        <v>237</v>
      </c>
      <c r="F303" s="4">
        <f t="shared" ref="F303:AF303" si="709">F304</f>
        <v>76621.8</v>
      </c>
      <c r="G303" s="4">
        <f t="shared" si="709"/>
        <v>-9717.7000000000007</v>
      </c>
      <c r="H303" s="4">
        <f t="shared" si="709"/>
        <v>66904.100000000006</v>
      </c>
      <c r="I303" s="4">
        <f t="shared" si="709"/>
        <v>0</v>
      </c>
      <c r="J303" s="4">
        <f t="shared" si="709"/>
        <v>0</v>
      </c>
      <c r="K303" s="4">
        <f t="shared" si="709"/>
        <v>0</v>
      </c>
      <c r="L303" s="4">
        <f t="shared" si="709"/>
        <v>66904.100000000006</v>
      </c>
      <c r="M303" s="4">
        <f t="shared" si="709"/>
        <v>0</v>
      </c>
      <c r="N303" s="4">
        <f t="shared" si="709"/>
        <v>66904.100000000006</v>
      </c>
      <c r="O303" s="4">
        <f t="shared" si="709"/>
        <v>19303.2</v>
      </c>
      <c r="P303" s="4">
        <f t="shared" si="709"/>
        <v>0</v>
      </c>
      <c r="Q303" s="4">
        <f t="shared" si="709"/>
        <v>86207.3</v>
      </c>
      <c r="R303" s="4">
        <f t="shared" si="709"/>
        <v>199104.8</v>
      </c>
      <c r="S303" s="4">
        <f t="shared" si="709"/>
        <v>-4777.5</v>
      </c>
      <c r="T303" s="4">
        <f t="shared" si="709"/>
        <v>194327.3</v>
      </c>
      <c r="U303" s="4">
        <f t="shared" si="709"/>
        <v>0</v>
      </c>
      <c r="V303" s="4">
        <f t="shared" si="709"/>
        <v>194327.3</v>
      </c>
      <c r="W303" s="4">
        <f t="shared" si="709"/>
        <v>0</v>
      </c>
      <c r="X303" s="4">
        <f t="shared" si="709"/>
        <v>194327.3</v>
      </c>
      <c r="Y303" s="4">
        <f t="shared" si="709"/>
        <v>26160.9</v>
      </c>
      <c r="Z303" s="4">
        <f t="shared" si="709"/>
        <v>220488.19999999998</v>
      </c>
      <c r="AA303" s="4">
        <f t="shared" si="709"/>
        <v>0</v>
      </c>
      <c r="AB303" s="4">
        <f t="shared" si="709"/>
        <v>0</v>
      </c>
      <c r="AC303" s="4"/>
      <c r="AD303" s="4">
        <f t="shared" si="709"/>
        <v>0</v>
      </c>
      <c r="AE303" s="4">
        <f t="shared" si="709"/>
        <v>0</v>
      </c>
      <c r="AF303" s="4">
        <f t="shared" si="709"/>
        <v>0</v>
      </c>
      <c r="AG303" s="4"/>
      <c r="AH303" s="83"/>
    </row>
    <row r="304" spans="1:34" s="42" customFormat="1" ht="31.5" outlineLevel="7" x14ac:dyDescent="0.2">
      <c r="A304" s="11" t="s">
        <v>35</v>
      </c>
      <c r="B304" s="11" t="s">
        <v>220</v>
      </c>
      <c r="C304" s="11" t="s">
        <v>236</v>
      </c>
      <c r="D304" s="11" t="s">
        <v>143</v>
      </c>
      <c r="E304" s="15" t="s">
        <v>144</v>
      </c>
      <c r="F304" s="8">
        <v>76621.8</v>
      </c>
      <c r="G304" s="8">
        <v>-9717.7000000000007</v>
      </c>
      <c r="H304" s="8">
        <f>SUM(F304:G304)</f>
        <v>66904.100000000006</v>
      </c>
      <c r="I304" s="8"/>
      <c r="J304" s="8"/>
      <c r="K304" s="8"/>
      <c r="L304" s="8">
        <f>SUM(H304:K304)</f>
        <v>66904.100000000006</v>
      </c>
      <c r="M304" s="8"/>
      <c r="N304" s="8">
        <f>SUM(L304:M304)</f>
        <v>66904.100000000006</v>
      </c>
      <c r="O304" s="8">
        <v>19303.2</v>
      </c>
      <c r="P304" s="8"/>
      <c r="Q304" s="8">
        <f>SUM(N304:P304)</f>
        <v>86207.3</v>
      </c>
      <c r="R304" s="8">
        <v>199104.8</v>
      </c>
      <c r="S304" s="8">
        <v>-4777.5</v>
      </c>
      <c r="T304" s="8">
        <f>SUM(R304:S304)</f>
        <v>194327.3</v>
      </c>
      <c r="U304" s="8"/>
      <c r="V304" s="8">
        <f>SUM(T304:U304)</f>
        <v>194327.3</v>
      </c>
      <c r="W304" s="8"/>
      <c r="X304" s="8">
        <f>SUM(V304:W304)</f>
        <v>194327.3</v>
      </c>
      <c r="Y304" s="8">
        <v>26160.9</v>
      </c>
      <c r="Z304" s="8">
        <f>SUM(X304:Y304)</f>
        <v>220488.19999999998</v>
      </c>
      <c r="AA304" s="8"/>
      <c r="AB304" s="8"/>
      <c r="AC304" s="8"/>
      <c r="AD304" s="8"/>
      <c r="AE304" s="8">
        <f>SUM(AC304:AD304)</f>
        <v>0</v>
      </c>
      <c r="AF304" s="8"/>
      <c r="AG304" s="8"/>
      <c r="AH304" s="83"/>
    </row>
    <row r="305" spans="1:34" s="42" customFormat="1" ht="31.5" outlineLevel="5" x14ac:dyDescent="0.2">
      <c r="A305" s="5" t="s">
        <v>35</v>
      </c>
      <c r="B305" s="5" t="s">
        <v>220</v>
      </c>
      <c r="C305" s="5" t="s">
        <v>238</v>
      </c>
      <c r="D305" s="5"/>
      <c r="E305" s="18" t="s">
        <v>239</v>
      </c>
      <c r="F305" s="4">
        <f t="shared" ref="F305:AG305" si="710">F306</f>
        <v>4032.7</v>
      </c>
      <c r="G305" s="4">
        <f t="shared" si="710"/>
        <v>0</v>
      </c>
      <c r="H305" s="4">
        <f t="shared" si="710"/>
        <v>4032.7</v>
      </c>
      <c r="I305" s="4">
        <f t="shared" si="710"/>
        <v>0</v>
      </c>
      <c r="J305" s="4">
        <f t="shared" si="710"/>
        <v>0</v>
      </c>
      <c r="K305" s="4">
        <f t="shared" si="710"/>
        <v>0</v>
      </c>
      <c r="L305" s="4">
        <f t="shared" si="710"/>
        <v>4032.7</v>
      </c>
      <c r="M305" s="4">
        <f t="shared" si="710"/>
        <v>0</v>
      </c>
      <c r="N305" s="4">
        <f t="shared" si="710"/>
        <v>4032.7</v>
      </c>
      <c r="O305" s="4">
        <f t="shared" si="710"/>
        <v>574.5</v>
      </c>
      <c r="P305" s="4">
        <f t="shared" si="710"/>
        <v>0</v>
      </c>
      <c r="Q305" s="4">
        <f t="shared" si="710"/>
        <v>4607.2</v>
      </c>
      <c r="R305" s="4">
        <f t="shared" si="710"/>
        <v>10479.200000000001</v>
      </c>
      <c r="S305" s="4">
        <f t="shared" si="710"/>
        <v>0</v>
      </c>
      <c r="T305" s="4">
        <f t="shared" si="710"/>
        <v>10479.200000000001</v>
      </c>
      <c r="U305" s="4">
        <f t="shared" si="710"/>
        <v>0</v>
      </c>
      <c r="V305" s="4">
        <f t="shared" si="710"/>
        <v>10479.200000000001</v>
      </c>
      <c r="W305" s="4">
        <f t="shared" si="710"/>
        <v>0</v>
      </c>
      <c r="X305" s="4">
        <f t="shared" si="710"/>
        <v>10479.200000000001</v>
      </c>
      <c r="Y305" s="4">
        <f t="shared" si="710"/>
        <v>167.4</v>
      </c>
      <c r="Z305" s="4">
        <f t="shared" si="710"/>
        <v>10646.6</v>
      </c>
      <c r="AA305" s="4">
        <f t="shared" si="710"/>
        <v>0</v>
      </c>
      <c r="AB305" s="4">
        <f t="shared" si="710"/>
        <v>0</v>
      </c>
      <c r="AC305" s="4"/>
      <c r="AD305" s="4">
        <f t="shared" si="710"/>
        <v>0</v>
      </c>
      <c r="AE305" s="4">
        <f t="shared" si="710"/>
        <v>0</v>
      </c>
      <c r="AF305" s="4">
        <f t="shared" si="710"/>
        <v>8183.53</v>
      </c>
      <c r="AG305" s="4">
        <f t="shared" si="710"/>
        <v>8183.53</v>
      </c>
      <c r="AH305" s="83"/>
    </row>
    <row r="306" spans="1:34" s="42" customFormat="1" ht="31.5" outlineLevel="7" x14ac:dyDescent="0.2">
      <c r="A306" s="11" t="s">
        <v>35</v>
      </c>
      <c r="B306" s="11" t="s">
        <v>220</v>
      </c>
      <c r="C306" s="11" t="s">
        <v>238</v>
      </c>
      <c r="D306" s="11" t="s">
        <v>143</v>
      </c>
      <c r="E306" s="15" t="s">
        <v>144</v>
      </c>
      <c r="F306" s="8">
        <v>4032.7</v>
      </c>
      <c r="G306" s="8"/>
      <c r="H306" s="8">
        <f>SUM(F306:G306)</f>
        <v>4032.7</v>
      </c>
      <c r="I306" s="8"/>
      <c r="J306" s="8"/>
      <c r="K306" s="8"/>
      <c r="L306" s="8">
        <f>SUM(H306:K306)</f>
        <v>4032.7</v>
      </c>
      <c r="M306" s="8"/>
      <c r="N306" s="8">
        <f>SUM(L306:M306)</f>
        <v>4032.7</v>
      </c>
      <c r="O306" s="8">
        <v>574.5</v>
      </c>
      <c r="P306" s="8"/>
      <c r="Q306" s="8">
        <f>SUM(N306:P306)</f>
        <v>4607.2</v>
      </c>
      <c r="R306" s="8">
        <v>10479.200000000001</v>
      </c>
      <c r="S306" s="8"/>
      <c r="T306" s="8">
        <f>SUM(R306:S306)</f>
        <v>10479.200000000001</v>
      </c>
      <c r="U306" s="8"/>
      <c r="V306" s="8">
        <f>SUM(T306:U306)</f>
        <v>10479.200000000001</v>
      </c>
      <c r="W306" s="8"/>
      <c r="X306" s="8">
        <f>SUM(V306:W306)</f>
        <v>10479.200000000001</v>
      </c>
      <c r="Y306" s="8">
        <v>167.4</v>
      </c>
      <c r="Z306" s="8">
        <f>SUM(X306:Y306)</f>
        <v>10646.6</v>
      </c>
      <c r="AA306" s="8"/>
      <c r="AB306" s="8"/>
      <c r="AC306" s="8"/>
      <c r="AD306" s="8"/>
      <c r="AE306" s="8">
        <f>SUM(AC306:AD306)</f>
        <v>0</v>
      </c>
      <c r="AF306" s="8">
        <v>8183.53</v>
      </c>
      <c r="AG306" s="8">
        <f>SUM(AE306:AF306)</f>
        <v>8183.53</v>
      </c>
      <c r="AH306" s="83"/>
    </row>
    <row r="307" spans="1:34" ht="15.75" hidden="1" outlineLevel="1" x14ac:dyDescent="0.2">
      <c r="A307" s="5" t="s">
        <v>35</v>
      </c>
      <c r="B307" s="5" t="s">
        <v>242</v>
      </c>
      <c r="C307" s="5"/>
      <c r="D307" s="5"/>
      <c r="E307" s="18" t="s">
        <v>243</v>
      </c>
      <c r="F307" s="4">
        <f>F308</f>
        <v>7374.5</v>
      </c>
      <c r="G307" s="4">
        <f t="shared" ref="G307:Q308" si="711">G308</f>
        <v>0</v>
      </c>
      <c r="H307" s="4">
        <f t="shared" si="711"/>
        <v>7374.5</v>
      </c>
      <c r="I307" s="4">
        <f t="shared" si="711"/>
        <v>0</v>
      </c>
      <c r="J307" s="4">
        <f t="shared" si="711"/>
        <v>9397.7464900000014</v>
      </c>
      <c r="K307" s="4">
        <f t="shared" si="711"/>
        <v>60.699640000000002</v>
      </c>
      <c r="L307" s="4">
        <f t="shared" si="711"/>
        <v>16832.94613</v>
      </c>
      <c r="M307" s="4">
        <f t="shared" si="711"/>
        <v>2052.7973200000001</v>
      </c>
      <c r="N307" s="4">
        <f t="shared" si="711"/>
        <v>18885.743450000002</v>
      </c>
      <c r="O307" s="4">
        <f t="shared" si="711"/>
        <v>0</v>
      </c>
      <c r="P307" s="4">
        <f t="shared" si="711"/>
        <v>0</v>
      </c>
      <c r="Q307" s="4">
        <f t="shared" si="711"/>
        <v>18885.743450000002</v>
      </c>
      <c r="R307" s="4">
        <f t="shared" ref="R307:AA308" si="712">R308</f>
        <v>5875</v>
      </c>
      <c r="S307" s="4">
        <f t="shared" ref="S307:S308" si="713">S308</f>
        <v>0</v>
      </c>
      <c r="T307" s="4">
        <f t="shared" ref="T307:Z308" si="714">T308</f>
        <v>5875</v>
      </c>
      <c r="U307" s="4">
        <f t="shared" si="714"/>
        <v>0</v>
      </c>
      <c r="V307" s="4">
        <f t="shared" si="714"/>
        <v>5875</v>
      </c>
      <c r="W307" s="4">
        <f t="shared" si="714"/>
        <v>0</v>
      </c>
      <c r="X307" s="4">
        <f t="shared" si="714"/>
        <v>5875</v>
      </c>
      <c r="Y307" s="4">
        <f t="shared" si="714"/>
        <v>0</v>
      </c>
      <c r="Z307" s="4">
        <f t="shared" si="714"/>
        <v>5875</v>
      </c>
      <c r="AA307" s="4">
        <f t="shared" si="712"/>
        <v>5875</v>
      </c>
      <c r="AB307" s="4">
        <f t="shared" ref="AB307:AB308" si="715">AB308</f>
        <v>0</v>
      </c>
      <c r="AC307" s="4">
        <f t="shared" ref="AC307:AG308" si="716">AC308</f>
        <v>5875</v>
      </c>
      <c r="AD307" s="4">
        <f t="shared" si="716"/>
        <v>0</v>
      </c>
      <c r="AE307" s="4">
        <f t="shared" si="716"/>
        <v>5875</v>
      </c>
      <c r="AF307" s="4">
        <f t="shared" si="716"/>
        <v>0</v>
      </c>
      <c r="AG307" s="4">
        <f t="shared" si="716"/>
        <v>5875</v>
      </c>
      <c r="AH307" s="83"/>
    </row>
    <row r="308" spans="1:34" ht="31.5" hidden="1" outlineLevel="2" x14ac:dyDescent="0.2">
      <c r="A308" s="5" t="s">
        <v>35</v>
      </c>
      <c r="B308" s="5" t="s">
        <v>242</v>
      </c>
      <c r="C308" s="5" t="s">
        <v>170</v>
      </c>
      <c r="D308" s="5"/>
      <c r="E308" s="18" t="s">
        <v>171</v>
      </c>
      <c r="F308" s="4">
        <f>F309</f>
        <v>7374.5</v>
      </c>
      <c r="G308" s="4">
        <f t="shared" si="711"/>
        <v>0</v>
      </c>
      <c r="H308" s="4">
        <f t="shared" si="711"/>
        <v>7374.5</v>
      </c>
      <c r="I308" s="4">
        <f t="shared" si="711"/>
        <v>0</v>
      </c>
      <c r="J308" s="4">
        <f t="shared" si="711"/>
        <v>9397.7464900000014</v>
      </c>
      <c r="K308" s="4">
        <f t="shared" si="711"/>
        <v>60.699640000000002</v>
      </c>
      <c r="L308" s="4">
        <f t="shared" si="711"/>
        <v>16832.94613</v>
      </c>
      <c r="M308" s="4">
        <f t="shared" si="711"/>
        <v>2052.7973200000001</v>
      </c>
      <c r="N308" s="4">
        <f t="shared" si="711"/>
        <v>18885.743450000002</v>
      </c>
      <c r="O308" s="4">
        <f t="shared" si="711"/>
        <v>0</v>
      </c>
      <c r="P308" s="4">
        <f t="shared" si="711"/>
        <v>0</v>
      </c>
      <c r="Q308" s="4">
        <f t="shared" si="711"/>
        <v>18885.743450000002</v>
      </c>
      <c r="R308" s="4">
        <f t="shared" si="712"/>
        <v>5875</v>
      </c>
      <c r="S308" s="4">
        <f t="shared" si="713"/>
        <v>0</v>
      </c>
      <c r="T308" s="4">
        <f t="shared" si="714"/>
        <v>5875</v>
      </c>
      <c r="U308" s="4">
        <f t="shared" si="714"/>
        <v>0</v>
      </c>
      <c r="V308" s="4">
        <f t="shared" si="714"/>
        <v>5875</v>
      </c>
      <c r="W308" s="4">
        <f t="shared" si="714"/>
        <v>0</v>
      </c>
      <c r="X308" s="4">
        <f t="shared" si="714"/>
        <v>5875</v>
      </c>
      <c r="Y308" s="4">
        <f t="shared" si="714"/>
        <v>0</v>
      </c>
      <c r="Z308" s="4">
        <f t="shared" si="714"/>
        <v>5875</v>
      </c>
      <c r="AA308" s="4">
        <f t="shared" si="712"/>
        <v>5875</v>
      </c>
      <c r="AB308" s="4">
        <f t="shared" si="715"/>
        <v>0</v>
      </c>
      <c r="AC308" s="4">
        <f t="shared" si="716"/>
        <v>5875</v>
      </c>
      <c r="AD308" s="4">
        <f t="shared" si="716"/>
        <v>0</v>
      </c>
      <c r="AE308" s="4">
        <f t="shared" si="716"/>
        <v>5875</v>
      </c>
      <c r="AF308" s="4">
        <f t="shared" si="716"/>
        <v>0</v>
      </c>
      <c r="AG308" s="4">
        <f t="shared" si="716"/>
        <v>5875</v>
      </c>
      <c r="AH308" s="83"/>
    </row>
    <row r="309" spans="1:34" ht="47.25" hidden="1" outlineLevel="3" x14ac:dyDescent="0.2">
      <c r="A309" s="5" t="s">
        <v>35</v>
      </c>
      <c r="B309" s="5" t="s">
        <v>242</v>
      </c>
      <c r="C309" s="5" t="s">
        <v>244</v>
      </c>
      <c r="D309" s="5"/>
      <c r="E309" s="18" t="s">
        <v>245</v>
      </c>
      <c r="F309" s="4">
        <f>F310+F319</f>
        <v>7374.5</v>
      </c>
      <c r="G309" s="4">
        <f t="shared" ref="G309:I309" si="717">G310+G319</f>
        <v>0</v>
      </c>
      <c r="H309" s="4">
        <f t="shared" si="717"/>
        <v>7374.5</v>
      </c>
      <c r="I309" s="4">
        <f t="shared" si="717"/>
        <v>0</v>
      </c>
      <c r="J309" s="4">
        <f>J310+J319+J324</f>
        <v>9397.7464900000014</v>
      </c>
      <c r="K309" s="4">
        <f t="shared" ref="K309:AE309" si="718">K310+K319+K324</f>
        <v>60.699640000000002</v>
      </c>
      <c r="L309" s="4">
        <f t="shared" si="718"/>
        <v>16832.94613</v>
      </c>
      <c r="M309" s="4">
        <f t="shared" ref="M309:N309" si="719">M310+M319+M324</f>
        <v>2052.7973200000001</v>
      </c>
      <c r="N309" s="4">
        <f t="shared" si="719"/>
        <v>18885.743450000002</v>
      </c>
      <c r="O309" s="4">
        <f t="shared" ref="O309" si="720">O310+O319</f>
        <v>0</v>
      </c>
      <c r="P309" s="4">
        <f t="shared" ref="P309:Q309" si="721">P310+P319+P324</f>
        <v>0</v>
      </c>
      <c r="Q309" s="4">
        <f t="shared" si="721"/>
        <v>18885.743450000002</v>
      </c>
      <c r="R309" s="4">
        <f t="shared" si="718"/>
        <v>5875</v>
      </c>
      <c r="S309" s="4">
        <f t="shared" si="718"/>
        <v>0</v>
      </c>
      <c r="T309" s="4">
        <f t="shared" si="718"/>
        <v>5875</v>
      </c>
      <c r="U309" s="4">
        <f t="shared" si="718"/>
        <v>0</v>
      </c>
      <c r="V309" s="4">
        <f t="shared" si="718"/>
        <v>5875</v>
      </c>
      <c r="W309" s="4">
        <f t="shared" si="718"/>
        <v>0</v>
      </c>
      <c r="X309" s="4">
        <f t="shared" si="718"/>
        <v>5875</v>
      </c>
      <c r="Y309" s="4">
        <f t="shared" ref="Y309" si="722">Y310+Y319</f>
        <v>0</v>
      </c>
      <c r="Z309" s="4">
        <f t="shared" ref="Z309" si="723">Z310+Z319+Z324</f>
        <v>5875</v>
      </c>
      <c r="AA309" s="4">
        <f t="shared" si="718"/>
        <v>5875</v>
      </c>
      <c r="AB309" s="4">
        <f t="shared" si="718"/>
        <v>0</v>
      </c>
      <c r="AC309" s="4">
        <f t="shared" si="718"/>
        <v>5875</v>
      </c>
      <c r="AD309" s="4">
        <f t="shared" si="718"/>
        <v>0</v>
      </c>
      <c r="AE309" s="4">
        <f t="shared" si="718"/>
        <v>5875</v>
      </c>
      <c r="AF309" s="4">
        <f t="shared" ref="AF309" si="724">AF310+AF319</f>
        <v>0</v>
      </c>
      <c r="AG309" s="4">
        <f t="shared" ref="AG309" si="725">AG310+AG319+AG324</f>
        <v>5875</v>
      </c>
      <c r="AH309" s="83"/>
    </row>
    <row r="310" spans="1:34" ht="47.25" hidden="1" outlineLevel="4" x14ac:dyDescent="0.2">
      <c r="A310" s="5" t="s">
        <v>35</v>
      </c>
      <c r="B310" s="5" t="s">
        <v>242</v>
      </c>
      <c r="C310" s="5" t="s">
        <v>246</v>
      </c>
      <c r="D310" s="5"/>
      <c r="E310" s="18" t="s">
        <v>247</v>
      </c>
      <c r="F310" s="4">
        <f>F311+F314</f>
        <v>5874.5</v>
      </c>
      <c r="G310" s="4">
        <f t="shared" ref="G310:H310" si="726">G311+G314</f>
        <v>0</v>
      </c>
      <c r="H310" s="4">
        <f t="shared" si="726"/>
        <v>5874.5</v>
      </c>
      <c r="I310" s="4">
        <f>I311+I314+I317</f>
        <v>0</v>
      </c>
      <c r="J310" s="4">
        <f t="shared" ref="J310:AE310" si="727">J311+J314+J317</f>
        <v>3675.80798</v>
      </c>
      <c r="K310" s="4">
        <f t="shared" si="727"/>
        <v>60.699640000000002</v>
      </c>
      <c r="L310" s="4">
        <f t="shared" si="727"/>
        <v>9611.0076200000003</v>
      </c>
      <c r="M310" s="81">
        <f t="shared" ref="M310:N310" si="728">M311+M314+M317</f>
        <v>-3.3360000000000001E-2</v>
      </c>
      <c r="N310" s="4">
        <f t="shared" si="728"/>
        <v>9610.9742600000009</v>
      </c>
      <c r="O310" s="4">
        <f>O311+O314+O317</f>
        <v>0</v>
      </c>
      <c r="P310" s="4">
        <f t="shared" ref="P310:Q310" si="729">P311+P314+P317</f>
        <v>0</v>
      </c>
      <c r="Q310" s="4">
        <f t="shared" si="729"/>
        <v>9610.9742600000009</v>
      </c>
      <c r="R310" s="4">
        <f t="shared" si="727"/>
        <v>5875</v>
      </c>
      <c r="S310" s="4">
        <f t="shared" si="727"/>
        <v>0</v>
      </c>
      <c r="T310" s="4">
        <f t="shared" si="727"/>
        <v>5875</v>
      </c>
      <c r="U310" s="4">
        <f t="shared" si="727"/>
        <v>0</v>
      </c>
      <c r="V310" s="4">
        <f t="shared" si="727"/>
        <v>5875</v>
      </c>
      <c r="W310" s="4">
        <f t="shared" si="727"/>
        <v>0</v>
      </c>
      <c r="X310" s="4">
        <f t="shared" si="727"/>
        <v>5875</v>
      </c>
      <c r="Y310" s="4">
        <f>Y311+Y314+Y317</f>
        <v>0</v>
      </c>
      <c r="Z310" s="4">
        <f t="shared" ref="Z310" si="730">Z311+Z314+Z317</f>
        <v>5875</v>
      </c>
      <c r="AA310" s="4">
        <f t="shared" si="727"/>
        <v>5875</v>
      </c>
      <c r="AB310" s="4">
        <f t="shared" si="727"/>
        <v>0</v>
      </c>
      <c r="AC310" s="4">
        <f t="shared" si="727"/>
        <v>5875</v>
      </c>
      <c r="AD310" s="4">
        <f t="shared" si="727"/>
        <v>0</v>
      </c>
      <c r="AE310" s="4">
        <f t="shared" si="727"/>
        <v>5875</v>
      </c>
      <c r="AF310" s="4">
        <f>AF311+AF314+AF317</f>
        <v>0</v>
      </c>
      <c r="AG310" s="4">
        <f t="shared" ref="AG310" si="731">AG311+AG314+AG317</f>
        <v>5875</v>
      </c>
      <c r="AH310" s="83"/>
    </row>
    <row r="311" spans="1:34" ht="63" hidden="1" outlineLevel="5" x14ac:dyDescent="0.2">
      <c r="A311" s="5" t="s">
        <v>35</v>
      </c>
      <c r="B311" s="5" t="s">
        <v>242</v>
      </c>
      <c r="C311" s="5" t="s">
        <v>248</v>
      </c>
      <c r="D311" s="5"/>
      <c r="E311" s="18" t="s">
        <v>249</v>
      </c>
      <c r="F311" s="4">
        <f>F313</f>
        <v>3874.5</v>
      </c>
      <c r="G311" s="4">
        <f t="shared" ref="G311:I311" si="732">G313</f>
        <v>0</v>
      </c>
      <c r="H311" s="4">
        <f t="shared" si="732"/>
        <v>3874.5</v>
      </c>
      <c r="I311" s="4">
        <f t="shared" si="732"/>
        <v>0</v>
      </c>
      <c r="J311" s="4">
        <f>J313+J312</f>
        <v>302.43078000000003</v>
      </c>
      <c r="K311" s="4">
        <f t="shared" ref="K311:L311" si="733">K313+K312</f>
        <v>0</v>
      </c>
      <c r="L311" s="4">
        <f t="shared" si="733"/>
        <v>4176.9307800000006</v>
      </c>
      <c r="M311" s="81">
        <f t="shared" ref="M311:N311" si="734">M313+M312</f>
        <v>0</v>
      </c>
      <c r="N311" s="4">
        <f t="shared" si="734"/>
        <v>4176.9307800000006</v>
      </c>
      <c r="O311" s="4">
        <f t="shared" ref="O311" si="735">O313</f>
        <v>0</v>
      </c>
      <c r="P311" s="4">
        <f t="shared" ref="P311:Q311" si="736">P313+P312</f>
        <v>0</v>
      </c>
      <c r="Q311" s="4">
        <f t="shared" si="736"/>
        <v>4176.9307800000006</v>
      </c>
      <c r="R311" s="4">
        <f t="shared" ref="R311:AA311" si="737">R313</f>
        <v>3875</v>
      </c>
      <c r="S311" s="4">
        <f t="shared" ref="S311" si="738">S313</f>
        <v>0</v>
      </c>
      <c r="T311" s="4">
        <f t="shared" ref="T311:V311" si="739">T313</f>
        <v>3875</v>
      </c>
      <c r="U311" s="4">
        <f t="shared" si="739"/>
        <v>0</v>
      </c>
      <c r="V311" s="4">
        <f t="shared" si="739"/>
        <v>3875</v>
      </c>
      <c r="W311" s="4">
        <f t="shared" ref="W311:X311" si="740">W313+W312</f>
        <v>0</v>
      </c>
      <c r="X311" s="4">
        <f t="shared" si="740"/>
        <v>3875</v>
      </c>
      <c r="Y311" s="4">
        <f t="shared" ref="Y311" si="741">Y313</f>
        <v>0</v>
      </c>
      <c r="Z311" s="4">
        <f t="shared" ref="Z311" si="742">Z313+Z312</f>
        <v>3875</v>
      </c>
      <c r="AA311" s="4">
        <f t="shared" si="737"/>
        <v>3875</v>
      </c>
      <c r="AB311" s="4">
        <f t="shared" ref="AB311" si="743">AB313</f>
        <v>0</v>
      </c>
      <c r="AC311" s="4">
        <f t="shared" ref="AC311:AF311" si="744">AC313</f>
        <v>3875</v>
      </c>
      <c r="AD311" s="4">
        <f t="shared" si="744"/>
        <v>0</v>
      </c>
      <c r="AE311" s="4">
        <f t="shared" si="744"/>
        <v>3875</v>
      </c>
      <c r="AF311" s="4">
        <f t="shared" si="744"/>
        <v>0</v>
      </c>
      <c r="AG311" s="4">
        <f t="shared" ref="AG311" si="745">AG313+AG312</f>
        <v>3875</v>
      </c>
      <c r="AH311" s="83"/>
    </row>
    <row r="312" spans="1:34" ht="15.75" hidden="1" outlineLevel="5" x14ac:dyDescent="0.2">
      <c r="A312" s="11" t="s">
        <v>35</v>
      </c>
      <c r="B312" s="11" t="s">
        <v>242</v>
      </c>
      <c r="C312" s="11" t="s">
        <v>248</v>
      </c>
      <c r="D312" s="9" t="s">
        <v>11</v>
      </c>
      <c r="E312" s="14" t="s">
        <v>591</v>
      </c>
      <c r="F312" s="4"/>
      <c r="G312" s="4"/>
      <c r="H312" s="4"/>
      <c r="I312" s="4"/>
      <c r="J312" s="8">
        <f>104.17804+86.42412</f>
        <v>190.60216</v>
      </c>
      <c r="K312" s="8">
        <f>73+80</f>
        <v>153</v>
      </c>
      <c r="L312" s="8">
        <f>SUM(H312:K312)</f>
        <v>343.60216000000003</v>
      </c>
      <c r="M312" s="26"/>
      <c r="N312" s="8">
        <f>SUM(L312:M312)</f>
        <v>343.60216000000003</v>
      </c>
      <c r="O312" s="4"/>
      <c r="P312" s="8"/>
      <c r="Q312" s="8">
        <f>SUM(N312:P312)</f>
        <v>343.60216000000003</v>
      </c>
      <c r="R312" s="4"/>
      <c r="S312" s="4"/>
      <c r="T312" s="4"/>
      <c r="U312" s="4"/>
      <c r="V312" s="4"/>
      <c r="W312" s="8"/>
      <c r="X312" s="8">
        <f>SUM(V312:W312)</f>
        <v>0</v>
      </c>
      <c r="Y312" s="4"/>
      <c r="Z312" s="8">
        <f>SUM(X312:Y312)</f>
        <v>0</v>
      </c>
      <c r="AA312" s="4"/>
      <c r="AB312" s="4"/>
      <c r="AC312" s="4"/>
      <c r="AD312" s="4"/>
      <c r="AE312" s="4"/>
      <c r="AF312" s="4"/>
      <c r="AG312" s="8">
        <f>SUM(AE312:AF312)</f>
        <v>0</v>
      </c>
      <c r="AH312" s="83"/>
    </row>
    <row r="313" spans="1:34" ht="15.75" hidden="1" outlineLevel="7" x14ac:dyDescent="0.2">
      <c r="A313" s="11" t="s">
        <v>35</v>
      </c>
      <c r="B313" s="11" t="s">
        <v>242</v>
      </c>
      <c r="C313" s="11" t="s">
        <v>248</v>
      </c>
      <c r="D313" s="11" t="s">
        <v>27</v>
      </c>
      <c r="E313" s="15" t="s">
        <v>28</v>
      </c>
      <c r="F313" s="8">
        <v>3874.5</v>
      </c>
      <c r="G313" s="8"/>
      <c r="H313" s="8">
        <f>SUM(F313:G313)</f>
        <v>3874.5</v>
      </c>
      <c r="I313" s="8"/>
      <c r="J313" s="8">
        <f>46.16767+23.00301+42.65794</f>
        <v>111.82862</v>
      </c>
      <c r="K313" s="8">
        <f>-73-80</f>
        <v>-153</v>
      </c>
      <c r="L313" s="8">
        <f>SUM(H313:K313)</f>
        <v>3833.3286200000002</v>
      </c>
      <c r="M313" s="26"/>
      <c r="N313" s="8">
        <f>SUM(L313:M313)</f>
        <v>3833.3286200000002</v>
      </c>
      <c r="O313" s="8"/>
      <c r="P313" s="8"/>
      <c r="Q313" s="8">
        <f>SUM(N313:P313)</f>
        <v>3833.3286200000002</v>
      </c>
      <c r="R313" s="8">
        <v>3875</v>
      </c>
      <c r="S313" s="8"/>
      <c r="T313" s="8">
        <f>SUM(R313:S313)</f>
        <v>3875</v>
      </c>
      <c r="U313" s="8"/>
      <c r="V313" s="8">
        <f>SUM(T313:U313)</f>
        <v>3875</v>
      </c>
      <c r="W313" s="8"/>
      <c r="X313" s="8">
        <f>SUM(V313:W313)</f>
        <v>3875</v>
      </c>
      <c r="Y313" s="8"/>
      <c r="Z313" s="8">
        <f>SUM(X313:Y313)</f>
        <v>3875</v>
      </c>
      <c r="AA313" s="8">
        <v>3875</v>
      </c>
      <c r="AB313" s="8"/>
      <c r="AC313" s="8">
        <f>SUM(AA313:AB313)</f>
        <v>3875</v>
      </c>
      <c r="AD313" s="8"/>
      <c r="AE313" s="8">
        <f>SUM(AC313:AD313)</f>
        <v>3875</v>
      </c>
      <c r="AF313" s="8"/>
      <c r="AG313" s="8">
        <f>SUM(AE313:AF313)</f>
        <v>3875</v>
      </c>
      <c r="AH313" s="83"/>
    </row>
    <row r="314" spans="1:34" ht="31.5" hidden="1" outlineLevel="5" x14ac:dyDescent="0.2">
      <c r="A314" s="5" t="s">
        <v>35</v>
      </c>
      <c r="B314" s="5" t="s">
        <v>242</v>
      </c>
      <c r="C314" s="5" t="s">
        <v>250</v>
      </c>
      <c r="D314" s="5"/>
      <c r="E314" s="18" t="s">
        <v>251</v>
      </c>
      <c r="F314" s="4">
        <f>F316</f>
        <v>2000</v>
      </c>
      <c r="G314" s="4">
        <f>G316</f>
        <v>0</v>
      </c>
      <c r="H314" s="4">
        <f>H316</f>
        <v>2000</v>
      </c>
      <c r="I314" s="4">
        <f>I316</f>
        <v>0</v>
      </c>
      <c r="J314" s="4">
        <f>J316+J315</f>
        <v>1.70686</v>
      </c>
      <c r="K314" s="4">
        <f t="shared" ref="K314:L314" si="746">K316+K315</f>
        <v>60.699640000000002</v>
      </c>
      <c r="L314" s="4">
        <f t="shared" si="746"/>
        <v>2062.4064999999996</v>
      </c>
      <c r="M314" s="81">
        <f t="shared" ref="M314:N314" si="747">M316+M315</f>
        <v>-3.3360000000000001E-2</v>
      </c>
      <c r="N314" s="4">
        <f t="shared" si="747"/>
        <v>2062.3731399999997</v>
      </c>
      <c r="O314" s="4">
        <f>O316</f>
        <v>0</v>
      </c>
      <c r="P314" s="4">
        <f t="shared" ref="P314:Q314" si="748">P316+P315</f>
        <v>0</v>
      </c>
      <c r="Q314" s="4">
        <f t="shared" si="748"/>
        <v>2062.3731399999997</v>
      </c>
      <c r="R314" s="4">
        <f t="shared" ref="R314:AA314" si="749">R316</f>
        <v>2000</v>
      </c>
      <c r="S314" s="4">
        <f t="shared" ref="S314" si="750">S316</f>
        <v>0</v>
      </c>
      <c r="T314" s="4">
        <f t="shared" ref="T314:V314" si="751">T316</f>
        <v>2000</v>
      </c>
      <c r="U314" s="4">
        <f t="shared" si="751"/>
        <v>0</v>
      </c>
      <c r="V314" s="4">
        <f t="shared" si="751"/>
        <v>2000</v>
      </c>
      <c r="W314" s="4">
        <f t="shared" ref="W314:X314" si="752">W316+W315</f>
        <v>0</v>
      </c>
      <c r="X314" s="4">
        <f t="shared" si="752"/>
        <v>2000</v>
      </c>
      <c r="Y314" s="4">
        <f>Y316</f>
        <v>0</v>
      </c>
      <c r="Z314" s="4">
        <f t="shared" ref="Z314" si="753">Z316+Z315</f>
        <v>2000</v>
      </c>
      <c r="AA314" s="4">
        <f t="shared" si="749"/>
        <v>2000</v>
      </c>
      <c r="AB314" s="4">
        <f t="shared" ref="AB314" si="754">AB316</f>
        <v>0</v>
      </c>
      <c r="AC314" s="4">
        <f t="shared" ref="AC314:AE314" si="755">AC316</f>
        <v>2000</v>
      </c>
      <c r="AD314" s="4">
        <f t="shared" si="755"/>
        <v>0</v>
      </c>
      <c r="AE314" s="4">
        <f t="shared" si="755"/>
        <v>2000</v>
      </c>
      <c r="AF314" s="4">
        <f>AF316</f>
        <v>0</v>
      </c>
      <c r="AG314" s="4">
        <f t="shared" ref="AG314" si="756">AG316+AG315</f>
        <v>2000</v>
      </c>
      <c r="AH314" s="83"/>
    </row>
    <row r="315" spans="1:34" s="43" customFormat="1" ht="15.75" hidden="1" outlineLevel="5" x14ac:dyDescent="0.2">
      <c r="A315" s="11" t="s">
        <v>35</v>
      </c>
      <c r="B315" s="11" t="s">
        <v>242</v>
      </c>
      <c r="C315" s="11" t="s">
        <v>250</v>
      </c>
      <c r="D315" s="9" t="s">
        <v>11</v>
      </c>
      <c r="E315" s="14" t="s">
        <v>591</v>
      </c>
      <c r="F315" s="8"/>
      <c r="G315" s="8"/>
      <c r="H315" s="8"/>
      <c r="I315" s="8"/>
      <c r="J315" s="8">
        <v>1.70686</v>
      </c>
      <c r="K315" s="8"/>
      <c r="L315" s="8">
        <f>SUM(H315:K315)</f>
        <v>1.70686</v>
      </c>
      <c r="M315" s="8"/>
      <c r="N315" s="8">
        <f>SUM(L315:M315)</f>
        <v>1.70686</v>
      </c>
      <c r="O315" s="8"/>
      <c r="P315" s="8"/>
      <c r="Q315" s="8">
        <f>SUM(N315:P315)</f>
        <v>1.70686</v>
      </c>
      <c r="R315" s="8"/>
      <c r="S315" s="8"/>
      <c r="T315" s="8"/>
      <c r="U315" s="8"/>
      <c r="V315" s="8"/>
      <c r="W315" s="8"/>
      <c r="X315" s="8">
        <f>SUM(V315:W315)</f>
        <v>0</v>
      </c>
      <c r="Y315" s="8"/>
      <c r="Z315" s="8">
        <f>SUM(X315:Y315)</f>
        <v>0</v>
      </c>
      <c r="AA315" s="8"/>
      <c r="AB315" s="8"/>
      <c r="AC315" s="8"/>
      <c r="AD315" s="8"/>
      <c r="AE315" s="8"/>
      <c r="AF315" s="8"/>
      <c r="AG315" s="8">
        <f>SUM(AE315:AF315)</f>
        <v>0</v>
      </c>
      <c r="AH315" s="83"/>
    </row>
    <row r="316" spans="1:34" ht="31.5" hidden="1" outlineLevel="7" x14ac:dyDescent="0.2">
      <c r="A316" s="11" t="s">
        <v>35</v>
      </c>
      <c r="B316" s="11" t="s">
        <v>242</v>
      </c>
      <c r="C316" s="11" t="s">
        <v>250</v>
      </c>
      <c r="D316" s="11" t="s">
        <v>92</v>
      </c>
      <c r="E316" s="15" t="s">
        <v>93</v>
      </c>
      <c r="F316" s="8">
        <v>2000</v>
      </c>
      <c r="G316" s="8"/>
      <c r="H316" s="8">
        <f>SUM(F316:G316)</f>
        <v>2000</v>
      </c>
      <c r="I316" s="8"/>
      <c r="J316" s="8"/>
      <c r="K316" s="8">
        <v>60.699640000000002</v>
      </c>
      <c r="L316" s="8">
        <f>SUM(H316:K316)</f>
        <v>2060.6996399999998</v>
      </c>
      <c r="M316" s="26">
        <v>-3.3360000000000001E-2</v>
      </c>
      <c r="N316" s="8">
        <f>SUM(L316:M316)</f>
        <v>2060.6662799999999</v>
      </c>
      <c r="O316" s="8"/>
      <c r="P316" s="8"/>
      <c r="Q316" s="8">
        <f>SUM(N316:P316)</f>
        <v>2060.6662799999999</v>
      </c>
      <c r="R316" s="8">
        <v>2000</v>
      </c>
      <c r="S316" s="8"/>
      <c r="T316" s="8">
        <f>SUM(R316:S316)</f>
        <v>2000</v>
      </c>
      <c r="U316" s="8"/>
      <c r="V316" s="8">
        <f>SUM(T316:U316)</f>
        <v>2000</v>
      </c>
      <c r="W316" s="8"/>
      <c r="X316" s="8">
        <f>SUM(V316:W316)</f>
        <v>2000</v>
      </c>
      <c r="Y316" s="8"/>
      <c r="Z316" s="8">
        <f>SUM(X316:Y316)</f>
        <v>2000</v>
      </c>
      <c r="AA316" s="8">
        <v>2000</v>
      </c>
      <c r="AB316" s="8"/>
      <c r="AC316" s="8">
        <f>SUM(AA316:AB316)</f>
        <v>2000</v>
      </c>
      <c r="AD316" s="8"/>
      <c r="AE316" s="8">
        <f>SUM(AC316:AD316)</f>
        <v>2000</v>
      </c>
      <c r="AF316" s="8"/>
      <c r="AG316" s="8">
        <f>SUM(AE316:AF316)</f>
        <v>2000</v>
      </c>
      <c r="AH316" s="83"/>
    </row>
    <row r="317" spans="1:34" ht="31.5" hidden="1" outlineLevel="7" x14ac:dyDescent="0.2">
      <c r="A317" s="5" t="s">
        <v>35</v>
      </c>
      <c r="B317" s="5" t="s">
        <v>242</v>
      </c>
      <c r="C317" s="10" t="s">
        <v>679</v>
      </c>
      <c r="D317" s="10"/>
      <c r="E317" s="32" t="s">
        <v>904</v>
      </c>
      <c r="F317" s="8"/>
      <c r="G317" s="8"/>
      <c r="H317" s="8"/>
      <c r="I317" s="4">
        <f t="shared" ref="I317:Q317" si="757">I318</f>
        <v>0</v>
      </c>
      <c r="J317" s="4">
        <f t="shared" si="757"/>
        <v>3371.6703400000001</v>
      </c>
      <c r="K317" s="4">
        <f t="shared" si="757"/>
        <v>0</v>
      </c>
      <c r="L317" s="4">
        <f t="shared" si="757"/>
        <v>3371.6703400000001</v>
      </c>
      <c r="M317" s="4">
        <f t="shared" si="757"/>
        <v>0</v>
      </c>
      <c r="N317" s="4">
        <f t="shared" si="757"/>
        <v>3371.6703400000001</v>
      </c>
      <c r="O317" s="4">
        <f t="shared" si="757"/>
        <v>0</v>
      </c>
      <c r="P317" s="4">
        <f t="shared" si="757"/>
        <v>0</v>
      </c>
      <c r="Q317" s="4">
        <f t="shared" si="757"/>
        <v>3371.6703400000001</v>
      </c>
      <c r="R317" s="8"/>
      <c r="S317" s="8"/>
      <c r="T317" s="8"/>
      <c r="U317" s="8"/>
      <c r="V317" s="8"/>
      <c r="W317" s="4">
        <f t="shared" ref="W317:Z317" si="758">W318</f>
        <v>0</v>
      </c>
      <c r="X317" s="4">
        <f t="shared" si="758"/>
        <v>0</v>
      </c>
      <c r="Y317" s="4">
        <f t="shared" si="758"/>
        <v>0</v>
      </c>
      <c r="Z317" s="4">
        <f t="shared" si="758"/>
        <v>0</v>
      </c>
      <c r="AA317" s="8"/>
      <c r="AB317" s="8"/>
      <c r="AC317" s="8"/>
      <c r="AD317" s="8"/>
      <c r="AE317" s="8"/>
      <c r="AF317" s="4">
        <f t="shared" ref="AF317:AG317" si="759">AF318</f>
        <v>0</v>
      </c>
      <c r="AG317" s="4">
        <f t="shared" si="759"/>
        <v>0</v>
      </c>
      <c r="AH317" s="83"/>
    </row>
    <row r="318" spans="1:34" ht="31.5" hidden="1" outlineLevel="7" x14ac:dyDescent="0.2">
      <c r="A318" s="11" t="s">
        <v>35</v>
      </c>
      <c r="B318" s="11" t="s">
        <v>242</v>
      </c>
      <c r="C318" s="9" t="s">
        <v>679</v>
      </c>
      <c r="D318" s="9" t="s">
        <v>92</v>
      </c>
      <c r="E318" s="30" t="s">
        <v>584</v>
      </c>
      <c r="F318" s="8"/>
      <c r="G318" s="8"/>
      <c r="H318" s="8"/>
      <c r="I318" s="8"/>
      <c r="J318" s="8">
        <v>3371.6703400000001</v>
      </c>
      <c r="K318" s="8"/>
      <c r="L318" s="8">
        <f>SUM(H318:K318)</f>
        <v>3371.6703400000001</v>
      </c>
      <c r="M318" s="8"/>
      <c r="N318" s="8">
        <f>SUM(L318:M318)</f>
        <v>3371.6703400000001</v>
      </c>
      <c r="O318" s="8"/>
      <c r="P318" s="8"/>
      <c r="Q318" s="8">
        <f>SUM(N318:P318)</f>
        <v>3371.6703400000001</v>
      </c>
      <c r="R318" s="8"/>
      <c r="S318" s="8"/>
      <c r="T318" s="8"/>
      <c r="U318" s="8"/>
      <c r="V318" s="8"/>
      <c r="W318" s="8"/>
      <c r="X318" s="8">
        <f>SUM(V318:W318)</f>
        <v>0</v>
      </c>
      <c r="Y318" s="8"/>
      <c r="Z318" s="8">
        <f>SUM(X318:Y318)</f>
        <v>0</v>
      </c>
      <c r="AA318" s="8"/>
      <c r="AB318" s="8"/>
      <c r="AC318" s="8"/>
      <c r="AD318" s="8"/>
      <c r="AE318" s="8"/>
      <c r="AF318" s="8"/>
      <c r="AG318" s="8">
        <f>SUM(AE318:AF318)</f>
        <v>0</v>
      </c>
      <c r="AH318" s="83"/>
    </row>
    <row r="319" spans="1:34" ht="31.5" hidden="1" outlineLevel="7" x14ac:dyDescent="0.2">
      <c r="A319" s="5" t="s">
        <v>35</v>
      </c>
      <c r="B319" s="5" t="s">
        <v>242</v>
      </c>
      <c r="C319" s="10" t="s">
        <v>592</v>
      </c>
      <c r="D319" s="11"/>
      <c r="E319" s="13" t="s">
        <v>589</v>
      </c>
      <c r="F319" s="4">
        <f>F320</f>
        <v>1500</v>
      </c>
      <c r="G319" s="4">
        <f t="shared" ref="G319:Q320" si="760">G320</f>
        <v>0</v>
      </c>
      <c r="H319" s="4">
        <f t="shared" si="760"/>
        <v>1500</v>
      </c>
      <c r="I319" s="4">
        <f t="shared" si="760"/>
        <v>0</v>
      </c>
      <c r="J319" s="4">
        <f t="shared" si="760"/>
        <v>2888.9335099999998</v>
      </c>
      <c r="K319" s="4">
        <f t="shared" si="760"/>
        <v>0</v>
      </c>
      <c r="L319" s="4">
        <f t="shared" si="760"/>
        <v>4388.9335099999998</v>
      </c>
      <c r="M319" s="4">
        <f t="shared" si="760"/>
        <v>2052.83068</v>
      </c>
      <c r="N319" s="4">
        <f t="shared" si="760"/>
        <v>6441.7641899999999</v>
      </c>
      <c r="O319" s="4">
        <f t="shared" si="760"/>
        <v>0</v>
      </c>
      <c r="P319" s="4">
        <f t="shared" si="760"/>
        <v>0</v>
      </c>
      <c r="Q319" s="4">
        <f t="shared" si="760"/>
        <v>6441.7641899999999</v>
      </c>
      <c r="R319" s="4">
        <f t="shared" ref="R319:AA319" si="761">R320</f>
        <v>0</v>
      </c>
      <c r="S319" s="4">
        <f t="shared" ref="S319" si="762">S320</f>
        <v>0</v>
      </c>
      <c r="T319" s="4"/>
      <c r="U319" s="4">
        <f t="shared" ref="U319" si="763">U320</f>
        <v>0</v>
      </c>
      <c r="V319" s="4"/>
      <c r="W319" s="4">
        <f t="shared" ref="W319:Z319" si="764">W320</f>
        <v>0</v>
      </c>
      <c r="X319" s="4">
        <f t="shared" si="764"/>
        <v>0</v>
      </c>
      <c r="Y319" s="4">
        <f t="shared" si="764"/>
        <v>0</v>
      </c>
      <c r="Z319" s="4">
        <f t="shared" si="764"/>
        <v>0</v>
      </c>
      <c r="AA319" s="4">
        <f t="shared" si="761"/>
        <v>0</v>
      </c>
      <c r="AB319" s="4">
        <f t="shared" ref="AB319" si="765">AB320</f>
        <v>0</v>
      </c>
      <c r="AC319" s="4"/>
      <c r="AD319" s="4">
        <f t="shared" ref="AD319" si="766">AD320</f>
        <v>0</v>
      </c>
      <c r="AE319" s="4"/>
      <c r="AF319" s="4">
        <f t="shared" ref="AF319:AG319" si="767">AF320</f>
        <v>0</v>
      </c>
      <c r="AG319" s="4">
        <f t="shared" si="767"/>
        <v>0</v>
      </c>
      <c r="AH319" s="83"/>
    </row>
    <row r="320" spans="1:34" s="41" customFormat="1" ht="31.5" hidden="1" outlineLevel="7" x14ac:dyDescent="0.2">
      <c r="A320" s="5" t="s">
        <v>35</v>
      </c>
      <c r="B320" s="5" t="s">
        <v>242</v>
      </c>
      <c r="C320" s="10" t="s">
        <v>593</v>
      </c>
      <c r="D320" s="10"/>
      <c r="E320" s="13" t="s">
        <v>590</v>
      </c>
      <c r="F320" s="4">
        <f>F321</f>
        <v>1500</v>
      </c>
      <c r="G320" s="4">
        <f t="shared" si="760"/>
        <v>0</v>
      </c>
      <c r="H320" s="4">
        <f t="shared" si="760"/>
        <v>1500</v>
      </c>
      <c r="I320" s="4">
        <f t="shared" si="760"/>
        <v>0</v>
      </c>
      <c r="J320" s="4">
        <f>J321+J323</f>
        <v>2888.9335099999998</v>
      </c>
      <c r="K320" s="4">
        <f t="shared" ref="K320:AD320" si="768">K321+K323</f>
        <v>0</v>
      </c>
      <c r="L320" s="4">
        <f t="shared" si="768"/>
        <v>4388.9335099999998</v>
      </c>
      <c r="M320" s="4">
        <f>M321+M323+M322</f>
        <v>2052.83068</v>
      </c>
      <c r="N320" s="4">
        <f t="shared" ref="N320:X320" si="769">N321+N323+N322</f>
        <v>6441.7641899999999</v>
      </c>
      <c r="O320" s="4">
        <f t="shared" si="769"/>
        <v>0</v>
      </c>
      <c r="P320" s="4">
        <f t="shared" si="769"/>
        <v>0</v>
      </c>
      <c r="Q320" s="4">
        <f t="shared" si="769"/>
        <v>6441.7641899999999</v>
      </c>
      <c r="R320" s="4">
        <f t="shared" si="769"/>
        <v>0</v>
      </c>
      <c r="S320" s="4">
        <f t="shared" si="769"/>
        <v>0</v>
      </c>
      <c r="T320" s="4">
        <f t="shared" si="769"/>
        <v>0</v>
      </c>
      <c r="U320" s="4">
        <f t="shared" si="769"/>
        <v>0</v>
      </c>
      <c r="V320" s="4">
        <f t="shared" si="769"/>
        <v>0</v>
      </c>
      <c r="W320" s="4">
        <f t="shared" si="769"/>
        <v>0</v>
      </c>
      <c r="X320" s="4">
        <f t="shared" si="769"/>
        <v>0</v>
      </c>
      <c r="Y320" s="4">
        <f t="shared" ref="Y320:Z320" si="770">Y321+Y323+Y322</f>
        <v>0</v>
      </c>
      <c r="Z320" s="4">
        <f t="shared" si="770"/>
        <v>0</v>
      </c>
      <c r="AA320" s="4">
        <f t="shared" si="768"/>
        <v>0</v>
      </c>
      <c r="AB320" s="4">
        <f t="shared" si="768"/>
        <v>0</v>
      </c>
      <c r="AC320" s="4">
        <f t="shared" si="768"/>
        <v>0</v>
      </c>
      <c r="AD320" s="4">
        <f t="shared" si="768"/>
        <v>0</v>
      </c>
      <c r="AE320" s="4"/>
      <c r="AF320" s="4">
        <f t="shared" ref="AF320:AG320" si="771">AF321+AF323+AF322</f>
        <v>0</v>
      </c>
      <c r="AG320" s="4">
        <f t="shared" si="771"/>
        <v>0</v>
      </c>
      <c r="AH320" s="83"/>
    </row>
    <row r="321" spans="1:34" ht="15.75" hidden="1" outlineLevel="7" x14ac:dyDescent="0.2">
      <c r="A321" s="11" t="s">
        <v>35</v>
      </c>
      <c r="B321" s="11" t="s">
        <v>242</v>
      </c>
      <c r="C321" s="9" t="s">
        <v>593</v>
      </c>
      <c r="D321" s="9" t="s">
        <v>11</v>
      </c>
      <c r="E321" s="14" t="s">
        <v>591</v>
      </c>
      <c r="F321" s="8">
        <v>1500</v>
      </c>
      <c r="G321" s="8"/>
      <c r="H321" s="8">
        <f>SUM(F321:G321)</f>
        <v>1500</v>
      </c>
      <c r="I321" s="8"/>
      <c r="J321" s="8">
        <f>950+580.10059</f>
        <v>1530.10059</v>
      </c>
      <c r="K321" s="8"/>
      <c r="L321" s="8">
        <f>SUM(H321:K321)</f>
        <v>3030.10059</v>
      </c>
      <c r="M321" s="8"/>
      <c r="N321" s="8">
        <f>SUM(L321:M321)</f>
        <v>3030.10059</v>
      </c>
      <c r="O321" s="8"/>
      <c r="P321" s="8"/>
      <c r="Q321" s="8">
        <f>SUM(N321:P321)</f>
        <v>3030.10059</v>
      </c>
      <c r="R321" s="8"/>
      <c r="S321" s="8"/>
      <c r="T321" s="8"/>
      <c r="U321" s="8"/>
      <c r="V321" s="8"/>
      <c r="W321" s="8"/>
      <c r="X321" s="8">
        <f>SUM(V321:W321)</f>
        <v>0</v>
      </c>
      <c r="Y321" s="8"/>
      <c r="Z321" s="8">
        <f>SUM(X321:Y321)</f>
        <v>0</v>
      </c>
      <c r="AA321" s="8"/>
      <c r="AB321" s="8"/>
      <c r="AC321" s="8"/>
      <c r="AD321" s="8"/>
      <c r="AE321" s="8"/>
      <c r="AF321" s="8"/>
      <c r="AG321" s="8">
        <f>SUM(AE321:AF321)</f>
        <v>0</v>
      </c>
      <c r="AH321" s="83"/>
    </row>
    <row r="322" spans="1:34" ht="31.5" hidden="1" outlineLevel="7" x14ac:dyDescent="0.2">
      <c r="A322" s="11" t="s">
        <v>35</v>
      </c>
      <c r="B322" s="11" t="s">
        <v>242</v>
      </c>
      <c r="C322" s="9" t="s">
        <v>593</v>
      </c>
      <c r="D322" s="9" t="s">
        <v>92</v>
      </c>
      <c r="E322" s="14" t="s">
        <v>584</v>
      </c>
      <c r="F322" s="8"/>
      <c r="G322" s="8"/>
      <c r="H322" s="8"/>
      <c r="I322" s="8"/>
      <c r="J322" s="8"/>
      <c r="K322" s="8"/>
      <c r="L322" s="8"/>
      <c r="M322" s="8">
        <v>2052.83068</v>
      </c>
      <c r="N322" s="8">
        <f>SUM(L322:M322)</f>
        <v>2052.83068</v>
      </c>
      <c r="O322" s="8"/>
      <c r="P322" s="8"/>
      <c r="Q322" s="8">
        <f>SUM(N322:P322)</f>
        <v>2052.83068</v>
      </c>
      <c r="R322" s="8"/>
      <c r="S322" s="8"/>
      <c r="T322" s="8"/>
      <c r="U322" s="8"/>
      <c r="V322" s="8"/>
      <c r="W322" s="8"/>
      <c r="X322" s="8"/>
      <c r="Y322" s="8"/>
      <c r="Z322" s="8">
        <f>SUM(X322:Y322)</f>
        <v>0</v>
      </c>
      <c r="AA322" s="8"/>
      <c r="AB322" s="8"/>
      <c r="AC322" s="8"/>
      <c r="AD322" s="8"/>
      <c r="AE322" s="8"/>
      <c r="AF322" s="8"/>
      <c r="AG322" s="8">
        <f>SUM(AE322:AF322)</f>
        <v>0</v>
      </c>
      <c r="AH322" s="83"/>
    </row>
    <row r="323" spans="1:34" ht="15.75" hidden="1" outlineLevel="7" x14ac:dyDescent="0.2">
      <c r="A323" s="11" t="s">
        <v>35</v>
      </c>
      <c r="B323" s="11" t="s">
        <v>242</v>
      </c>
      <c r="C323" s="9" t="s">
        <v>593</v>
      </c>
      <c r="D323" s="11" t="s">
        <v>27</v>
      </c>
      <c r="E323" s="15" t="s">
        <v>28</v>
      </c>
      <c r="F323" s="8"/>
      <c r="G323" s="8"/>
      <c r="H323" s="8"/>
      <c r="I323" s="8"/>
      <c r="J323" s="8">
        <v>1358.8329200000001</v>
      </c>
      <c r="K323" s="8"/>
      <c r="L323" s="8">
        <f>SUM(H323:K323)</f>
        <v>1358.8329200000001</v>
      </c>
      <c r="M323" s="8"/>
      <c r="N323" s="8">
        <f>SUM(L323:M323)</f>
        <v>1358.8329200000001</v>
      </c>
      <c r="O323" s="8"/>
      <c r="P323" s="8"/>
      <c r="Q323" s="8">
        <f>SUM(N323:P323)</f>
        <v>1358.8329200000001</v>
      </c>
      <c r="R323" s="8"/>
      <c r="S323" s="8"/>
      <c r="T323" s="8"/>
      <c r="U323" s="8"/>
      <c r="V323" s="8"/>
      <c r="W323" s="8"/>
      <c r="X323" s="8">
        <f>SUM(V323:W323)</f>
        <v>0</v>
      </c>
      <c r="Y323" s="8"/>
      <c r="Z323" s="8">
        <f>SUM(X323:Y323)</f>
        <v>0</v>
      </c>
      <c r="AA323" s="8"/>
      <c r="AB323" s="8"/>
      <c r="AC323" s="8"/>
      <c r="AD323" s="8"/>
      <c r="AE323" s="8"/>
      <c r="AF323" s="8"/>
      <c r="AG323" s="8">
        <f>SUM(AE323:AF323)</f>
        <v>0</v>
      </c>
      <c r="AH323" s="83"/>
    </row>
    <row r="324" spans="1:34" s="41" customFormat="1" ht="15.75" hidden="1" outlineLevel="7" x14ac:dyDescent="0.2">
      <c r="A324" s="5" t="s">
        <v>35</v>
      </c>
      <c r="B324" s="5" t="s">
        <v>242</v>
      </c>
      <c r="C324" s="10" t="s">
        <v>717</v>
      </c>
      <c r="D324" s="5"/>
      <c r="E324" s="18" t="s">
        <v>252</v>
      </c>
      <c r="F324" s="4"/>
      <c r="G324" s="4"/>
      <c r="H324" s="4"/>
      <c r="I324" s="4"/>
      <c r="J324" s="4">
        <f>J325</f>
        <v>2833.0050000000001</v>
      </c>
      <c r="K324" s="4">
        <f t="shared" ref="K324:L325" si="772">K325</f>
        <v>0</v>
      </c>
      <c r="L324" s="4">
        <f t="shared" si="772"/>
        <v>2833.0050000000001</v>
      </c>
      <c r="M324" s="4">
        <f t="shared" ref="M324:N325" si="773">M325</f>
        <v>0</v>
      </c>
      <c r="N324" s="4">
        <f t="shared" si="773"/>
        <v>2833.0050000000001</v>
      </c>
      <c r="O324" s="4"/>
      <c r="P324" s="4">
        <f t="shared" ref="P324:Q325" si="774">P325</f>
        <v>0</v>
      </c>
      <c r="Q324" s="4">
        <f t="shared" si="774"/>
        <v>2833.0050000000001</v>
      </c>
      <c r="R324" s="4"/>
      <c r="S324" s="4"/>
      <c r="T324" s="4"/>
      <c r="U324" s="4"/>
      <c r="V324" s="4"/>
      <c r="W324" s="4">
        <f t="shared" ref="W324:X325" si="775">W325</f>
        <v>0</v>
      </c>
      <c r="X324" s="4">
        <f t="shared" si="775"/>
        <v>0</v>
      </c>
      <c r="Y324" s="4"/>
      <c r="Z324" s="4">
        <f t="shared" ref="Z324:Z325" si="776">Z325</f>
        <v>0</v>
      </c>
      <c r="AA324" s="4"/>
      <c r="AB324" s="4"/>
      <c r="AC324" s="4"/>
      <c r="AD324" s="4"/>
      <c r="AE324" s="4"/>
      <c r="AF324" s="4"/>
      <c r="AG324" s="4">
        <f t="shared" ref="AG324:AG325" si="777">AG325</f>
        <v>0</v>
      </c>
      <c r="AH324" s="83"/>
    </row>
    <row r="325" spans="1:34" s="41" customFormat="1" ht="31.5" hidden="1" outlineLevel="7" x14ac:dyDescent="0.2">
      <c r="A325" s="5" t="s">
        <v>35</v>
      </c>
      <c r="B325" s="5" t="s">
        <v>242</v>
      </c>
      <c r="C325" s="10" t="s">
        <v>719</v>
      </c>
      <c r="D325" s="5"/>
      <c r="E325" s="18" t="s">
        <v>720</v>
      </c>
      <c r="F325" s="4"/>
      <c r="G325" s="4"/>
      <c r="H325" s="4"/>
      <c r="I325" s="4"/>
      <c r="J325" s="4">
        <f>J326</f>
        <v>2833.0050000000001</v>
      </c>
      <c r="K325" s="4">
        <f t="shared" si="772"/>
        <v>0</v>
      </c>
      <c r="L325" s="4">
        <f t="shared" si="772"/>
        <v>2833.0050000000001</v>
      </c>
      <c r="M325" s="4">
        <f t="shared" si="773"/>
        <v>0</v>
      </c>
      <c r="N325" s="4">
        <f t="shared" si="773"/>
        <v>2833.0050000000001</v>
      </c>
      <c r="O325" s="4"/>
      <c r="P325" s="4">
        <f t="shared" si="774"/>
        <v>0</v>
      </c>
      <c r="Q325" s="4">
        <f t="shared" si="774"/>
        <v>2833.0050000000001</v>
      </c>
      <c r="R325" s="4"/>
      <c r="S325" s="4"/>
      <c r="T325" s="4"/>
      <c r="U325" s="4"/>
      <c r="V325" s="4"/>
      <c r="W325" s="4">
        <f t="shared" si="775"/>
        <v>0</v>
      </c>
      <c r="X325" s="4">
        <f t="shared" si="775"/>
        <v>0</v>
      </c>
      <c r="Y325" s="4"/>
      <c r="Z325" s="4">
        <f t="shared" si="776"/>
        <v>0</v>
      </c>
      <c r="AA325" s="4"/>
      <c r="AB325" s="4"/>
      <c r="AC325" s="4"/>
      <c r="AD325" s="4"/>
      <c r="AE325" s="4"/>
      <c r="AF325" s="4"/>
      <c r="AG325" s="4">
        <f t="shared" si="777"/>
        <v>0</v>
      </c>
      <c r="AH325" s="83"/>
    </row>
    <row r="326" spans="1:34" ht="31.5" hidden="1" outlineLevel="7" x14ac:dyDescent="0.2">
      <c r="A326" s="11" t="s">
        <v>35</v>
      </c>
      <c r="B326" s="11" t="s">
        <v>242</v>
      </c>
      <c r="C326" s="9" t="s">
        <v>718</v>
      </c>
      <c r="D326" s="9" t="s">
        <v>92</v>
      </c>
      <c r="E326" s="14" t="s">
        <v>584</v>
      </c>
      <c r="F326" s="8"/>
      <c r="G326" s="8"/>
      <c r="H326" s="8"/>
      <c r="I326" s="8"/>
      <c r="J326" s="8">
        <f>920+1913.005</f>
        <v>2833.0050000000001</v>
      </c>
      <c r="K326" s="8"/>
      <c r="L326" s="8">
        <f>SUM(H326:K326)</f>
        <v>2833.0050000000001</v>
      </c>
      <c r="M326" s="8"/>
      <c r="N326" s="8">
        <f>SUM(L326:M326)</f>
        <v>2833.0050000000001</v>
      </c>
      <c r="O326" s="8"/>
      <c r="P326" s="8"/>
      <c r="Q326" s="8">
        <f>SUM(N326:P326)</f>
        <v>2833.0050000000001</v>
      </c>
      <c r="R326" s="8"/>
      <c r="S326" s="8"/>
      <c r="T326" s="8"/>
      <c r="U326" s="8"/>
      <c r="V326" s="8"/>
      <c r="W326" s="8"/>
      <c r="X326" s="8">
        <f>SUM(V326:W326)</f>
        <v>0</v>
      </c>
      <c r="Y326" s="8"/>
      <c r="Z326" s="8">
        <f>SUM(X326:Y326)</f>
        <v>0</v>
      </c>
      <c r="AA326" s="8"/>
      <c r="AB326" s="8"/>
      <c r="AC326" s="8"/>
      <c r="AD326" s="8"/>
      <c r="AE326" s="8"/>
      <c r="AF326" s="8"/>
      <c r="AG326" s="8">
        <f>SUM(AE326:AF326)</f>
        <v>0</v>
      </c>
      <c r="AH326" s="83"/>
    </row>
    <row r="327" spans="1:34" ht="15.75" hidden="1" outlineLevel="1" x14ac:dyDescent="0.2">
      <c r="A327" s="5" t="s">
        <v>35</v>
      </c>
      <c r="B327" s="5" t="s">
        <v>253</v>
      </c>
      <c r="C327" s="5"/>
      <c r="D327" s="5"/>
      <c r="E327" s="18" t="s">
        <v>254</v>
      </c>
      <c r="F327" s="4">
        <f>F328+F333</f>
        <v>102830.9</v>
      </c>
      <c r="G327" s="4">
        <f t="shared" ref="G327:H327" si="778">G328+G333</f>
        <v>0.8</v>
      </c>
      <c r="H327" s="4">
        <f t="shared" si="778"/>
        <v>102831.7</v>
      </c>
      <c r="I327" s="4">
        <f>I328+I333+I371</f>
        <v>734.7</v>
      </c>
      <c r="J327" s="4">
        <f t="shared" ref="J327:AE327" si="779">J328+J333+J371</f>
        <v>0</v>
      </c>
      <c r="K327" s="4">
        <f t="shared" si="779"/>
        <v>-6805.2163899999996</v>
      </c>
      <c r="L327" s="4">
        <f t="shared" si="779"/>
        <v>96761.183609999993</v>
      </c>
      <c r="M327" s="4">
        <f t="shared" ref="M327:N327" si="780">M328+M333+M371</f>
        <v>15379.989519999999</v>
      </c>
      <c r="N327" s="4">
        <f t="shared" si="780"/>
        <v>112141.17313</v>
      </c>
      <c r="O327" s="4">
        <f>O328+O333+O371</f>
        <v>0</v>
      </c>
      <c r="P327" s="4">
        <f t="shared" ref="P327:Q327" si="781">P328+P333+P371</f>
        <v>0</v>
      </c>
      <c r="Q327" s="4">
        <f t="shared" si="781"/>
        <v>112141.17313</v>
      </c>
      <c r="R327" s="4">
        <f t="shared" si="779"/>
        <v>99923.4</v>
      </c>
      <c r="S327" s="4">
        <f t="shared" si="779"/>
        <v>0</v>
      </c>
      <c r="T327" s="4">
        <f t="shared" si="779"/>
        <v>99923.4</v>
      </c>
      <c r="U327" s="4">
        <f t="shared" si="779"/>
        <v>0</v>
      </c>
      <c r="V327" s="4">
        <f t="shared" si="779"/>
        <v>99923.4</v>
      </c>
      <c r="W327" s="4">
        <f t="shared" si="779"/>
        <v>0</v>
      </c>
      <c r="X327" s="4">
        <f t="shared" si="779"/>
        <v>99923.4</v>
      </c>
      <c r="Y327" s="4">
        <f>Y328+Y333+Y371</f>
        <v>0</v>
      </c>
      <c r="Z327" s="4">
        <f t="shared" ref="Z327" si="782">Z328+Z333+Z371</f>
        <v>99923.4</v>
      </c>
      <c r="AA327" s="4">
        <f t="shared" si="779"/>
        <v>102448.5</v>
      </c>
      <c r="AB327" s="4">
        <f t="shared" si="779"/>
        <v>0</v>
      </c>
      <c r="AC327" s="4">
        <f t="shared" si="779"/>
        <v>102448.5</v>
      </c>
      <c r="AD327" s="4">
        <f t="shared" si="779"/>
        <v>-666.68100000000004</v>
      </c>
      <c r="AE327" s="4">
        <f t="shared" si="779"/>
        <v>101781.819</v>
      </c>
      <c r="AF327" s="4">
        <f>AF328+AF333+AF371</f>
        <v>0</v>
      </c>
      <c r="AG327" s="4">
        <f t="shared" ref="AG327" si="783">AG328+AG333+AG371</f>
        <v>101781.819</v>
      </c>
      <c r="AH327" s="83"/>
    </row>
    <row r="328" spans="1:34" ht="47.25" hidden="1" outlineLevel="2" x14ac:dyDescent="0.2">
      <c r="A328" s="5" t="s">
        <v>35</v>
      </c>
      <c r="B328" s="5" t="s">
        <v>253</v>
      </c>
      <c r="C328" s="5" t="s">
        <v>76</v>
      </c>
      <c r="D328" s="5"/>
      <c r="E328" s="18" t="s">
        <v>77</v>
      </c>
      <c r="F328" s="4">
        <f t="shared" ref="F328:AF331" si="784">F329</f>
        <v>37.700000000000003</v>
      </c>
      <c r="G328" s="4">
        <f t="shared" si="784"/>
        <v>0</v>
      </c>
      <c r="H328" s="4">
        <f t="shared" si="784"/>
        <v>37.700000000000003</v>
      </c>
      <c r="I328" s="4">
        <f t="shared" si="784"/>
        <v>0</v>
      </c>
      <c r="J328" s="4">
        <f t="shared" si="784"/>
        <v>0</v>
      </c>
      <c r="K328" s="4">
        <f t="shared" si="784"/>
        <v>0</v>
      </c>
      <c r="L328" s="4">
        <f t="shared" si="784"/>
        <v>37.700000000000003</v>
      </c>
      <c r="M328" s="4">
        <f t="shared" si="784"/>
        <v>0</v>
      </c>
      <c r="N328" s="4">
        <f t="shared" si="784"/>
        <v>37.700000000000003</v>
      </c>
      <c r="O328" s="4">
        <f t="shared" si="784"/>
        <v>0</v>
      </c>
      <c r="P328" s="4">
        <f t="shared" si="784"/>
        <v>0</v>
      </c>
      <c r="Q328" s="4">
        <f t="shared" si="784"/>
        <v>37.700000000000003</v>
      </c>
      <c r="R328" s="4">
        <f t="shared" si="784"/>
        <v>37.700000000000003</v>
      </c>
      <c r="S328" s="4">
        <f t="shared" si="784"/>
        <v>0</v>
      </c>
      <c r="T328" s="4">
        <f t="shared" si="784"/>
        <v>37.700000000000003</v>
      </c>
      <c r="U328" s="4">
        <f t="shared" si="784"/>
        <v>0</v>
      </c>
      <c r="V328" s="4">
        <f t="shared" si="784"/>
        <v>37.700000000000003</v>
      </c>
      <c r="W328" s="4">
        <f t="shared" si="784"/>
        <v>0</v>
      </c>
      <c r="X328" s="4">
        <f t="shared" si="784"/>
        <v>37.700000000000003</v>
      </c>
      <c r="Y328" s="4">
        <f t="shared" si="784"/>
        <v>0</v>
      </c>
      <c r="Z328" s="4">
        <f t="shared" si="784"/>
        <v>37.700000000000003</v>
      </c>
      <c r="AA328" s="4">
        <f t="shared" si="784"/>
        <v>37.700000000000003</v>
      </c>
      <c r="AB328" s="4">
        <f t="shared" si="784"/>
        <v>0</v>
      </c>
      <c r="AC328" s="4">
        <f t="shared" si="784"/>
        <v>37.700000000000003</v>
      </c>
      <c r="AD328" s="4">
        <f t="shared" si="784"/>
        <v>0</v>
      </c>
      <c r="AE328" s="4">
        <f t="shared" si="784"/>
        <v>37.700000000000003</v>
      </c>
      <c r="AF328" s="4">
        <f t="shared" si="784"/>
        <v>0</v>
      </c>
      <c r="AG328" s="4">
        <f t="shared" ref="AF328:AG331" si="785">AG329</f>
        <v>37.700000000000003</v>
      </c>
      <c r="AH328" s="83"/>
    </row>
    <row r="329" spans="1:34" ht="31.5" hidden="1" outlineLevel="3" x14ac:dyDescent="0.2">
      <c r="A329" s="5" t="s">
        <v>35</v>
      </c>
      <c r="B329" s="5" t="s">
        <v>253</v>
      </c>
      <c r="C329" s="5" t="s">
        <v>78</v>
      </c>
      <c r="D329" s="5"/>
      <c r="E329" s="18" t="s">
        <v>79</v>
      </c>
      <c r="F329" s="4">
        <f t="shared" si="784"/>
        <v>37.700000000000003</v>
      </c>
      <c r="G329" s="4">
        <f t="shared" si="784"/>
        <v>0</v>
      </c>
      <c r="H329" s="4">
        <f t="shared" si="784"/>
        <v>37.700000000000003</v>
      </c>
      <c r="I329" s="4">
        <f t="shared" si="784"/>
        <v>0</v>
      </c>
      <c r="J329" s="4">
        <f t="shared" si="784"/>
        <v>0</v>
      </c>
      <c r="K329" s="4">
        <f t="shared" si="784"/>
        <v>0</v>
      </c>
      <c r="L329" s="4">
        <f t="shared" si="784"/>
        <v>37.700000000000003</v>
      </c>
      <c r="M329" s="4">
        <f t="shared" si="784"/>
        <v>0</v>
      </c>
      <c r="N329" s="4">
        <f t="shared" si="784"/>
        <v>37.700000000000003</v>
      </c>
      <c r="O329" s="4">
        <f t="shared" si="784"/>
        <v>0</v>
      </c>
      <c r="P329" s="4">
        <f t="shared" si="784"/>
        <v>0</v>
      </c>
      <c r="Q329" s="4">
        <f t="shared" si="784"/>
        <v>37.700000000000003</v>
      </c>
      <c r="R329" s="4">
        <f t="shared" si="784"/>
        <v>37.700000000000003</v>
      </c>
      <c r="S329" s="4">
        <f t="shared" si="784"/>
        <v>0</v>
      </c>
      <c r="T329" s="4">
        <f t="shared" si="784"/>
        <v>37.700000000000003</v>
      </c>
      <c r="U329" s="4">
        <f t="shared" si="784"/>
        <v>0</v>
      </c>
      <c r="V329" s="4">
        <f t="shared" si="784"/>
        <v>37.700000000000003</v>
      </c>
      <c r="W329" s="4">
        <f t="shared" si="784"/>
        <v>0</v>
      </c>
      <c r="X329" s="4">
        <f t="shared" si="784"/>
        <v>37.700000000000003</v>
      </c>
      <c r="Y329" s="4">
        <f t="shared" si="784"/>
        <v>0</v>
      </c>
      <c r="Z329" s="4">
        <f t="shared" si="784"/>
        <v>37.700000000000003</v>
      </c>
      <c r="AA329" s="4">
        <f t="shared" si="784"/>
        <v>37.700000000000003</v>
      </c>
      <c r="AB329" s="4">
        <f t="shared" si="784"/>
        <v>0</v>
      </c>
      <c r="AC329" s="4">
        <f t="shared" si="784"/>
        <v>37.700000000000003</v>
      </c>
      <c r="AD329" s="4">
        <f t="shared" si="784"/>
        <v>0</v>
      </c>
      <c r="AE329" s="4">
        <f t="shared" si="784"/>
        <v>37.700000000000003</v>
      </c>
      <c r="AF329" s="4">
        <f t="shared" si="785"/>
        <v>0</v>
      </c>
      <c r="AG329" s="4">
        <f t="shared" si="785"/>
        <v>37.700000000000003</v>
      </c>
      <c r="AH329" s="83"/>
    </row>
    <row r="330" spans="1:34" ht="31.5" hidden="1" outlineLevel="4" x14ac:dyDescent="0.2">
      <c r="A330" s="5" t="s">
        <v>35</v>
      </c>
      <c r="B330" s="5" t="s">
        <v>253</v>
      </c>
      <c r="C330" s="5" t="s">
        <v>147</v>
      </c>
      <c r="D330" s="5"/>
      <c r="E330" s="18" t="s">
        <v>148</v>
      </c>
      <c r="F330" s="4">
        <f t="shared" si="784"/>
        <v>37.700000000000003</v>
      </c>
      <c r="G330" s="4">
        <f t="shared" si="784"/>
        <v>0</v>
      </c>
      <c r="H330" s="4">
        <f t="shared" si="784"/>
        <v>37.700000000000003</v>
      </c>
      <c r="I330" s="4">
        <f t="shared" si="784"/>
        <v>0</v>
      </c>
      <c r="J330" s="4">
        <f t="shared" si="784"/>
        <v>0</v>
      </c>
      <c r="K330" s="4">
        <f t="shared" si="784"/>
        <v>0</v>
      </c>
      <c r="L330" s="4">
        <f t="shared" si="784"/>
        <v>37.700000000000003</v>
      </c>
      <c r="M330" s="4">
        <f t="shared" si="784"/>
        <v>0</v>
      </c>
      <c r="N330" s="4">
        <f t="shared" si="784"/>
        <v>37.700000000000003</v>
      </c>
      <c r="O330" s="4">
        <f t="shared" si="784"/>
        <v>0</v>
      </c>
      <c r="P330" s="4">
        <f t="shared" si="784"/>
        <v>0</v>
      </c>
      <c r="Q330" s="4">
        <f t="shared" si="784"/>
        <v>37.700000000000003</v>
      </c>
      <c r="R330" s="4">
        <f t="shared" si="784"/>
        <v>37.700000000000003</v>
      </c>
      <c r="S330" s="4">
        <f t="shared" si="784"/>
        <v>0</v>
      </c>
      <c r="T330" s="4">
        <f t="shared" si="784"/>
        <v>37.700000000000003</v>
      </c>
      <c r="U330" s="4">
        <f t="shared" si="784"/>
        <v>0</v>
      </c>
      <c r="V330" s="4">
        <f t="shared" si="784"/>
        <v>37.700000000000003</v>
      </c>
      <c r="W330" s="4">
        <f t="shared" si="784"/>
        <v>0</v>
      </c>
      <c r="X330" s="4">
        <f t="shared" si="784"/>
        <v>37.700000000000003</v>
      </c>
      <c r="Y330" s="4">
        <f t="shared" si="784"/>
        <v>0</v>
      </c>
      <c r="Z330" s="4">
        <f t="shared" si="784"/>
        <v>37.700000000000003</v>
      </c>
      <c r="AA330" s="4">
        <f t="shared" si="784"/>
        <v>37.700000000000003</v>
      </c>
      <c r="AB330" s="4">
        <f t="shared" si="784"/>
        <v>0</v>
      </c>
      <c r="AC330" s="4">
        <f t="shared" si="784"/>
        <v>37.700000000000003</v>
      </c>
      <c r="AD330" s="4">
        <f t="shared" si="784"/>
        <v>0</v>
      </c>
      <c r="AE330" s="4">
        <f t="shared" si="784"/>
        <v>37.700000000000003</v>
      </c>
      <c r="AF330" s="4">
        <f t="shared" si="785"/>
        <v>0</v>
      </c>
      <c r="AG330" s="4">
        <f t="shared" si="785"/>
        <v>37.700000000000003</v>
      </c>
      <c r="AH330" s="83"/>
    </row>
    <row r="331" spans="1:34" ht="31.5" hidden="1" outlineLevel="5" x14ac:dyDescent="0.2">
      <c r="A331" s="5" t="s">
        <v>35</v>
      </c>
      <c r="B331" s="5" t="s">
        <v>253</v>
      </c>
      <c r="C331" s="5" t="s">
        <v>255</v>
      </c>
      <c r="D331" s="5"/>
      <c r="E331" s="18" t="s">
        <v>607</v>
      </c>
      <c r="F331" s="4">
        <f t="shared" si="784"/>
        <v>37.700000000000003</v>
      </c>
      <c r="G331" s="4">
        <f t="shared" si="784"/>
        <v>0</v>
      </c>
      <c r="H331" s="4">
        <f t="shared" si="784"/>
        <v>37.700000000000003</v>
      </c>
      <c r="I331" s="4">
        <f t="shared" si="784"/>
        <v>0</v>
      </c>
      <c r="J331" s="4">
        <f t="shared" si="784"/>
        <v>0</v>
      </c>
      <c r="K331" s="4">
        <f t="shared" si="784"/>
        <v>0</v>
      </c>
      <c r="L331" s="4">
        <f t="shared" si="784"/>
        <v>37.700000000000003</v>
      </c>
      <c r="M331" s="4">
        <f t="shared" si="784"/>
        <v>0</v>
      </c>
      <c r="N331" s="4">
        <f t="shared" si="784"/>
        <v>37.700000000000003</v>
      </c>
      <c r="O331" s="4">
        <f t="shared" si="784"/>
        <v>0</v>
      </c>
      <c r="P331" s="4">
        <f t="shared" si="784"/>
        <v>0</v>
      </c>
      <c r="Q331" s="4">
        <f t="shared" si="784"/>
        <v>37.700000000000003</v>
      </c>
      <c r="R331" s="4">
        <f t="shared" si="784"/>
        <v>37.700000000000003</v>
      </c>
      <c r="S331" s="4">
        <f t="shared" si="784"/>
        <v>0</v>
      </c>
      <c r="T331" s="4">
        <f t="shared" si="784"/>
        <v>37.700000000000003</v>
      </c>
      <c r="U331" s="4">
        <f t="shared" si="784"/>
        <v>0</v>
      </c>
      <c r="V331" s="4">
        <f t="shared" si="784"/>
        <v>37.700000000000003</v>
      </c>
      <c r="W331" s="4">
        <f t="shared" si="784"/>
        <v>0</v>
      </c>
      <c r="X331" s="4">
        <f t="shared" si="784"/>
        <v>37.700000000000003</v>
      </c>
      <c r="Y331" s="4">
        <f t="shared" si="784"/>
        <v>0</v>
      </c>
      <c r="Z331" s="4">
        <f t="shared" si="784"/>
        <v>37.700000000000003</v>
      </c>
      <c r="AA331" s="4">
        <f t="shared" si="784"/>
        <v>37.700000000000003</v>
      </c>
      <c r="AB331" s="4">
        <f t="shared" si="784"/>
        <v>0</v>
      </c>
      <c r="AC331" s="4">
        <f t="shared" si="784"/>
        <v>37.700000000000003</v>
      </c>
      <c r="AD331" s="4">
        <f t="shared" si="784"/>
        <v>0</v>
      </c>
      <c r="AE331" s="4">
        <f t="shared" si="784"/>
        <v>37.700000000000003</v>
      </c>
      <c r="AF331" s="4">
        <f t="shared" si="785"/>
        <v>0</v>
      </c>
      <c r="AG331" s="4">
        <f t="shared" si="785"/>
        <v>37.700000000000003</v>
      </c>
      <c r="AH331" s="83"/>
    </row>
    <row r="332" spans="1:34" ht="31.5" hidden="1" outlineLevel="7" x14ac:dyDescent="0.2">
      <c r="A332" s="11" t="s">
        <v>35</v>
      </c>
      <c r="B332" s="11" t="s">
        <v>253</v>
      </c>
      <c r="C332" s="11" t="s">
        <v>255</v>
      </c>
      <c r="D332" s="11" t="s">
        <v>92</v>
      </c>
      <c r="E332" s="15" t="s">
        <v>93</v>
      </c>
      <c r="F332" s="8">
        <v>37.700000000000003</v>
      </c>
      <c r="G332" s="8"/>
      <c r="H332" s="8">
        <f>SUM(F332:G332)</f>
        <v>37.700000000000003</v>
      </c>
      <c r="I332" s="8"/>
      <c r="J332" s="8"/>
      <c r="K332" s="8"/>
      <c r="L332" s="8">
        <f>SUM(H332:K332)</f>
        <v>37.700000000000003</v>
      </c>
      <c r="M332" s="8"/>
      <c r="N332" s="8">
        <f>SUM(L332:M332)</f>
        <v>37.700000000000003</v>
      </c>
      <c r="O332" s="8"/>
      <c r="P332" s="8"/>
      <c r="Q332" s="8">
        <f>SUM(N332:P332)</f>
        <v>37.700000000000003</v>
      </c>
      <c r="R332" s="8">
        <v>37.700000000000003</v>
      </c>
      <c r="S332" s="8"/>
      <c r="T332" s="8">
        <f>SUM(R332:S332)</f>
        <v>37.700000000000003</v>
      </c>
      <c r="U332" s="8"/>
      <c r="V332" s="8">
        <f>SUM(T332:U332)</f>
        <v>37.700000000000003</v>
      </c>
      <c r="W332" s="8"/>
      <c r="X332" s="8">
        <f>SUM(V332:W332)</f>
        <v>37.700000000000003</v>
      </c>
      <c r="Y332" s="8"/>
      <c r="Z332" s="8">
        <f>SUM(X332:Y332)</f>
        <v>37.700000000000003</v>
      </c>
      <c r="AA332" s="8">
        <v>37.700000000000003</v>
      </c>
      <c r="AB332" s="8"/>
      <c r="AC332" s="8">
        <f>SUM(AA332:AB332)</f>
        <v>37.700000000000003</v>
      </c>
      <c r="AD332" s="8"/>
      <c r="AE332" s="8">
        <f>SUM(AC332:AD332)</f>
        <v>37.700000000000003</v>
      </c>
      <c r="AF332" s="8"/>
      <c r="AG332" s="8">
        <f>SUM(AE332:AF332)</f>
        <v>37.700000000000003</v>
      </c>
      <c r="AH332" s="83"/>
    </row>
    <row r="333" spans="1:34" ht="31.5" hidden="1" outlineLevel="2" x14ac:dyDescent="0.2">
      <c r="A333" s="5" t="s">
        <v>35</v>
      </c>
      <c r="B333" s="5" t="s">
        <v>253</v>
      </c>
      <c r="C333" s="5" t="s">
        <v>170</v>
      </c>
      <c r="D333" s="5"/>
      <c r="E333" s="18" t="s">
        <v>171</v>
      </c>
      <c r="F333" s="4">
        <f>F334+F367</f>
        <v>102793.2</v>
      </c>
      <c r="G333" s="4">
        <f t="shared" ref="G333:J333" si="786">G334+G367</f>
        <v>0.8</v>
      </c>
      <c r="H333" s="4">
        <f t="shared" si="786"/>
        <v>102794</v>
      </c>
      <c r="I333" s="4">
        <f t="shared" si="786"/>
        <v>0</v>
      </c>
      <c r="J333" s="4">
        <f t="shared" si="786"/>
        <v>0</v>
      </c>
      <c r="K333" s="4">
        <f t="shared" ref="K333:L333" si="787">K334+K367</f>
        <v>-7000.5163899999998</v>
      </c>
      <c r="L333" s="4">
        <f t="shared" si="787"/>
        <v>95793.483609999996</v>
      </c>
      <c r="M333" s="4">
        <f t="shared" ref="M333:Q333" si="788">M334+M367</f>
        <v>14137</v>
      </c>
      <c r="N333" s="4">
        <f t="shared" si="788"/>
        <v>109930.48361</v>
      </c>
      <c r="O333" s="4">
        <f t="shared" si="788"/>
        <v>0</v>
      </c>
      <c r="P333" s="4">
        <f t="shared" si="788"/>
        <v>0</v>
      </c>
      <c r="Q333" s="4">
        <f t="shared" si="788"/>
        <v>109930.48361</v>
      </c>
      <c r="R333" s="4">
        <f>R334+R367</f>
        <v>99885.7</v>
      </c>
      <c r="S333" s="4">
        <f t="shared" ref="S333" si="789">S334+S367</f>
        <v>0</v>
      </c>
      <c r="T333" s="4">
        <f t="shared" ref="T333:Z333" si="790">T334+T367</f>
        <v>99885.7</v>
      </c>
      <c r="U333" s="4">
        <f t="shared" si="790"/>
        <v>0</v>
      </c>
      <c r="V333" s="4">
        <f t="shared" si="790"/>
        <v>99885.7</v>
      </c>
      <c r="W333" s="4">
        <f t="shared" si="790"/>
        <v>0</v>
      </c>
      <c r="X333" s="4">
        <f t="shared" si="790"/>
        <v>99885.7</v>
      </c>
      <c r="Y333" s="4">
        <f t="shared" si="790"/>
        <v>0</v>
      </c>
      <c r="Z333" s="4">
        <f t="shared" si="790"/>
        <v>99885.7</v>
      </c>
      <c r="AA333" s="4">
        <f>AA334+AA367</f>
        <v>102410.8</v>
      </c>
      <c r="AB333" s="4">
        <f t="shared" ref="AB333" si="791">AB334+AB367</f>
        <v>0</v>
      </c>
      <c r="AC333" s="4">
        <f t="shared" ref="AC333:AG333" si="792">AC334+AC367</f>
        <v>102410.8</v>
      </c>
      <c r="AD333" s="4">
        <f t="shared" si="792"/>
        <v>-666.68100000000004</v>
      </c>
      <c r="AE333" s="4">
        <f t="shared" si="792"/>
        <v>101744.11900000001</v>
      </c>
      <c r="AF333" s="4">
        <f t="shared" si="792"/>
        <v>0</v>
      </c>
      <c r="AG333" s="4">
        <f t="shared" si="792"/>
        <v>101744.11900000001</v>
      </c>
      <c r="AH333" s="83"/>
    </row>
    <row r="334" spans="1:34" ht="15.75" hidden="1" outlineLevel="3" x14ac:dyDescent="0.2">
      <c r="A334" s="5" t="s">
        <v>35</v>
      </c>
      <c r="B334" s="5" t="s">
        <v>253</v>
      </c>
      <c r="C334" s="5" t="s">
        <v>172</v>
      </c>
      <c r="D334" s="5"/>
      <c r="E334" s="18" t="s">
        <v>597</v>
      </c>
      <c r="F334" s="4">
        <f>F335+F342+F347+F355+F360</f>
        <v>70202.5</v>
      </c>
      <c r="G334" s="4">
        <f t="shared" ref="G334:J334" si="793">G335+G342+G347+G355+G360</f>
        <v>0.8</v>
      </c>
      <c r="H334" s="4">
        <f t="shared" si="793"/>
        <v>70203.3</v>
      </c>
      <c r="I334" s="4">
        <f t="shared" si="793"/>
        <v>0</v>
      </c>
      <c r="J334" s="4">
        <f t="shared" si="793"/>
        <v>0</v>
      </c>
      <c r="K334" s="4">
        <f t="shared" ref="K334:L334" si="794">K335+K342+K347+K355+K360</f>
        <v>-0.51639000000000002</v>
      </c>
      <c r="L334" s="4">
        <f t="shared" si="794"/>
        <v>70202.783609999999</v>
      </c>
      <c r="M334" s="4">
        <f t="shared" ref="M334:Q334" si="795">M335+M342+M347+M355+M360</f>
        <v>14137</v>
      </c>
      <c r="N334" s="4">
        <f t="shared" si="795"/>
        <v>84339.783609999999</v>
      </c>
      <c r="O334" s="4">
        <f t="shared" si="795"/>
        <v>0</v>
      </c>
      <c r="P334" s="4">
        <f t="shared" si="795"/>
        <v>0</v>
      </c>
      <c r="Q334" s="4">
        <f t="shared" si="795"/>
        <v>84339.783609999999</v>
      </c>
      <c r="R334" s="4">
        <f>R335+R342+R347+R355+R360</f>
        <v>68885.7</v>
      </c>
      <c r="S334" s="4">
        <f t="shared" ref="S334" si="796">S335+S342+S347+S355+S360</f>
        <v>0</v>
      </c>
      <c r="T334" s="4">
        <f t="shared" ref="T334:Z334" si="797">T335+T342+T347+T355+T360</f>
        <v>68885.7</v>
      </c>
      <c r="U334" s="4">
        <f t="shared" si="797"/>
        <v>0</v>
      </c>
      <c r="V334" s="4">
        <f t="shared" si="797"/>
        <v>68885.7</v>
      </c>
      <c r="W334" s="4">
        <f t="shared" si="797"/>
        <v>0</v>
      </c>
      <c r="X334" s="4">
        <f t="shared" si="797"/>
        <v>68885.7</v>
      </c>
      <c r="Y334" s="4">
        <f t="shared" si="797"/>
        <v>0</v>
      </c>
      <c r="Z334" s="4">
        <f t="shared" si="797"/>
        <v>68885.7</v>
      </c>
      <c r="AA334" s="4">
        <f>AA335+AA342+AA347+AA355+AA360</f>
        <v>73010.8</v>
      </c>
      <c r="AB334" s="4">
        <f t="shared" ref="AB334" si="798">AB335+AB342+AB347+AB355+AB360</f>
        <v>0</v>
      </c>
      <c r="AC334" s="4">
        <f t="shared" ref="AC334:AG334" si="799">AC335+AC342+AC347+AC355+AC360</f>
        <v>73010.8</v>
      </c>
      <c r="AD334" s="4">
        <f t="shared" si="799"/>
        <v>-666.68100000000004</v>
      </c>
      <c r="AE334" s="4">
        <f t="shared" si="799"/>
        <v>72344.119000000006</v>
      </c>
      <c r="AF334" s="4">
        <f t="shared" si="799"/>
        <v>0</v>
      </c>
      <c r="AG334" s="4">
        <f t="shared" si="799"/>
        <v>72344.119000000006</v>
      </c>
      <c r="AH334" s="83"/>
    </row>
    <row r="335" spans="1:34" ht="31.5" hidden="1" outlineLevel="4" x14ac:dyDescent="0.2">
      <c r="A335" s="5" t="s">
        <v>35</v>
      </c>
      <c r="B335" s="5" t="s">
        <v>253</v>
      </c>
      <c r="C335" s="5" t="s">
        <v>173</v>
      </c>
      <c r="D335" s="5"/>
      <c r="E335" s="18" t="s">
        <v>174</v>
      </c>
      <c r="F335" s="4">
        <f>F336+F340</f>
        <v>13871.3</v>
      </c>
      <c r="G335" s="4">
        <f t="shared" ref="G335:J335" si="800">G336+G340</f>
        <v>0</v>
      </c>
      <c r="H335" s="4">
        <f t="shared" si="800"/>
        <v>13871.3</v>
      </c>
      <c r="I335" s="4">
        <f t="shared" si="800"/>
        <v>0</v>
      </c>
      <c r="J335" s="4">
        <f t="shared" si="800"/>
        <v>0</v>
      </c>
      <c r="K335" s="4">
        <f t="shared" ref="K335:L335" si="801">K336+K340</f>
        <v>0</v>
      </c>
      <c r="L335" s="4">
        <f t="shared" si="801"/>
        <v>13871.3</v>
      </c>
      <c r="M335" s="4">
        <f t="shared" ref="M335" si="802">M336+M340</f>
        <v>937</v>
      </c>
      <c r="N335" s="4">
        <f>N336+N340+N338</f>
        <v>14808.3</v>
      </c>
      <c r="O335" s="4">
        <f t="shared" ref="O335:AG335" si="803">O336+O340+O338</f>
        <v>0</v>
      </c>
      <c r="P335" s="4">
        <f t="shared" si="803"/>
        <v>0</v>
      </c>
      <c r="Q335" s="4">
        <f t="shared" si="803"/>
        <v>14808.3</v>
      </c>
      <c r="R335" s="4">
        <f t="shared" si="803"/>
        <v>12300</v>
      </c>
      <c r="S335" s="4">
        <f t="shared" si="803"/>
        <v>0</v>
      </c>
      <c r="T335" s="4">
        <f t="shared" si="803"/>
        <v>12300</v>
      </c>
      <c r="U335" s="4">
        <f t="shared" si="803"/>
        <v>0</v>
      </c>
      <c r="V335" s="4">
        <f t="shared" si="803"/>
        <v>12300</v>
      </c>
      <c r="W335" s="4">
        <f t="shared" si="803"/>
        <v>0</v>
      </c>
      <c r="X335" s="4">
        <f t="shared" si="803"/>
        <v>12300</v>
      </c>
      <c r="Y335" s="4">
        <f t="shared" si="803"/>
        <v>0</v>
      </c>
      <c r="Z335" s="4">
        <f t="shared" si="803"/>
        <v>12300</v>
      </c>
      <c r="AA335" s="4">
        <f t="shared" si="803"/>
        <v>12300</v>
      </c>
      <c r="AB335" s="4">
        <f t="shared" si="803"/>
        <v>0</v>
      </c>
      <c r="AC335" s="4">
        <f t="shared" si="803"/>
        <v>12300</v>
      </c>
      <c r="AD335" s="4">
        <f t="shared" si="803"/>
        <v>-666.68100000000004</v>
      </c>
      <c r="AE335" s="4">
        <f t="shared" si="803"/>
        <v>11633.319</v>
      </c>
      <c r="AF335" s="4">
        <f t="shared" si="803"/>
        <v>0</v>
      </c>
      <c r="AG335" s="4">
        <f t="shared" si="803"/>
        <v>11633.319</v>
      </c>
      <c r="AH335" s="83"/>
    </row>
    <row r="336" spans="1:34" ht="15.75" hidden="1" outlineLevel="5" x14ac:dyDescent="0.2">
      <c r="A336" s="5" t="s">
        <v>35</v>
      </c>
      <c r="B336" s="5" t="s">
        <v>253</v>
      </c>
      <c r="C336" s="5" t="s">
        <v>256</v>
      </c>
      <c r="D336" s="5"/>
      <c r="E336" s="18" t="s">
        <v>257</v>
      </c>
      <c r="F336" s="4">
        <f>F337</f>
        <v>8871.2999999999993</v>
      </c>
      <c r="G336" s="4">
        <f t="shared" ref="G336:Q336" si="804">G337</f>
        <v>0</v>
      </c>
      <c r="H336" s="4">
        <f t="shared" si="804"/>
        <v>8871.2999999999993</v>
      </c>
      <c r="I336" s="4">
        <f t="shared" si="804"/>
        <v>0</v>
      </c>
      <c r="J336" s="4">
        <f t="shared" si="804"/>
        <v>0</v>
      </c>
      <c r="K336" s="4">
        <f t="shared" si="804"/>
        <v>0</v>
      </c>
      <c r="L336" s="4">
        <f t="shared" si="804"/>
        <v>8871.2999999999993</v>
      </c>
      <c r="M336" s="4">
        <f t="shared" si="804"/>
        <v>0</v>
      </c>
      <c r="N336" s="4">
        <f t="shared" si="804"/>
        <v>8871.2999999999993</v>
      </c>
      <c r="O336" s="4">
        <f t="shared" si="804"/>
        <v>0</v>
      </c>
      <c r="P336" s="4">
        <f t="shared" si="804"/>
        <v>0</v>
      </c>
      <c r="Q336" s="4">
        <f t="shared" si="804"/>
        <v>8871.2999999999993</v>
      </c>
      <c r="R336" s="4">
        <f t="shared" ref="R336:AA336" si="805">R337</f>
        <v>9000</v>
      </c>
      <c r="S336" s="4">
        <f t="shared" ref="S336" si="806">S337</f>
        <v>0</v>
      </c>
      <c r="T336" s="4">
        <f t="shared" ref="T336:Z336" si="807">T337</f>
        <v>9000</v>
      </c>
      <c r="U336" s="4">
        <f t="shared" si="807"/>
        <v>0</v>
      </c>
      <c r="V336" s="4">
        <f t="shared" si="807"/>
        <v>9000</v>
      </c>
      <c r="W336" s="4">
        <f t="shared" si="807"/>
        <v>0</v>
      </c>
      <c r="X336" s="4">
        <f t="shared" si="807"/>
        <v>9000</v>
      </c>
      <c r="Y336" s="4">
        <f t="shared" si="807"/>
        <v>0</v>
      </c>
      <c r="Z336" s="4">
        <f t="shared" si="807"/>
        <v>9000</v>
      </c>
      <c r="AA336" s="4">
        <f t="shared" si="805"/>
        <v>9000</v>
      </c>
      <c r="AB336" s="4">
        <f t="shared" ref="AB336" si="808">AB337</f>
        <v>0</v>
      </c>
      <c r="AC336" s="4">
        <f t="shared" ref="AC336:AG336" si="809">AC337</f>
        <v>9000</v>
      </c>
      <c r="AD336" s="4">
        <f t="shared" si="809"/>
        <v>0</v>
      </c>
      <c r="AE336" s="4">
        <f t="shared" si="809"/>
        <v>9000</v>
      </c>
      <c r="AF336" s="4">
        <f t="shared" si="809"/>
        <v>0</v>
      </c>
      <c r="AG336" s="4">
        <f t="shared" si="809"/>
        <v>9000</v>
      </c>
      <c r="AH336" s="83"/>
    </row>
    <row r="337" spans="1:34" ht="31.5" hidden="1" outlineLevel="7" x14ac:dyDescent="0.2">
      <c r="A337" s="11" t="s">
        <v>35</v>
      </c>
      <c r="B337" s="11" t="s">
        <v>253</v>
      </c>
      <c r="C337" s="11" t="s">
        <v>256</v>
      </c>
      <c r="D337" s="11" t="s">
        <v>92</v>
      </c>
      <c r="E337" s="15" t="s">
        <v>93</v>
      </c>
      <c r="F337" s="8">
        <v>8871.2999999999993</v>
      </c>
      <c r="G337" s="8"/>
      <c r="H337" s="8">
        <f>SUM(F337:G337)</f>
        <v>8871.2999999999993</v>
      </c>
      <c r="I337" s="8"/>
      <c r="J337" s="8"/>
      <c r="K337" s="8"/>
      <c r="L337" s="8">
        <f>SUM(H337:K337)</f>
        <v>8871.2999999999993</v>
      </c>
      <c r="M337" s="8"/>
      <c r="N337" s="8">
        <f>SUM(L337:M337)</f>
        <v>8871.2999999999993</v>
      </c>
      <c r="O337" s="8"/>
      <c r="P337" s="8"/>
      <c r="Q337" s="8">
        <f>SUM(N337:P337)</f>
        <v>8871.2999999999993</v>
      </c>
      <c r="R337" s="8">
        <v>9000</v>
      </c>
      <c r="S337" s="8"/>
      <c r="T337" s="8">
        <f>SUM(R337:S337)</f>
        <v>9000</v>
      </c>
      <c r="U337" s="8"/>
      <c r="V337" s="8">
        <f>SUM(T337:U337)</f>
        <v>9000</v>
      </c>
      <c r="W337" s="8"/>
      <c r="X337" s="8">
        <f>SUM(V337:W337)</f>
        <v>9000</v>
      </c>
      <c r="Y337" s="8"/>
      <c r="Z337" s="8">
        <f>SUM(X337:Y337)</f>
        <v>9000</v>
      </c>
      <c r="AA337" s="8">
        <v>9000</v>
      </c>
      <c r="AB337" s="8"/>
      <c r="AC337" s="8">
        <f>SUM(AA337:AB337)</f>
        <v>9000</v>
      </c>
      <c r="AD337" s="8"/>
      <c r="AE337" s="8">
        <f>SUM(AC337:AD337)</f>
        <v>9000</v>
      </c>
      <c r="AF337" s="8"/>
      <c r="AG337" s="8">
        <f>SUM(AE337:AF337)</f>
        <v>9000</v>
      </c>
      <c r="AH337" s="83"/>
    </row>
    <row r="338" spans="1:34" ht="31.5" hidden="1" outlineLevel="7" x14ac:dyDescent="0.2">
      <c r="A338" s="5" t="s">
        <v>35</v>
      </c>
      <c r="B338" s="5" t="s">
        <v>253</v>
      </c>
      <c r="C338" s="5" t="s">
        <v>755</v>
      </c>
      <c r="D338" s="5"/>
      <c r="E338" s="18" t="s">
        <v>741</v>
      </c>
      <c r="F338" s="8"/>
      <c r="G338" s="8"/>
      <c r="H338" s="8"/>
      <c r="I338" s="8"/>
      <c r="J338" s="8"/>
      <c r="K338" s="8"/>
      <c r="L338" s="8"/>
      <c r="M338" s="8"/>
      <c r="N338" s="8"/>
      <c r="O338" s="4">
        <f t="shared" ref="G338:Q340" si="810">O339</f>
        <v>0</v>
      </c>
      <c r="P338" s="4">
        <f t="shared" si="810"/>
        <v>0</v>
      </c>
      <c r="Q338" s="4">
        <f t="shared" si="810"/>
        <v>0</v>
      </c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3"/>
    </row>
    <row r="339" spans="1:34" ht="31.5" hidden="1" outlineLevel="7" x14ac:dyDescent="0.2">
      <c r="A339" s="11" t="s">
        <v>35</v>
      </c>
      <c r="B339" s="11" t="s">
        <v>253</v>
      </c>
      <c r="C339" s="11" t="s">
        <v>755</v>
      </c>
      <c r="D339" s="11" t="s">
        <v>92</v>
      </c>
      <c r="E339" s="15" t="s">
        <v>93</v>
      </c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>
        <f>SUM(N339:P339)</f>
        <v>0</v>
      </c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3"/>
    </row>
    <row r="340" spans="1:34" ht="31.5" hidden="1" outlineLevel="5" x14ac:dyDescent="0.2">
      <c r="A340" s="5" t="s">
        <v>35</v>
      </c>
      <c r="B340" s="5" t="s">
        <v>253</v>
      </c>
      <c r="C340" s="5" t="s">
        <v>258</v>
      </c>
      <c r="D340" s="5"/>
      <c r="E340" s="18" t="s">
        <v>259</v>
      </c>
      <c r="F340" s="4">
        <f>F341</f>
        <v>5000</v>
      </c>
      <c r="G340" s="4">
        <f t="shared" si="810"/>
        <v>0</v>
      </c>
      <c r="H340" s="4">
        <f t="shared" si="810"/>
        <v>5000</v>
      </c>
      <c r="I340" s="4">
        <f t="shared" si="810"/>
        <v>0</v>
      </c>
      <c r="J340" s="4">
        <f t="shared" si="810"/>
        <v>0</v>
      </c>
      <c r="K340" s="4">
        <f t="shared" si="810"/>
        <v>0</v>
      </c>
      <c r="L340" s="4">
        <f t="shared" si="810"/>
        <v>5000</v>
      </c>
      <c r="M340" s="4">
        <f t="shared" si="810"/>
        <v>937</v>
      </c>
      <c r="N340" s="4">
        <f t="shared" si="810"/>
        <v>5937</v>
      </c>
      <c r="O340" s="4">
        <f t="shared" si="810"/>
        <v>0</v>
      </c>
      <c r="P340" s="4">
        <f t="shared" si="810"/>
        <v>0</v>
      </c>
      <c r="Q340" s="4">
        <f t="shared" si="810"/>
        <v>5937</v>
      </c>
      <c r="R340" s="4">
        <f t="shared" ref="R340:AA340" si="811">R341</f>
        <v>3300</v>
      </c>
      <c r="S340" s="4">
        <f t="shared" ref="S340" si="812">S341</f>
        <v>0</v>
      </c>
      <c r="T340" s="4">
        <f t="shared" ref="T340:Z340" si="813">T341</f>
        <v>3300</v>
      </c>
      <c r="U340" s="4">
        <f t="shared" si="813"/>
        <v>0</v>
      </c>
      <c r="V340" s="4">
        <f t="shared" si="813"/>
        <v>3300</v>
      </c>
      <c r="W340" s="4">
        <f t="shared" si="813"/>
        <v>0</v>
      </c>
      <c r="X340" s="4">
        <f t="shared" si="813"/>
        <v>3300</v>
      </c>
      <c r="Y340" s="4">
        <f t="shared" si="813"/>
        <v>0</v>
      </c>
      <c r="Z340" s="4">
        <f t="shared" si="813"/>
        <v>3300</v>
      </c>
      <c r="AA340" s="4">
        <f t="shared" si="811"/>
        <v>3300</v>
      </c>
      <c r="AB340" s="4">
        <f t="shared" ref="AB340" si="814">AB341</f>
        <v>0</v>
      </c>
      <c r="AC340" s="4">
        <f t="shared" ref="AC340:AG340" si="815">AC341</f>
        <v>3300</v>
      </c>
      <c r="AD340" s="4">
        <f t="shared" si="815"/>
        <v>-666.68100000000004</v>
      </c>
      <c r="AE340" s="4">
        <f t="shared" si="815"/>
        <v>2633.319</v>
      </c>
      <c r="AF340" s="4">
        <f t="shared" si="815"/>
        <v>0</v>
      </c>
      <c r="AG340" s="4">
        <f t="shared" si="815"/>
        <v>2633.319</v>
      </c>
      <c r="AH340" s="83"/>
    </row>
    <row r="341" spans="1:34" ht="31.5" hidden="1" outlineLevel="7" x14ac:dyDescent="0.2">
      <c r="A341" s="11" t="s">
        <v>35</v>
      </c>
      <c r="B341" s="11" t="s">
        <v>253</v>
      </c>
      <c r="C341" s="11" t="s">
        <v>258</v>
      </c>
      <c r="D341" s="11" t="s">
        <v>92</v>
      </c>
      <c r="E341" s="15" t="s">
        <v>93</v>
      </c>
      <c r="F341" s="8">
        <v>5000</v>
      </c>
      <c r="G341" s="8"/>
      <c r="H341" s="8">
        <f>SUM(F341:G341)</f>
        <v>5000</v>
      </c>
      <c r="I341" s="8"/>
      <c r="J341" s="8"/>
      <c r="K341" s="8"/>
      <c r="L341" s="8">
        <f>SUM(H341:K341)</f>
        <v>5000</v>
      </c>
      <c r="M341" s="8">
        <v>937</v>
      </c>
      <c r="N341" s="8">
        <f>SUM(L341:M341)</f>
        <v>5937</v>
      </c>
      <c r="O341" s="8"/>
      <c r="P341" s="8"/>
      <c r="Q341" s="8">
        <f>SUM(N341:P341)</f>
        <v>5937</v>
      </c>
      <c r="R341" s="8">
        <v>3300</v>
      </c>
      <c r="S341" s="8"/>
      <c r="T341" s="8">
        <f>SUM(R341:S341)</f>
        <v>3300</v>
      </c>
      <c r="U341" s="8"/>
      <c r="V341" s="8">
        <f>SUM(T341:U341)</f>
        <v>3300</v>
      </c>
      <c r="W341" s="8"/>
      <c r="X341" s="8">
        <f>SUM(V341:W341)</f>
        <v>3300</v>
      </c>
      <c r="Y341" s="8"/>
      <c r="Z341" s="8">
        <f>SUM(X341:Y341)</f>
        <v>3300</v>
      </c>
      <c r="AA341" s="8">
        <v>3300</v>
      </c>
      <c r="AB341" s="8"/>
      <c r="AC341" s="8">
        <f>SUM(AA341:AB341)</f>
        <v>3300</v>
      </c>
      <c r="AD341" s="8">
        <v>-666.68100000000004</v>
      </c>
      <c r="AE341" s="8">
        <f>SUM(AC341:AD341)</f>
        <v>2633.319</v>
      </c>
      <c r="AF341" s="8"/>
      <c r="AG341" s="8">
        <f>SUM(AE341:AF341)</f>
        <v>2633.319</v>
      </c>
      <c r="AH341" s="83"/>
    </row>
    <row r="342" spans="1:34" ht="31.5" hidden="1" outlineLevel="4" x14ac:dyDescent="0.2">
      <c r="A342" s="5" t="s">
        <v>35</v>
      </c>
      <c r="B342" s="5" t="s">
        <v>253</v>
      </c>
      <c r="C342" s="5" t="s">
        <v>222</v>
      </c>
      <c r="D342" s="5"/>
      <c r="E342" s="18" t="s">
        <v>223</v>
      </c>
      <c r="F342" s="4">
        <f>F343+F345</f>
        <v>2295.8000000000002</v>
      </c>
      <c r="G342" s="4">
        <f t="shared" ref="G342:J342" si="816">G343+G345</f>
        <v>0</v>
      </c>
      <c r="H342" s="4">
        <f t="shared" si="816"/>
        <v>2295.8000000000002</v>
      </c>
      <c r="I342" s="4">
        <f t="shared" si="816"/>
        <v>0</v>
      </c>
      <c r="J342" s="4">
        <f t="shared" si="816"/>
        <v>0</v>
      </c>
      <c r="K342" s="4">
        <f t="shared" ref="K342:L342" si="817">K343+K345</f>
        <v>-0.51639000000000002</v>
      </c>
      <c r="L342" s="4">
        <f t="shared" si="817"/>
        <v>2295.2836100000004</v>
      </c>
      <c r="M342" s="4">
        <f t="shared" ref="M342:Q342" si="818">M343+M345</f>
        <v>0</v>
      </c>
      <c r="N342" s="4">
        <f t="shared" si="818"/>
        <v>2295.2836100000004</v>
      </c>
      <c r="O342" s="4">
        <f t="shared" si="818"/>
        <v>0</v>
      </c>
      <c r="P342" s="4">
        <f t="shared" si="818"/>
        <v>0</v>
      </c>
      <c r="Q342" s="4">
        <f t="shared" si="818"/>
        <v>2295.2836100000004</v>
      </c>
      <c r="R342" s="4">
        <f t="shared" ref="R342:AA342" si="819">R343+R345</f>
        <v>2283.3000000000002</v>
      </c>
      <c r="S342" s="4">
        <f t="shared" ref="S342" si="820">S343+S345</f>
        <v>0</v>
      </c>
      <c r="T342" s="4">
        <f t="shared" ref="T342:Z342" si="821">T343+T345</f>
        <v>2283.3000000000002</v>
      </c>
      <c r="U342" s="4">
        <f t="shared" si="821"/>
        <v>0</v>
      </c>
      <c r="V342" s="4">
        <f t="shared" si="821"/>
        <v>2283.3000000000002</v>
      </c>
      <c r="W342" s="4">
        <f t="shared" si="821"/>
        <v>0</v>
      </c>
      <c r="X342" s="4">
        <f t="shared" si="821"/>
        <v>2283.3000000000002</v>
      </c>
      <c r="Y342" s="4">
        <f t="shared" si="821"/>
        <v>0</v>
      </c>
      <c r="Z342" s="4">
        <f t="shared" si="821"/>
        <v>2283.3000000000002</v>
      </c>
      <c r="AA342" s="4">
        <f t="shared" si="819"/>
        <v>2283.3000000000002</v>
      </c>
      <c r="AB342" s="4">
        <f t="shared" ref="AB342" si="822">AB343+AB345</f>
        <v>0</v>
      </c>
      <c r="AC342" s="4">
        <f t="shared" ref="AC342:AG342" si="823">AC343+AC345</f>
        <v>2283.3000000000002</v>
      </c>
      <c r="AD342" s="4">
        <f t="shared" si="823"/>
        <v>0</v>
      </c>
      <c r="AE342" s="4">
        <f t="shared" si="823"/>
        <v>2283.3000000000002</v>
      </c>
      <c r="AF342" s="4">
        <f t="shared" si="823"/>
        <v>0</v>
      </c>
      <c r="AG342" s="4">
        <f t="shared" si="823"/>
        <v>2283.3000000000002</v>
      </c>
      <c r="AH342" s="83"/>
    </row>
    <row r="343" spans="1:34" ht="15.75" hidden="1" customHeight="1" outlineLevel="5" x14ac:dyDescent="0.2">
      <c r="A343" s="5" t="s">
        <v>35</v>
      </c>
      <c r="B343" s="5" t="s">
        <v>253</v>
      </c>
      <c r="C343" s="5" t="s">
        <v>260</v>
      </c>
      <c r="D343" s="5"/>
      <c r="E343" s="18" t="s">
        <v>261</v>
      </c>
      <c r="F343" s="4">
        <f t="shared" ref="F343:AG343" si="824">F344</f>
        <v>2183.3000000000002</v>
      </c>
      <c r="G343" s="4">
        <f t="shared" si="824"/>
        <v>0</v>
      </c>
      <c r="H343" s="4">
        <f t="shared" si="824"/>
        <v>2183.3000000000002</v>
      </c>
      <c r="I343" s="4">
        <f t="shared" si="824"/>
        <v>0</v>
      </c>
      <c r="J343" s="4">
        <f t="shared" si="824"/>
        <v>0</v>
      </c>
      <c r="K343" s="4">
        <f t="shared" si="824"/>
        <v>0</v>
      </c>
      <c r="L343" s="4">
        <f t="shared" si="824"/>
        <v>2183.3000000000002</v>
      </c>
      <c r="M343" s="4">
        <f t="shared" si="824"/>
        <v>0</v>
      </c>
      <c r="N343" s="4">
        <f t="shared" si="824"/>
        <v>2183.3000000000002</v>
      </c>
      <c r="O343" s="4">
        <f t="shared" si="824"/>
        <v>0</v>
      </c>
      <c r="P343" s="4">
        <f t="shared" si="824"/>
        <v>0</v>
      </c>
      <c r="Q343" s="4">
        <f t="shared" si="824"/>
        <v>2183.3000000000002</v>
      </c>
      <c r="R343" s="4">
        <f t="shared" si="824"/>
        <v>2183.3000000000002</v>
      </c>
      <c r="S343" s="4">
        <f t="shared" si="824"/>
        <v>0</v>
      </c>
      <c r="T343" s="4">
        <f t="shared" si="824"/>
        <v>2183.3000000000002</v>
      </c>
      <c r="U343" s="4">
        <f t="shared" si="824"/>
        <v>0</v>
      </c>
      <c r="V343" s="4">
        <f t="shared" si="824"/>
        <v>2183.3000000000002</v>
      </c>
      <c r="W343" s="4">
        <f t="shared" si="824"/>
        <v>0</v>
      </c>
      <c r="X343" s="4">
        <f t="shared" si="824"/>
        <v>2183.3000000000002</v>
      </c>
      <c r="Y343" s="4">
        <f t="shared" si="824"/>
        <v>0</v>
      </c>
      <c r="Z343" s="4">
        <f t="shared" si="824"/>
        <v>2183.3000000000002</v>
      </c>
      <c r="AA343" s="4">
        <f t="shared" si="824"/>
        <v>2183.3000000000002</v>
      </c>
      <c r="AB343" s="4">
        <f t="shared" si="824"/>
        <v>0</v>
      </c>
      <c r="AC343" s="4">
        <f t="shared" si="824"/>
        <v>2183.3000000000002</v>
      </c>
      <c r="AD343" s="4">
        <f t="shared" si="824"/>
        <v>0</v>
      </c>
      <c r="AE343" s="4">
        <f t="shared" si="824"/>
        <v>2183.3000000000002</v>
      </c>
      <c r="AF343" s="4">
        <f t="shared" si="824"/>
        <v>0</v>
      </c>
      <c r="AG343" s="4">
        <f t="shared" si="824"/>
        <v>2183.3000000000002</v>
      </c>
      <c r="AH343" s="83"/>
    </row>
    <row r="344" spans="1:34" ht="31.5" hidden="1" customHeight="1" outlineLevel="7" x14ac:dyDescent="0.2">
      <c r="A344" s="11" t="s">
        <v>35</v>
      </c>
      <c r="B344" s="11" t="s">
        <v>253</v>
      </c>
      <c r="C344" s="11" t="s">
        <v>260</v>
      </c>
      <c r="D344" s="11" t="s">
        <v>92</v>
      </c>
      <c r="E344" s="15" t="s">
        <v>93</v>
      </c>
      <c r="F344" s="8">
        <v>2183.3000000000002</v>
      </c>
      <c r="G344" s="8"/>
      <c r="H344" s="8">
        <f>SUM(F344:G344)</f>
        <v>2183.3000000000002</v>
      </c>
      <c r="I344" s="8"/>
      <c r="J344" s="8"/>
      <c r="K344" s="8"/>
      <c r="L344" s="8">
        <f>SUM(H344:K344)</f>
        <v>2183.3000000000002</v>
      </c>
      <c r="M344" s="8"/>
      <c r="N344" s="8">
        <f>SUM(L344:M344)</f>
        <v>2183.3000000000002</v>
      </c>
      <c r="O344" s="8"/>
      <c r="P344" s="8"/>
      <c r="Q344" s="8">
        <f>SUM(N344:P344)</f>
        <v>2183.3000000000002</v>
      </c>
      <c r="R344" s="8">
        <v>2183.3000000000002</v>
      </c>
      <c r="S344" s="8"/>
      <c r="T344" s="8">
        <f>SUM(R344:S344)</f>
        <v>2183.3000000000002</v>
      </c>
      <c r="U344" s="8"/>
      <c r="V344" s="8">
        <f>SUM(T344:U344)</f>
        <v>2183.3000000000002</v>
      </c>
      <c r="W344" s="8"/>
      <c r="X344" s="8">
        <f>SUM(V344:W344)</f>
        <v>2183.3000000000002</v>
      </c>
      <c r="Y344" s="8"/>
      <c r="Z344" s="8">
        <f>SUM(X344:Y344)</f>
        <v>2183.3000000000002</v>
      </c>
      <c r="AA344" s="8">
        <v>2183.3000000000002</v>
      </c>
      <c r="AB344" s="8"/>
      <c r="AC344" s="8">
        <f>SUM(AA344:AB344)</f>
        <v>2183.3000000000002</v>
      </c>
      <c r="AD344" s="8"/>
      <c r="AE344" s="8">
        <f>SUM(AC344:AD344)</f>
        <v>2183.3000000000002</v>
      </c>
      <c r="AF344" s="8"/>
      <c r="AG344" s="8">
        <f>SUM(AE344:AF344)</f>
        <v>2183.3000000000002</v>
      </c>
      <c r="AH344" s="83"/>
    </row>
    <row r="345" spans="1:34" ht="47.25" hidden="1" outlineLevel="5" x14ac:dyDescent="0.2">
      <c r="A345" s="5" t="s">
        <v>35</v>
      </c>
      <c r="B345" s="5" t="s">
        <v>253</v>
      </c>
      <c r="C345" s="5" t="s">
        <v>262</v>
      </c>
      <c r="D345" s="5"/>
      <c r="E345" s="18" t="s">
        <v>263</v>
      </c>
      <c r="F345" s="4">
        <f t="shared" ref="F345:AG345" si="825">F346</f>
        <v>112.5</v>
      </c>
      <c r="G345" s="4">
        <f t="shared" si="825"/>
        <v>0</v>
      </c>
      <c r="H345" s="4">
        <f t="shared" si="825"/>
        <v>112.5</v>
      </c>
      <c r="I345" s="4">
        <f t="shared" si="825"/>
        <v>0</v>
      </c>
      <c r="J345" s="4">
        <f t="shared" si="825"/>
        <v>0</v>
      </c>
      <c r="K345" s="4">
        <f t="shared" si="825"/>
        <v>-0.51639000000000002</v>
      </c>
      <c r="L345" s="4">
        <f t="shared" si="825"/>
        <v>111.98361</v>
      </c>
      <c r="M345" s="4">
        <f t="shared" si="825"/>
        <v>0</v>
      </c>
      <c r="N345" s="4">
        <f t="shared" si="825"/>
        <v>111.98361</v>
      </c>
      <c r="O345" s="4">
        <f t="shared" si="825"/>
        <v>0</v>
      </c>
      <c r="P345" s="4">
        <f t="shared" si="825"/>
        <v>0</v>
      </c>
      <c r="Q345" s="4">
        <f t="shared" si="825"/>
        <v>111.98361</v>
      </c>
      <c r="R345" s="4">
        <f t="shared" si="825"/>
        <v>100</v>
      </c>
      <c r="S345" s="4">
        <f t="shared" si="825"/>
        <v>0</v>
      </c>
      <c r="T345" s="4">
        <f t="shared" si="825"/>
        <v>100</v>
      </c>
      <c r="U345" s="4">
        <f t="shared" si="825"/>
        <v>0</v>
      </c>
      <c r="V345" s="4">
        <f t="shared" si="825"/>
        <v>100</v>
      </c>
      <c r="W345" s="4">
        <f t="shared" si="825"/>
        <v>0</v>
      </c>
      <c r="X345" s="4">
        <f t="shared" si="825"/>
        <v>100</v>
      </c>
      <c r="Y345" s="4">
        <f t="shared" si="825"/>
        <v>0</v>
      </c>
      <c r="Z345" s="4">
        <f t="shared" si="825"/>
        <v>100</v>
      </c>
      <c r="AA345" s="4">
        <f t="shared" si="825"/>
        <v>100</v>
      </c>
      <c r="AB345" s="4">
        <f t="shared" si="825"/>
        <v>0</v>
      </c>
      <c r="AC345" s="4">
        <f t="shared" si="825"/>
        <v>100</v>
      </c>
      <c r="AD345" s="4">
        <f t="shared" si="825"/>
        <v>0</v>
      </c>
      <c r="AE345" s="4">
        <f t="shared" si="825"/>
        <v>100</v>
      </c>
      <c r="AF345" s="4">
        <f t="shared" si="825"/>
        <v>0</v>
      </c>
      <c r="AG345" s="4">
        <f t="shared" si="825"/>
        <v>100</v>
      </c>
      <c r="AH345" s="83"/>
    </row>
    <row r="346" spans="1:34" ht="31.5" hidden="1" outlineLevel="7" x14ac:dyDescent="0.2">
      <c r="A346" s="11" t="s">
        <v>35</v>
      </c>
      <c r="B346" s="11" t="s">
        <v>253</v>
      </c>
      <c r="C346" s="11" t="s">
        <v>262</v>
      </c>
      <c r="D346" s="11" t="s">
        <v>92</v>
      </c>
      <c r="E346" s="15" t="s">
        <v>93</v>
      </c>
      <c r="F346" s="8">
        <v>112.5</v>
      </c>
      <c r="G346" s="8"/>
      <c r="H346" s="8">
        <f>SUM(F346:G346)</f>
        <v>112.5</v>
      </c>
      <c r="I346" s="8"/>
      <c r="J346" s="8"/>
      <c r="K346" s="8">
        <v>-0.51639000000000002</v>
      </c>
      <c r="L346" s="8">
        <f>SUM(H346:K346)</f>
        <v>111.98361</v>
      </c>
      <c r="M346" s="8"/>
      <c r="N346" s="8">
        <f>SUM(L346:M346)</f>
        <v>111.98361</v>
      </c>
      <c r="O346" s="8"/>
      <c r="P346" s="8"/>
      <c r="Q346" s="8">
        <f>SUM(N346:P346)</f>
        <v>111.98361</v>
      </c>
      <c r="R346" s="8">
        <v>100</v>
      </c>
      <c r="S346" s="8"/>
      <c r="T346" s="8">
        <f>SUM(R346:S346)</f>
        <v>100</v>
      </c>
      <c r="U346" s="8"/>
      <c r="V346" s="8">
        <f>SUM(T346:U346)</f>
        <v>100</v>
      </c>
      <c r="W346" s="8"/>
      <c r="X346" s="8">
        <f>SUM(V346:W346)</f>
        <v>100</v>
      </c>
      <c r="Y346" s="8"/>
      <c r="Z346" s="8">
        <f>SUM(X346:Y346)</f>
        <v>100</v>
      </c>
      <c r="AA346" s="8">
        <v>100</v>
      </c>
      <c r="AB346" s="8"/>
      <c r="AC346" s="8">
        <f>SUM(AA346:AB346)</f>
        <v>100</v>
      </c>
      <c r="AD346" s="8"/>
      <c r="AE346" s="8">
        <f>SUM(AC346:AD346)</f>
        <v>100</v>
      </c>
      <c r="AF346" s="8"/>
      <c r="AG346" s="8">
        <f>SUM(AE346:AF346)</f>
        <v>100</v>
      </c>
      <c r="AH346" s="83"/>
    </row>
    <row r="347" spans="1:34" ht="63" hidden="1" outlineLevel="4" x14ac:dyDescent="0.2">
      <c r="A347" s="5" t="s">
        <v>35</v>
      </c>
      <c r="B347" s="5" t="s">
        <v>253</v>
      </c>
      <c r="C347" s="5" t="s">
        <v>264</v>
      </c>
      <c r="D347" s="5"/>
      <c r="E347" s="18" t="s">
        <v>265</v>
      </c>
      <c r="F347" s="4">
        <f>F353+F351+F348</f>
        <v>14605</v>
      </c>
      <c r="G347" s="4">
        <f t="shared" ref="G347:J347" si="826">G353+G351+G348</f>
        <v>0</v>
      </c>
      <c r="H347" s="4">
        <f t="shared" si="826"/>
        <v>14605</v>
      </c>
      <c r="I347" s="4">
        <f t="shared" si="826"/>
        <v>0</v>
      </c>
      <c r="J347" s="4">
        <f t="shared" si="826"/>
        <v>0</v>
      </c>
      <c r="K347" s="4">
        <f t="shared" ref="K347:L347" si="827">K353+K351+K348</f>
        <v>0</v>
      </c>
      <c r="L347" s="4">
        <f t="shared" si="827"/>
        <v>14605</v>
      </c>
      <c r="M347" s="4">
        <f t="shared" ref="M347:Q347" si="828">M353+M351+M348</f>
        <v>13200</v>
      </c>
      <c r="N347" s="4">
        <f t="shared" si="828"/>
        <v>27805</v>
      </c>
      <c r="O347" s="4">
        <f t="shared" si="828"/>
        <v>0</v>
      </c>
      <c r="P347" s="4">
        <f t="shared" si="828"/>
        <v>0</v>
      </c>
      <c r="Q347" s="4">
        <f t="shared" si="828"/>
        <v>27805</v>
      </c>
      <c r="R347" s="4">
        <f>R353+R351+R348</f>
        <v>14995.7</v>
      </c>
      <c r="S347" s="4">
        <f t="shared" ref="S347" si="829">S353+S351+S348</f>
        <v>0</v>
      </c>
      <c r="T347" s="4">
        <f t="shared" ref="T347:Z347" si="830">T353+T351+T348</f>
        <v>14995.7</v>
      </c>
      <c r="U347" s="4">
        <f t="shared" si="830"/>
        <v>0</v>
      </c>
      <c r="V347" s="4">
        <f t="shared" si="830"/>
        <v>14995.7</v>
      </c>
      <c r="W347" s="4">
        <f t="shared" si="830"/>
        <v>0</v>
      </c>
      <c r="X347" s="4">
        <f t="shared" si="830"/>
        <v>14995.7</v>
      </c>
      <c r="Y347" s="4">
        <f t="shared" si="830"/>
        <v>0</v>
      </c>
      <c r="Z347" s="4">
        <f t="shared" si="830"/>
        <v>14995.7</v>
      </c>
      <c r="AA347" s="4">
        <f>AA353+AA351+AA348</f>
        <v>14782.699999999999</v>
      </c>
      <c r="AB347" s="4">
        <f t="shared" ref="AB347" si="831">AB353+AB351+AB348</f>
        <v>0</v>
      </c>
      <c r="AC347" s="4">
        <f t="shared" ref="AC347:AG347" si="832">AC353+AC351+AC348</f>
        <v>14782.699999999999</v>
      </c>
      <c r="AD347" s="4">
        <f t="shared" si="832"/>
        <v>0</v>
      </c>
      <c r="AE347" s="4">
        <f t="shared" si="832"/>
        <v>14782.699999999999</v>
      </c>
      <c r="AF347" s="4">
        <f t="shared" si="832"/>
        <v>0</v>
      </c>
      <c r="AG347" s="4">
        <f t="shared" si="832"/>
        <v>14782.699999999999</v>
      </c>
      <c r="AH347" s="83"/>
    </row>
    <row r="348" spans="1:34" ht="47.25" hidden="1" outlineLevel="4" x14ac:dyDescent="0.2">
      <c r="A348" s="5" t="s">
        <v>35</v>
      </c>
      <c r="B348" s="5" t="s">
        <v>253</v>
      </c>
      <c r="C348" s="5" t="s">
        <v>595</v>
      </c>
      <c r="D348" s="5"/>
      <c r="E348" s="18" t="s">
        <v>594</v>
      </c>
      <c r="F348" s="4">
        <f>F349+F350</f>
        <v>1150</v>
      </c>
      <c r="G348" s="4">
        <f t="shared" ref="G348:J348" si="833">G349+G350</f>
        <v>0</v>
      </c>
      <c r="H348" s="4">
        <f t="shared" si="833"/>
        <v>1150</v>
      </c>
      <c r="I348" s="4">
        <f t="shared" si="833"/>
        <v>0</v>
      </c>
      <c r="J348" s="4">
        <f t="shared" si="833"/>
        <v>0</v>
      </c>
      <c r="K348" s="4">
        <f t="shared" ref="K348:L348" si="834">K349+K350</f>
        <v>0</v>
      </c>
      <c r="L348" s="4">
        <f t="shared" si="834"/>
        <v>1150</v>
      </c>
      <c r="M348" s="4">
        <f t="shared" ref="M348:Q348" si="835">M349+M350</f>
        <v>13200</v>
      </c>
      <c r="N348" s="4">
        <f t="shared" si="835"/>
        <v>14350</v>
      </c>
      <c r="O348" s="4">
        <f t="shared" si="835"/>
        <v>0</v>
      </c>
      <c r="P348" s="4">
        <f t="shared" si="835"/>
        <v>0</v>
      </c>
      <c r="Q348" s="4">
        <f t="shared" si="835"/>
        <v>14350</v>
      </c>
      <c r="R348" s="4">
        <f t="shared" ref="R348:AA348" si="836">R349+R350</f>
        <v>0</v>
      </c>
      <c r="S348" s="4">
        <f t="shared" ref="S348" si="837">S349+S350</f>
        <v>0</v>
      </c>
      <c r="T348" s="4"/>
      <c r="U348" s="4">
        <f t="shared" ref="U348:Z348" si="838">U349+U350</f>
        <v>0</v>
      </c>
      <c r="V348" s="4">
        <f t="shared" si="838"/>
        <v>0</v>
      </c>
      <c r="W348" s="4">
        <f t="shared" si="838"/>
        <v>0</v>
      </c>
      <c r="X348" s="4">
        <f t="shared" si="838"/>
        <v>0</v>
      </c>
      <c r="Y348" s="4">
        <f t="shared" si="838"/>
        <v>0</v>
      </c>
      <c r="Z348" s="4">
        <f t="shared" si="838"/>
        <v>0</v>
      </c>
      <c r="AA348" s="4">
        <f t="shared" si="836"/>
        <v>0</v>
      </c>
      <c r="AB348" s="4">
        <f t="shared" ref="AB348" si="839">AB349+AB350</f>
        <v>0</v>
      </c>
      <c r="AC348" s="4"/>
      <c r="AD348" s="4">
        <f t="shared" ref="AD348:AG348" si="840">AD349+AD350</f>
        <v>0</v>
      </c>
      <c r="AE348" s="4">
        <f t="shared" si="840"/>
        <v>0</v>
      </c>
      <c r="AF348" s="4">
        <f t="shared" si="840"/>
        <v>0</v>
      </c>
      <c r="AG348" s="4">
        <f t="shared" si="840"/>
        <v>0</v>
      </c>
      <c r="AH348" s="83"/>
    </row>
    <row r="349" spans="1:34" ht="31.5" hidden="1" outlineLevel="4" x14ac:dyDescent="0.2">
      <c r="A349" s="11" t="s">
        <v>35</v>
      </c>
      <c r="B349" s="11" t="s">
        <v>253</v>
      </c>
      <c r="C349" s="11" t="s">
        <v>595</v>
      </c>
      <c r="D349" s="11" t="s">
        <v>11</v>
      </c>
      <c r="E349" s="15" t="s">
        <v>12</v>
      </c>
      <c r="F349" s="8">
        <v>900</v>
      </c>
      <c r="G349" s="8"/>
      <c r="H349" s="8">
        <f>SUM(F349:G349)</f>
        <v>900</v>
      </c>
      <c r="I349" s="8"/>
      <c r="J349" s="8"/>
      <c r="K349" s="8"/>
      <c r="L349" s="8">
        <f>SUM(H349:K349)</f>
        <v>900</v>
      </c>
      <c r="M349" s="8"/>
      <c r="N349" s="8">
        <f>SUM(L349:M349)</f>
        <v>900</v>
      </c>
      <c r="O349" s="8"/>
      <c r="P349" s="8"/>
      <c r="Q349" s="8">
        <f>SUM(N349:P349)</f>
        <v>900</v>
      </c>
      <c r="R349" s="8"/>
      <c r="S349" s="8"/>
      <c r="T349" s="8"/>
      <c r="U349" s="8"/>
      <c r="V349" s="8">
        <f>SUM(T349:U349)</f>
        <v>0</v>
      </c>
      <c r="W349" s="8"/>
      <c r="X349" s="8">
        <f>SUM(V349:W349)</f>
        <v>0</v>
      </c>
      <c r="Y349" s="8"/>
      <c r="Z349" s="8">
        <f>SUM(X349:Y349)</f>
        <v>0</v>
      </c>
      <c r="AA349" s="8"/>
      <c r="AB349" s="8"/>
      <c r="AC349" s="8"/>
      <c r="AD349" s="8"/>
      <c r="AE349" s="8">
        <f>SUM(AC349:AD349)</f>
        <v>0</v>
      </c>
      <c r="AF349" s="8"/>
      <c r="AG349" s="8">
        <f>SUM(AE349:AF349)</f>
        <v>0</v>
      </c>
      <c r="AH349" s="83"/>
    </row>
    <row r="350" spans="1:34" ht="31.5" hidden="1" outlineLevel="4" x14ac:dyDescent="0.2">
      <c r="A350" s="11" t="s">
        <v>35</v>
      </c>
      <c r="B350" s="11" t="s">
        <v>253</v>
      </c>
      <c r="C350" s="11" t="s">
        <v>595</v>
      </c>
      <c r="D350" s="11" t="s">
        <v>92</v>
      </c>
      <c r="E350" s="15" t="s">
        <v>93</v>
      </c>
      <c r="F350" s="8">
        <v>250</v>
      </c>
      <c r="G350" s="8"/>
      <c r="H350" s="8">
        <f>SUM(F350:G350)</f>
        <v>250</v>
      </c>
      <c r="I350" s="8"/>
      <c r="J350" s="8"/>
      <c r="K350" s="8"/>
      <c r="L350" s="8">
        <f>SUM(H350:K350)</f>
        <v>250</v>
      </c>
      <c r="M350" s="8">
        <v>13200</v>
      </c>
      <c r="N350" s="8">
        <f>SUM(L350:M350)</f>
        <v>13450</v>
      </c>
      <c r="O350" s="8"/>
      <c r="P350" s="8"/>
      <c r="Q350" s="8">
        <f>SUM(N350:P350)</f>
        <v>13450</v>
      </c>
      <c r="R350" s="8"/>
      <c r="S350" s="8"/>
      <c r="T350" s="8"/>
      <c r="U350" s="8"/>
      <c r="V350" s="8">
        <f>SUM(T350:U350)</f>
        <v>0</v>
      </c>
      <c r="W350" s="8"/>
      <c r="X350" s="8">
        <f>SUM(V350:W350)</f>
        <v>0</v>
      </c>
      <c r="Y350" s="8"/>
      <c r="Z350" s="8">
        <f>SUM(X350:Y350)</f>
        <v>0</v>
      </c>
      <c r="AA350" s="8"/>
      <c r="AB350" s="8"/>
      <c r="AC350" s="8"/>
      <c r="AD350" s="8"/>
      <c r="AE350" s="8">
        <f>SUM(AC350:AD350)</f>
        <v>0</v>
      </c>
      <c r="AF350" s="8"/>
      <c r="AG350" s="8">
        <f>SUM(AE350:AF350)</f>
        <v>0</v>
      </c>
      <c r="AH350" s="83"/>
    </row>
    <row r="351" spans="1:34" s="43" customFormat="1" ht="63" hidden="1" outlineLevel="5" x14ac:dyDescent="0.2">
      <c r="A351" s="5" t="s">
        <v>35</v>
      </c>
      <c r="B351" s="5" t="s">
        <v>253</v>
      </c>
      <c r="C351" s="5" t="s">
        <v>266</v>
      </c>
      <c r="D351" s="5"/>
      <c r="E351" s="18" t="s">
        <v>543</v>
      </c>
      <c r="F351" s="4">
        <f>F352</f>
        <v>1345.5</v>
      </c>
      <c r="G351" s="4">
        <f t="shared" ref="G351:Q351" si="841">G352</f>
        <v>0</v>
      </c>
      <c r="H351" s="4">
        <f t="shared" si="841"/>
        <v>1345.5</v>
      </c>
      <c r="I351" s="4">
        <f t="shared" si="841"/>
        <v>0</v>
      </c>
      <c r="J351" s="4">
        <f t="shared" si="841"/>
        <v>0</v>
      </c>
      <c r="K351" s="4">
        <f t="shared" si="841"/>
        <v>0</v>
      </c>
      <c r="L351" s="4">
        <f t="shared" si="841"/>
        <v>1345.5</v>
      </c>
      <c r="M351" s="4">
        <f t="shared" si="841"/>
        <v>0</v>
      </c>
      <c r="N351" s="4">
        <f t="shared" si="841"/>
        <v>1345.5</v>
      </c>
      <c r="O351" s="4">
        <f t="shared" si="841"/>
        <v>0</v>
      </c>
      <c r="P351" s="4">
        <f t="shared" si="841"/>
        <v>0</v>
      </c>
      <c r="Q351" s="4">
        <f t="shared" si="841"/>
        <v>1345.5</v>
      </c>
      <c r="R351" s="4">
        <f t="shared" ref="R351:AA351" si="842">R352</f>
        <v>1499.6</v>
      </c>
      <c r="S351" s="4">
        <f t="shared" ref="S351" si="843">S352</f>
        <v>0</v>
      </c>
      <c r="T351" s="4">
        <f t="shared" ref="T351:Z351" si="844">T352</f>
        <v>1499.6</v>
      </c>
      <c r="U351" s="4">
        <f t="shared" si="844"/>
        <v>0</v>
      </c>
      <c r="V351" s="4">
        <f t="shared" si="844"/>
        <v>1499.6</v>
      </c>
      <c r="W351" s="4">
        <f t="shared" si="844"/>
        <v>0</v>
      </c>
      <c r="X351" s="4">
        <f t="shared" si="844"/>
        <v>1499.6</v>
      </c>
      <c r="Y351" s="4">
        <f t="shared" si="844"/>
        <v>0</v>
      </c>
      <c r="Z351" s="4">
        <f t="shared" si="844"/>
        <v>1499.6</v>
      </c>
      <c r="AA351" s="4">
        <f t="shared" si="842"/>
        <v>1478.3</v>
      </c>
      <c r="AB351" s="4">
        <f t="shared" ref="AB351" si="845">AB352</f>
        <v>0</v>
      </c>
      <c r="AC351" s="4">
        <f t="shared" ref="AC351:AG351" si="846">AC352</f>
        <v>1478.3</v>
      </c>
      <c r="AD351" s="4">
        <f t="shared" si="846"/>
        <v>0</v>
      </c>
      <c r="AE351" s="4">
        <f t="shared" si="846"/>
        <v>1478.3</v>
      </c>
      <c r="AF351" s="4">
        <f t="shared" si="846"/>
        <v>0</v>
      </c>
      <c r="AG351" s="4">
        <f t="shared" si="846"/>
        <v>1478.3</v>
      </c>
      <c r="AH351" s="83"/>
    </row>
    <row r="352" spans="1:34" s="43" customFormat="1" ht="31.5" hidden="1" outlineLevel="7" x14ac:dyDescent="0.2">
      <c r="A352" s="11" t="s">
        <v>35</v>
      </c>
      <c r="B352" s="11" t="s">
        <v>253</v>
      </c>
      <c r="C352" s="11" t="s">
        <v>266</v>
      </c>
      <c r="D352" s="11" t="s">
        <v>92</v>
      </c>
      <c r="E352" s="15" t="s">
        <v>93</v>
      </c>
      <c r="F352" s="8">
        <v>1345.5</v>
      </c>
      <c r="G352" s="8"/>
      <c r="H352" s="8">
        <f>SUM(F352:G352)</f>
        <v>1345.5</v>
      </c>
      <c r="I352" s="8"/>
      <c r="J352" s="8"/>
      <c r="K352" s="8"/>
      <c r="L352" s="8">
        <f>SUM(H352:K352)</f>
        <v>1345.5</v>
      </c>
      <c r="M352" s="8"/>
      <c r="N352" s="8">
        <f>SUM(L352:M352)</f>
        <v>1345.5</v>
      </c>
      <c r="O352" s="8"/>
      <c r="P352" s="8"/>
      <c r="Q352" s="8">
        <f>SUM(N352:P352)</f>
        <v>1345.5</v>
      </c>
      <c r="R352" s="8">
        <v>1499.6</v>
      </c>
      <c r="S352" s="8"/>
      <c r="T352" s="8">
        <f>SUM(R352:S352)</f>
        <v>1499.6</v>
      </c>
      <c r="U352" s="8"/>
      <c r="V352" s="8">
        <f>SUM(T352:U352)</f>
        <v>1499.6</v>
      </c>
      <c r="W352" s="8"/>
      <c r="X352" s="8">
        <f>SUM(V352:W352)</f>
        <v>1499.6</v>
      </c>
      <c r="Y352" s="8"/>
      <c r="Z352" s="8">
        <f>SUM(X352:Y352)</f>
        <v>1499.6</v>
      </c>
      <c r="AA352" s="8">
        <v>1478.3</v>
      </c>
      <c r="AB352" s="8"/>
      <c r="AC352" s="8">
        <f>SUM(AA352:AB352)</f>
        <v>1478.3</v>
      </c>
      <c r="AD352" s="8"/>
      <c r="AE352" s="8">
        <f>SUM(AC352:AD352)</f>
        <v>1478.3</v>
      </c>
      <c r="AF352" s="8"/>
      <c r="AG352" s="8">
        <f>SUM(AE352:AF352)</f>
        <v>1478.3</v>
      </c>
      <c r="AH352" s="83"/>
    </row>
    <row r="353" spans="1:34" s="42" customFormat="1" ht="63" hidden="1" outlineLevel="5" x14ac:dyDescent="0.2">
      <c r="A353" s="5" t="s">
        <v>35</v>
      </c>
      <c r="B353" s="5" t="s">
        <v>253</v>
      </c>
      <c r="C353" s="5" t="s">
        <v>266</v>
      </c>
      <c r="D353" s="5"/>
      <c r="E353" s="18" t="s">
        <v>572</v>
      </c>
      <c r="F353" s="4">
        <f>F354</f>
        <v>12109.5</v>
      </c>
      <c r="G353" s="4">
        <f t="shared" ref="G353:Q353" si="847">G354</f>
        <v>0</v>
      </c>
      <c r="H353" s="4">
        <f t="shared" si="847"/>
        <v>12109.5</v>
      </c>
      <c r="I353" s="4">
        <f t="shared" si="847"/>
        <v>0</v>
      </c>
      <c r="J353" s="4">
        <f t="shared" si="847"/>
        <v>0</v>
      </c>
      <c r="K353" s="4">
        <f t="shared" si="847"/>
        <v>0</v>
      </c>
      <c r="L353" s="4">
        <f t="shared" si="847"/>
        <v>12109.5</v>
      </c>
      <c r="M353" s="4">
        <f t="shared" si="847"/>
        <v>0</v>
      </c>
      <c r="N353" s="4">
        <f t="shared" si="847"/>
        <v>12109.5</v>
      </c>
      <c r="O353" s="4">
        <f t="shared" si="847"/>
        <v>0</v>
      </c>
      <c r="P353" s="4">
        <f t="shared" si="847"/>
        <v>0</v>
      </c>
      <c r="Q353" s="4">
        <f t="shared" si="847"/>
        <v>12109.5</v>
      </c>
      <c r="R353" s="4">
        <f t="shared" ref="R353:AA353" si="848">R354</f>
        <v>13496.1</v>
      </c>
      <c r="S353" s="4">
        <f t="shared" ref="S353" si="849">S354</f>
        <v>0</v>
      </c>
      <c r="T353" s="4">
        <f t="shared" ref="T353:Z353" si="850">T354</f>
        <v>13496.1</v>
      </c>
      <c r="U353" s="4">
        <f t="shared" si="850"/>
        <v>0</v>
      </c>
      <c r="V353" s="4">
        <f t="shared" si="850"/>
        <v>13496.1</v>
      </c>
      <c r="W353" s="4">
        <f t="shared" si="850"/>
        <v>0</v>
      </c>
      <c r="X353" s="4">
        <f t="shared" si="850"/>
        <v>13496.1</v>
      </c>
      <c r="Y353" s="4">
        <f t="shared" si="850"/>
        <v>0</v>
      </c>
      <c r="Z353" s="4">
        <f t="shared" si="850"/>
        <v>13496.1</v>
      </c>
      <c r="AA353" s="4">
        <f t="shared" si="848"/>
        <v>13304.4</v>
      </c>
      <c r="AB353" s="4">
        <f t="shared" ref="AB353" si="851">AB354</f>
        <v>0</v>
      </c>
      <c r="AC353" s="4">
        <f t="shared" ref="AC353:AG353" si="852">AC354</f>
        <v>13304.4</v>
      </c>
      <c r="AD353" s="4">
        <f t="shared" si="852"/>
        <v>0</v>
      </c>
      <c r="AE353" s="4">
        <f t="shared" si="852"/>
        <v>13304.4</v>
      </c>
      <c r="AF353" s="4">
        <f t="shared" si="852"/>
        <v>0</v>
      </c>
      <c r="AG353" s="4">
        <f t="shared" si="852"/>
        <v>13304.4</v>
      </c>
      <c r="AH353" s="83"/>
    </row>
    <row r="354" spans="1:34" s="42" customFormat="1" ht="31.5" hidden="1" outlineLevel="7" x14ac:dyDescent="0.2">
      <c r="A354" s="11" t="s">
        <v>35</v>
      </c>
      <c r="B354" s="11" t="s">
        <v>253</v>
      </c>
      <c r="C354" s="11" t="s">
        <v>266</v>
      </c>
      <c r="D354" s="11" t="s">
        <v>92</v>
      </c>
      <c r="E354" s="15" t="s">
        <v>93</v>
      </c>
      <c r="F354" s="8">
        <v>12109.5</v>
      </c>
      <c r="G354" s="8"/>
      <c r="H354" s="8">
        <f>SUM(F354:G354)</f>
        <v>12109.5</v>
      </c>
      <c r="I354" s="8"/>
      <c r="J354" s="8"/>
      <c r="K354" s="8"/>
      <c r="L354" s="8">
        <f>SUM(H354:K354)</f>
        <v>12109.5</v>
      </c>
      <c r="M354" s="8"/>
      <c r="N354" s="8">
        <f>SUM(L354:M354)</f>
        <v>12109.5</v>
      </c>
      <c r="O354" s="8"/>
      <c r="P354" s="8"/>
      <c r="Q354" s="8">
        <f>SUM(N354:P354)</f>
        <v>12109.5</v>
      </c>
      <c r="R354" s="8">
        <v>13496.1</v>
      </c>
      <c r="S354" s="8"/>
      <c r="T354" s="8">
        <f>SUM(R354:S354)</f>
        <v>13496.1</v>
      </c>
      <c r="U354" s="8"/>
      <c r="V354" s="8">
        <f>SUM(T354:U354)</f>
        <v>13496.1</v>
      </c>
      <c r="W354" s="8"/>
      <c r="X354" s="8">
        <f>SUM(V354:W354)</f>
        <v>13496.1</v>
      </c>
      <c r="Y354" s="8"/>
      <c r="Z354" s="8">
        <f>SUM(X354:Y354)</f>
        <v>13496.1</v>
      </c>
      <c r="AA354" s="8">
        <v>13304.4</v>
      </c>
      <c r="AB354" s="8"/>
      <c r="AC354" s="8">
        <f>SUM(AA354:AB354)</f>
        <v>13304.4</v>
      </c>
      <c r="AD354" s="8"/>
      <c r="AE354" s="8">
        <f>SUM(AC354:AD354)</f>
        <v>13304.4</v>
      </c>
      <c r="AF354" s="8"/>
      <c r="AG354" s="8">
        <f>SUM(AE354:AF354)</f>
        <v>13304.4</v>
      </c>
      <c r="AH354" s="83"/>
    </row>
    <row r="355" spans="1:34" ht="15.75" hidden="1" outlineLevel="4" x14ac:dyDescent="0.2">
      <c r="A355" s="5" t="s">
        <v>35</v>
      </c>
      <c r="B355" s="5" t="s">
        <v>253</v>
      </c>
      <c r="C355" s="5" t="s">
        <v>267</v>
      </c>
      <c r="D355" s="5"/>
      <c r="E355" s="18" t="s">
        <v>252</v>
      </c>
      <c r="F355" s="4">
        <f>F358+F356</f>
        <v>1095.4000000000001</v>
      </c>
      <c r="G355" s="4">
        <f t="shared" ref="G355:J355" si="853">G358+G356</f>
        <v>0.8</v>
      </c>
      <c r="H355" s="4">
        <f t="shared" si="853"/>
        <v>1096.1999999999998</v>
      </c>
      <c r="I355" s="4">
        <f t="shared" si="853"/>
        <v>0</v>
      </c>
      <c r="J355" s="4">
        <f t="shared" si="853"/>
        <v>0</v>
      </c>
      <c r="K355" s="4">
        <f t="shared" ref="K355:L355" si="854">K358+K356</f>
        <v>0</v>
      </c>
      <c r="L355" s="4">
        <f t="shared" si="854"/>
        <v>1096.1999999999998</v>
      </c>
      <c r="M355" s="4">
        <f t="shared" ref="M355:Q355" si="855">M358+M356</f>
        <v>0</v>
      </c>
      <c r="N355" s="4">
        <f t="shared" si="855"/>
        <v>1096.1999999999998</v>
      </c>
      <c r="O355" s="4">
        <f t="shared" si="855"/>
        <v>0</v>
      </c>
      <c r="P355" s="4">
        <f t="shared" si="855"/>
        <v>0</v>
      </c>
      <c r="Q355" s="4">
        <f t="shared" si="855"/>
        <v>1096.1999999999998</v>
      </c>
      <c r="R355" s="4">
        <f t="shared" ref="R355:AA355" si="856">R358+R356</f>
        <v>971.7</v>
      </c>
      <c r="S355" s="4">
        <f t="shared" ref="S355" si="857">S358+S356</f>
        <v>0</v>
      </c>
      <c r="T355" s="4">
        <f t="shared" ref="T355:Z355" si="858">T358+T356</f>
        <v>971.7</v>
      </c>
      <c r="U355" s="4">
        <f t="shared" si="858"/>
        <v>0</v>
      </c>
      <c r="V355" s="4">
        <f t="shared" si="858"/>
        <v>971.7</v>
      </c>
      <c r="W355" s="4">
        <f t="shared" si="858"/>
        <v>0</v>
      </c>
      <c r="X355" s="4">
        <f t="shared" si="858"/>
        <v>971.7</v>
      </c>
      <c r="Y355" s="4">
        <f t="shared" si="858"/>
        <v>0</v>
      </c>
      <c r="Z355" s="4">
        <f t="shared" si="858"/>
        <v>971.7</v>
      </c>
      <c r="AA355" s="4">
        <f t="shared" si="856"/>
        <v>1050.4000000000001</v>
      </c>
      <c r="AB355" s="4">
        <f t="shared" ref="AB355" si="859">AB358+AB356</f>
        <v>0</v>
      </c>
      <c r="AC355" s="4">
        <f t="shared" ref="AC355:AG355" si="860">AC358+AC356</f>
        <v>1050.4000000000001</v>
      </c>
      <c r="AD355" s="4">
        <f t="shared" si="860"/>
        <v>0</v>
      </c>
      <c r="AE355" s="4">
        <f t="shared" si="860"/>
        <v>1050.4000000000001</v>
      </c>
      <c r="AF355" s="4">
        <f t="shared" si="860"/>
        <v>0</v>
      </c>
      <c r="AG355" s="4">
        <f t="shared" si="860"/>
        <v>1050.4000000000001</v>
      </c>
      <c r="AH355" s="83"/>
    </row>
    <row r="356" spans="1:34" s="43" customFormat="1" ht="47.25" hidden="1" outlineLevel="5" x14ac:dyDescent="0.2">
      <c r="A356" s="5" t="s">
        <v>35</v>
      </c>
      <c r="B356" s="5" t="s">
        <v>253</v>
      </c>
      <c r="C356" s="5" t="s">
        <v>268</v>
      </c>
      <c r="D356" s="5"/>
      <c r="E356" s="18" t="s">
        <v>600</v>
      </c>
      <c r="F356" s="4">
        <f t="shared" ref="F356:AF358" si="861">F357</f>
        <v>349.9</v>
      </c>
      <c r="G356" s="4">
        <f t="shared" si="861"/>
        <v>0</v>
      </c>
      <c r="H356" s="4">
        <f t="shared" si="861"/>
        <v>349.9</v>
      </c>
      <c r="I356" s="4">
        <f t="shared" si="861"/>
        <v>0</v>
      </c>
      <c r="J356" s="4">
        <f t="shared" si="861"/>
        <v>0</v>
      </c>
      <c r="K356" s="4">
        <f t="shared" si="861"/>
        <v>0</v>
      </c>
      <c r="L356" s="4">
        <f t="shared" si="861"/>
        <v>349.9</v>
      </c>
      <c r="M356" s="4">
        <f t="shared" si="861"/>
        <v>0</v>
      </c>
      <c r="N356" s="4">
        <f t="shared" si="861"/>
        <v>349.9</v>
      </c>
      <c r="O356" s="4">
        <f t="shared" si="861"/>
        <v>0</v>
      </c>
      <c r="P356" s="4">
        <f t="shared" si="861"/>
        <v>0</v>
      </c>
      <c r="Q356" s="4">
        <f t="shared" si="861"/>
        <v>349.9</v>
      </c>
      <c r="R356" s="4">
        <f t="shared" si="861"/>
        <v>291.5</v>
      </c>
      <c r="S356" s="4">
        <f t="shared" si="861"/>
        <v>0</v>
      </c>
      <c r="T356" s="4">
        <f t="shared" si="861"/>
        <v>291.5</v>
      </c>
      <c r="U356" s="4">
        <f t="shared" si="861"/>
        <v>0</v>
      </c>
      <c r="V356" s="4">
        <f t="shared" si="861"/>
        <v>291.5</v>
      </c>
      <c r="W356" s="4">
        <f t="shared" si="861"/>
        <v>0</v>
      </c>
      <c r="X356" s="4">
        <f t="shared" si="861"/>
        <v>291.5</v>
      </c>
      <c r="Y356" s="4">
        <f t="shared" si="861"/>
        <v>0</v>
      </c>
      <c r="Z356" s="4">
        <f t="shared" si="861"/>
        <v>291.5</v>
      </c>
      <c r="AA356" s="4">
        <f t="shared" si="861"/>
        <v>315.10000000000002</v>
      </c>
      <c r="AB356" s="4">
        <f t="shared" si="861"/>
        <v>0</v>
      </c>
      <c r="AC356" s="4">
        <f t="shared" si="861"/>
        <v>315.10000000000002</v>
      </c>
      <c r="AD356" s="4">
        <f t="shared" si="861"/>
        <v>0</v>
      </c>
      <c r="AE356" s="4">
        <f t="shared" si="861"/>
        <v>315.10000000000002</v>
      </c>
      <c r="AF356" s="4">
        <f t="shared" si="861"/>
        <v>0</v>
      </c>
      <c r="AG356" s="4">
        <f t="shared" ref="AF356:AG358" si="862">AG357</f>
        <v>315.10000000000002</v>
      </c>
      <c r="AH356" s="83"/>
    </row>
    <row r="357" spans="1:34" s="43" customFormat="1" ht="31.5" hidden="1" outlineLevel="7" x14ac:dyDescent="0.2">
      <c r="A357" s="11" t="s">
        <v>35</v>
      </c>
      <c r="B357" s="11" t="s">
        <v>253</v>
      </c>
      <c r="C357" s="11" t="s">
        <v>268</v>
      </c>
      <c r="D357" s="11" t="s">
        <v>92</v>
      </c>
      <c r="E357" s="15" t="s">
        <v>93</v>
      </c>
      <c r="F357" s="8">
        <v>349.9</v>
      </c>
      <c r="G357" s="8"/>
      <c r="H357" s="8">
        <f>SUM(F357:G357)</f>
        <v>349.9</v>
      </c>
      <c r="I357" s="8"/>
      <c r="J357" s="8"/>
      <c r="K357" s="8"/>
      <c r="L357" s="8">
        <f>SUM(H357:K357)</f>
        <v>349.9</v>
      </c>
      <c r="M357" s="8"/>
      <c r="N357" s="8">
        <f>SUM(L357:M357)</f>
        <v>349.9</v>
      </c>
      <c r="O357" s="8"/>
      <c r="P357" s="8"/>
      <c r="Q357" s="8">
        <f>SUM(N357:P357)</f>
        <v>349.9</v>
      </c>
      <c r="R357" s="8">
        <v>291.5</v>
      </c>
      <c r="S357" s="8"/>
      <c r="T357" s="8">
        <f>SUM(R357:S357)</f>
        <v>291.5</v>
      </c>
      <c r="U357" s="8"/>
      <c r="V357" s="8">
        <f>SUM(T357:U357)</f>
        <v>291.5</v>
      </c>
      <c r="W357" s="8"/>
      <c r="X357" s="8">
        <f>SUM(V357:W357)</f>
        <v>291.5</v>
      </c>
      <c r="Y357" s="8"/>
      <c r="Z357" s="8">
        <f>SUM(X357:Y357)</f>
        <v>291.5</v>
      </c>
      <c r="AA357" s="8">
        <v>315.10000000000002</v>
      </c>
      <c r="AB357" s="8"/>
      <c r="AC357" s="8">
        <f>SUM(AA357:AB357)</f>
        <v>315.10000000000002</v>
      </c>
      <c r="AD357" s="8"/>
      <c r="AE357" s="8">
        <f>SUM(AC357:AD357)</f>
        <v>315.10000000000002</v>
      </c>
      <c r="AF357" s="8"/>
      <c r="AG357" s="8">
        <f>SUM(AE357:AF357)</f>
        <v>315.10000000000002</v>
      </c>
      <c r="AH357" s="83"/>
    </row>
    <row r="358" spans="1:34" s="42" customFormat="1" ht="47.25" hidden="1" outlineLevel="5" x14ac:dyDescent="0.2">
      <c r="A358" s="5" t="s">
        <v>35</v>
      </c>
      <c r="B358" s="5" t="s">
        <v>253</v>
      </c>
      <c r="C358" s="5" t="s">
        <v>268</v>
      </c>
      <c r="D358" s="5"/>
      <c r="E358" s="18" t="s">
        <v>580</v>
      </c>
      <c r="F358" s="4">
        <f t="shared" si="861"/>
        <v>745.5</v>
      </c>
      <c r="G358" s="4">
        <f t="shared" si="861"/>
        <v>0.8</v>
      </c>
      <c r="H358" s="4">
        <f t="shared" si="861"/>
        <v>746.3</v>
      </c>
      <c r="I358" s="4">
        <f t="shared" si="861"/>
        <v>0</v>
      </c>
      <c r="J358" s="4">
        <f t="shared" si="861"/>
        <v>0</v>
      </c>
      <c r="K358" s="4">
        <f t="shared" si="861"/>
        <v>0</v>
      </c>
      <c r="L358" s="4">
        <f t="shared" si="861"/>
        <v>746.3</v>
      </c>
      <c r="M358" s="4">
        <f t="shared" si="861"/>
        <v>0</v>
      </c>
      <c r="N358" s="4">
        <f t="shared" si="861"/>
        <v>746.3</v>
      </c>
      <c r="O358" s="4">
        <f t="shared" si="861"/>
        <v>0</v>
      </c>
      <c r="P358" s="4">
        <f t="shared" si="861"/>
        <v>0</v>
      </c>
      <c r="Q358" s="4">
        <f t="shared" si="861"/>
        <v>746.3</v>
      </c>
      <c r="R358" s="4">
        <f t="shared" si="861"/>
        <v>680.2</v>
      </c>
      <c r="S358" s="4">
        <f t="shared" si="861"/>
        <v>0</v>
      </c>
      <c r="T358" s="4">
        <f t="shared" si="861"/>
        <v>680.2</v>
      </c>
      <c r="U358" s="4">
        <f t="shared" si="861"/>
        <v>0</v>
      </c>
      <c r="V358" s="4">
        <f t="shared" si="861"/>
        <v>680.2</v>
      </c>
      <c r="W358" s="4">
        <f t="shared" si="861"/>
        <v>0</v>
      </c>
      <c r="X358" s="4">
        <f t="shared" si="861"/>
        <v>680.2</v>
      </c>
      <c r="Y358" s="4">
        <f t="shared" si="861"/>
        <v>0</v>
      </c>
      <c r="Z358" s="4">
        <f t="shared" si="861"/>
        <v>680.2</v>
      </c>
      <c r="AA358" s="4">
        <f t="shared" si="861"/>
        <v>735.3</v>
      </c>
      <c r="AB358" s="4">
        <f t="shared" si="861"/>
        <v>0</v>
      </c>
      <c r="AC358" s="4">
        <f t="shared" si="861"/>
        <v>735.3</v>
      </c>
      <c r="AD358" s="4">
        <f t="shared" si="861"/>
        <v>0</v>
      </c>
      <c r="AE358" s="4">
        <f t="shared" si="861"/>
        <v>735.3</v>
      </c>
      <c r="AF358" s="4">
        <f t="shared" si="862"/>
        <v>0</v>
      </c>
      <c r="AG358" s="4">
        <f t="shared" si="862"/>
        <v>735.3</v>
      </c>
      <c r="AH358" s="83"/>
    </row>
    <row r="359" spans="1:34" s="42" customFormat="1" ht="31.5" hidden="1" outlineLevel="7" x14ac:dyDescent="0.2">
      <c r="A359" s="11" t="s">
        <v>35</v>
      </c>
      <c r="B359" s="11" t="s">
        <v>253</v>
      </c>
      <c r="C359" s="11" t="s">
        <v>268</v>
      </c>
      <c r="D359" s="11" t="s">
        <v>92</v>
      </c>
      <c r="E359" s="15" t="s">
        <v>93</v>
      </c>
      <c r="F359" s="8">
        <v>745.5</v>
      </c>
      <c r="G359" s="8">
        <v>0.8</v>
      </c>
      <c r="H359" s="8">
        <f>SUM(F359:G359)</f>
        <v>746.3</v>
      </c>
      <c r="I359" s="8"/>
      <c r="J359" s="8"/>
      <c r="K359" s="8"/>
      <c r="L359" s="8">
        <f>SUM(H359:K359)</f>
        <v>746.3</v>
      </c>
      <c r="M359" s="8"/>
      <c r="N359" s="8">
        <f>SUM(L359:M359)</f>
        <v>746.3</v>
      </c>
      <c r="O359" s="8"/>
      <c r="P359" s="8"/>
      <c r="Q359" s="8">
        <f>SUM(N359:P359)</f>
        <v>746.3</v>
      </c>
      <c r="R359" s="8">
        <v>680.2</v>
      </c>
      <c r="S359" s="8"/>
      <c r="T359" s="8">
        <f>SUM(R359:S359)</f>
        <v>680.2</v>
      </c>
      <c r="U359" s="8"/>
      <c r="V359" s="8">
        <f>SUM(T359:U359)</f>
        <v>680.2</v>
      </c>
      <c r="W359" s="8"/>
      <c r="X359" s="8">
        <f>SUM(V359:W359)</f>
        <v>680.2</v>
      </c>
      <c r="Y359" s="8"/>
      <c r="Z359" s="8">
        <f>SUM(X359:Y359)</f>
        <v>680.2</v>
      </c>
      <c r="AA359" s="8">
        <v>735.3</v>
      </c>
      <c r="AB359" s="8"/>
      <c r="AC359" s="8">
        <f>SUM(AA359:AB359)</f>
        <v>735.3</v>
      </c>
      <c r="AD359" s="8"/>
      <c r="AE359" s="8">
        <f>SUM(AC359:AD359)</f>
        <v>735.3</v>
      </c>
      <c r="AF359" s="8"/>
      <c r="AG359" s="8">
        <f>SUM(AE359:AF359)</f>
        <v>735.3</v>
      </c>
      <c r="AH359" s="83"/>
    </row>
    <row r="360" spans="1:34" ht="31.5" hidden="1" outlineLevel="4" x14ac:dyDescent="0.2">
      <c r="A360" s="5" t="s">
        <v>35</v>
      </c>
      <c r="B360" s="5" t="s">
        <v>253</v>
      </c>
      <c r="C360" s="5" t="s">
        <v>269</v>
      </c>
      <c r="D360" s="5"/>
      <c r="E360" s="49" t="s">
        <v>621</v>
      </c>
      <c r="F360" s="4">
        <f>F361+F363+F365</f>
        <v>38335</v>
      </c>
      <c r="G360" s="4">
        <f t="shared" ref="G360:J360" si="863">G361+G363+G365</f>
        <v>0</v>
      </c>
      <c r="H360" s="4">
        <f t="shared" si="863"/>
        <v>38335</v>
      </c>
      <c r="I360" s="4">
        <f t="shared" si="863"/>
        <v>0</v>
      </c>
      <c r="J360" s="4">
        <f t="shared" si="863"/>
        <v>0</v>
      </c>
      <c r="K360" s="4">
        <f t="shared" ref="K360:L360" si="864">K361+K363+K365</f>
        <v>0</v>
      </c>
      <c r="L360" s="4">
        <f t="shared" si="864"/>
        <v>38335</v>
      </c>
      <c r="M360" s="4">
        <f t="shared" ref="M360:Q360" si="865">M361+M363+M365</f>
        <v>0</v>
      </c>
      <c r="N360" s="4">
        <f t="shared" si="865"/>
        <v>38335</v>
      </c>
      <c r="O360" s="4">
        <f t="shared" si="865"/>
        <v>0</v>
      </c>
      <c r="P360" s="4">
        <f t="shared" si="865"/>
        <v>0</v>
      </c>
      <c r="Q360" s="4">
        <f t="shared" si="865"/>
        <v>38335</v>
      </c>
      <c r="R360" s="4">
        <f t="shared" ref="R360:AA360" si="866">R361+R363+R365</f>
        <v>38335</v>
      </c>
      <c r="S360" s="4">
        <f t="shared" ref="S360" si="867">S361+S363+S365</f>
        <v>0</v>
      </c>
      <c r="T360" s="4">
        <f t="shared" ref="T360:Z360" si="868">T361+T363+T365</f>
        <v>38335</v>
      </c>
      <c r="U360" s="4">
        <f t="shared" si="868"/>
        <v>0</v>
      </c>
      <c r="V360" s="4">
        <f t="shared" si="868"/>
        <v>38335</v>
      </c>
      <c r="W360" s="4">
        <f t="shared" si="868"/>
        <v>0</v>
      </c>
      <c r="X360" s="4">
        <f t="shared" si="868"/>
        <v>38335</v>
      </c>
      <c r="Y360" s="4">
        <f t="shared" si="868"/>
        <v>0</v>
      </c>
      <c r="Z360" s="4">
        <f t="shared" si="868"/>
        <v>38335</v>
      </c>
      <c r="AA360" s="4">
        <f t="shared" si="866"/>
        <v>42594.400000000001</v>
      </c>
      <c r="AB360" s="4">
        <f t="shared" ref="AB360" si="869">AB361+AB363+AB365</f>
        <v>0</v>
      </c>
      <c r="AC360" s="4">
        <f t="shared" ref="AC360:AG360" si="870">AC361+AC363+AC365</f>
        <v>42594.400000000001</v>
      </c>
      <c r="AD360" s="4">
        <f t="shared" si="870"/>
        <v>0</v>
      </c>
      <c r="AE360" s="4">
        <f t="shared" si="870"/>
        <v>42594.400000000001</v>
      </c>
      <c r="AF360" s="4">
        <f t="shared" si="870"/>
        <v>0</v>
      </c>
      <c r="AG360" s="4">
        <f t="shared" si="870"/>
        <v>42594.400000000001</v>
      </c>
      <c r="AH360" s="83"/>
    </row>
    <row r="361" spans="1:34" ht="47.25" hidden="1" outlineLevel="5" x14ac:dyDescent="0.2">
      <c r="A361" s="5" t="s">
        <v>35</v>
      </c>
      <c r="B361" s="5" t="s">
        <v>253</v>
      </c>
      <c r="C361" s="5" t="s">
        <v>270</v>
      </c>
      <c r="D361" s="5"/>
      <c r="E361" s="18" t="s">
        <v>601</v>
      </c>
      <c r="F361" s="4">
        <f>F362</f>
        <v>3833.5</v>
      </c>
      <c r="G361" s="4">
        <f t="shared" ref="G361:Q361" si="871">G362</f>
        <v>0</v>
      </c>
      <c r="H361" s="4">
        <f t="shared" si="871"/>
        <v>3833.5</v>
      </c>
      <c r="I361" s="4">
        <f t="shared" si="871"/>
        <v>0</v>
      </c>
      <c r="J361" s="4">
        <f t="shared" si="871"/>
        <v>0</v>
      </c>
      <c r="K361" s="4">
        <f t="shared" si="871"/>
        <v>0</v>
      </c>
      <c r="L361" s="4">
        <f t="shared" si="871"/>
        <v>3833.5</v>
      </c>
      <c r="M361" s="4">
        <f t="shared" si="871"/>
        <v>0</v>
      </c>
      <c r="N361" s="4">
        <f t="shared" si="871"/>
        <v>3833.5</v>
      </c>
      <c r="O361" s="4">
        <f t="shared" si="871"/>
        <v>0</v>
      </c>
      <c r="P361" s="4">
        <f t="shared" si="871"/>
        <v>0</v>
      </c>
      <c r="Q361" s="4">
        <f t="shared" si="871"/>
        <v>3833.5</v>
      </c>
      <c r="R361" s="4">
        <f t="shared" ref="R361:AA361" si="872">R362</f>
        <v>3833.5</v>
      </c>
      <c r="S361" s="4">
        <f t="shared" ref="S361" si="873">S362</f>
        <v>0</v>
      </c>
      <c r="T361" s="4">
        <f t="shared" ref="T361:Z361" si="874">T362</f>
        <v>3833.5</v>
      </c>
      <c r="U361" s="4">
        <f t="shared" si="874"/>
        <v>0</v>
      </c>
      <c r="V361" s="4">
        <f t="shared" si="874"/>
        <v>3833.5</v>
      </c>
      <c r="W361" s="4">
        <f t="shared" si="874"/>
        <v>0</v>
      </c>
      <c r="X361" s="4">
        <f t="shared" si="874"/>
        <v>3833.5</v>
      </c>
      <c r="Y361" s="4">
        <f t="shared" si="874"/>
        <v>0</v>
      </c>
      <c r="Z361" s="4">
        <f t="shared" si="874"/>
        <v>3833.5</v>
      </c>
      <c r="AA361" s="4">
        <f t="shared" si="872"/>
        <v>4259.3999999999996</v>
      </c>
      <c r="AB361" s="4">
        <f t="shared" ref="AB361" si="875">AB362</f>
        <v>0</v>
      </c>
      <c r="AC361" s="4">
        <f t="shared" ref="AC361:AG361" si="876">AC362</f>
        <v>4259.3999999999996</v>
      </c>
      <c r="AD361" s="4">
        <f t="shared" si="876"/>
        <v>0</v>
      </c>
      <c r="AE361" s="4">
        <f t="shared" si="876"/>
        <v>4259.3999999999996</v>
      </c>
      <c r="AF361" s="4">
        <f t="shared" si="876"/>
        <v>0</v>
      </c>
      <c r="AG361" s="4">
        <f t="shared" si="876"/>
        <v>4259.3999999999996</v>
      </c>
      <c r="AH361" s="83"/>
    </row>
    <row r="362" spans="1:34" ht="31.5" hidden="1" outlineLevel="7" x14ac:dyDescent="0.2">
      <c r="A362" s="11" t="s">
        <v>35</v>
      </c>
      <c r="B362" s="11" t="s">
        <v>253</v>
      </c>
      <c r="C362" s="11" t="s">
        <v>270</v>
      </c>
      <c r="D362" s="11" t="s">
        <v>92</v>
      </c>
      <c r="E362" s="15" t="s">
        <v>93</v>
      </c>
      <c r="F362" s="8">
        <v>3833.5</v>
      </c>
      <c r="G362" s="8"/>
      <c r="H362" s="8">
        <f>SUM(F362:G362)</f>
        <v>3833.5</v>
      </c>
      <c r="I362" s="8"/>
      <c r="J362" s="8"/>
      <c r="K362" s="8"/>
      <c r="L362" s="8">
        <f>SUM(H362:K362)</f>
        <v>3833.5</v>
      </c>
      <c r="M362" s="8"/>
      <c r="N362" s="8">
        <f>SUM(L362:M362)</f>
        <v>3833.5</v>
      </c>
      <c r="O362" s="8"/>
      <c r="P362" s="8"/>
      <c r="Q362" s="8">
        <f>SUM(N362:P362)</f>
        <v>3833.5</v>
      </c>
      <c r="R362" s="8">
        <v>3833.5</v>
      </c>
      <c r="S362" s="8"/>
      <c r="T362" s="8">
        <f>SUM(R362:S362)</f>
        <v>3833.5</v>
      </c>
      <c r="U362" s="8"/>
      <c r="V362" s="8">
        <f>SUM(T362:U362)</f>
        <v>3833.5</v>
      </c>
      <c r="W362" s="8"/>
      <c r="X362" s="8">
        <f>SUM(V362:W362)</f>
        <v>3833.5</v>
      </c>
      <c r="Y362" s="8"/>
      <c r="Z362" s="8">
        <f>SUM(X362:Y362)</f>
        <v>3833.5</v>
      </c>
      <c r="AA362" s="8">
        <v>4259.3999999999996</v>
      </c>
      <c r="AB362" s="8"/>
      <c r="AC362" s="8">
        <f>SUM(AA362:AB362)</f>
        <v>4259.3999999999996</v>
      </c>
      <c r="AD362" s="8"/>
      <c r="AE362" s="8">
        <f>SUM(AC362:AD362)</f>
        <v>4259.3999999999996</v>
      </c>
      <c r="AF362" s="8"/>
      <c r="AG362" s="8">
        <f>SUM(AE362:AF362)</f>
        <v>4259.3999999999996</v>
      </c>
      <c r="AH362" s="83"/>
    </row>
    <row r="363" spans="1:34" s="42" customFormat="1" ht="47.25" hidden="1" outlineLevel="5" x14ac:dyDescent="0.2">
      <c r="A363" s="5" t="s">
        <v>35</v>
      </c>
      <c r="B363" s="5" t="s">
        <v>253</v>
      </c>
      <c r="C363" s="5" t="s">
        <v>270</v>
      </c>
      <c r="D363" s="5"/>
      <c r="E363" s="18" t="s">
        <v>624</v>
      </c>
      <c r="F363" s="4">
        <f>F364</f>
        <v>32776.400000000001</v>
      </c>
      <c r="G363" s="4">
        <f t="shared" ref="G363:Q363" si="877">G364</f>
        <v>0</v>
      </c>
      <c r="H363" s="4">
        <f t="shared" si="877"/>
        <v>32776.400000000001</v>
      </c>
      <c r="I363" s="4">
        <f t="shared" si="877"/>
        <v>0</v>
      </c>
      <c r="J363" s="4">
        <f t="shared" si="877"/>
        <v>0</v>
      </c>
      <c r="K363" s="4">
        <f t="shared" si="877"/>
        <v>0</v>
      </c>
      <c r="L363" s="4">
        <f t="shared" si="877"/>
        <v>32776.400000000001</v>
      </c>
      <c r="M363" s="4">
        <f t="shared" si="877"/>
        <v>0</v>
      </c>
      <c r="N363" s="4">
        <f t="shared" si="877"/>
        <v>32776.400000000001</v>
      </c>
      <c r="O363" s="4">
        <f t="shared" si="877"/>
        <v>0</v>
      </c>
      <c r="P363" s="4">
        <f t="shared" si="877"/>
        <v>0</v>
      </c>
      <c r="Q363" s="4">
        <f t="shared" si="877"/>
        <v>32776.400000000001</v>
      </c>
      <c r="R363" s="4">
        <f t="shared" ref="R363:AA365" si="878">R364</f>
        <v>32776.400000000001</v>
      </c>
      <c r="S363" s="4">
        <f t="shared" ref="S363" si="879">S364</f>
        <v>0</v>
      </c>
      <c r="T363" s="4">
        <f t="shared" ref="T363:Z363" si="880">T364</f>
        <v>32776.400000000001</v>
      </c>
      <c r="U363" s="4">
        <f t="shared" si="880"/>
        <v>0</v>
      </c>
      <c r="V363" s="4">
        <f t="shared" si="880"/>
        <v>32776.400000000001</v>
      </c>
      <c r="W363" s="4">
        <f t="shared" si="880"/>
        <v>0</v>
      </c>
      <c r="X363" s="4">
        <f t="shared" si="880"/>
        <v>32776.400000000001</v>
      </c>
      <c r="Y363" s="4">
        <f t="shared" si="880"/>
        <v>0</v>
      </c>
      <c r="Z363" s="4">
        <f t="shared" si="880"/>
        <v>32776.400000000001</v>
      </c>
      <c r="AA363" s="4">
        <f t="shared" si="878"/>
        <v>36418.300000000003</v>
      </c>
      <c r="AB363" s="4">
        <f t="shared" ref="AB363" si="881">AB364</f>
        <v>0</v>
      </c>
      <c r="AC363" s="4">
        <f t="shared" ref="AC363:AG363" si="882">AC364</f>
        <v>36418.300000000003</v>
      </c>
      <c r="AD363" s="4">
        <f t="shared" si="882"/>
        <v>0</v>
      </c>
      <c r="AE363" s="4">
        <f t="shared" si="882"/>
        <v>36418.300000000003</v>
      </c>
      <c r="AF363" s="4">
        <f t="shared" si="882"/>
        <v>0</v>
      </c>
      <c r="AG363" s="4">
        <f t="shared" si="882"/>
        <v>36418.300000000003</v>
      </c>
      <c r="AH363" s="83"/>
    </row>
    <row r="364" spans="1:34" s="42" customFormat="1" ht="31.5" hidden="1" outlineLevel="7" x14ac:dyDescent="0.2">
      <c r="A364" s="11" t="s">
        <v>35</v>
      </c>
      <c r="B364" s="11" t="s">
        <v>253</v>
      </c>
      <c r="C364" s="11" t="s">
        <v>270</v>
      </c>
      <c r="D364" s="11" t="s">
        <v>92</v>
      </c>
      <c r="E364" s="15" t="s">
        <v>93</v>
      </c>
      <c r="F364" s="8">
        <v>32776.400000000001</v>
      </c>
      <c r="G364" s="8"/>
      <c r="H364" s="8">
        <f>SUM(F364:G364)</f>
        <v>32776.400000000001</v>
      </c>
      <c r="I364" s="8"/>
      <c r="J364" s="8"/>
      <c r="K364" s="8"/>
      <c r="L364" s="8">
        <f>SUM(H364:K364)</f>
        <v>32776.400000000001</v>
      </c>
      <c r="M364" s="8"/>
      <c r="N364" s="8">
        <f>SUM(L364:M364)</f>
        <v>32776.400000000001</v>
      </c>
      <c r="O364" s="8"/>
      <c r="P364" s="8"/>
      <c r="Q364" s="8">
        <f>SUM(N364:P364)</f>
        <v>32776.400000000001</v>
      </c>
      <c r="R364" s="8">
        <v>32776.400000000001</v>
      </c>
      <c r="S364" s="8"/>
      <c r="T364" s="8">
        <f>SUM(R364:S364)</f>
        <v>32776.400000000001</v>
      </c>
      <c r="U364" s="8"/>
      <c r="V364" s="8">
        <f>SUM(T364:U364)</f>
        <v>32776.400000000001</v>
      </c>
      <c r="W364" s="8"/>
      <c r="X364" s="8">
        <f>SUM(V364:W364)</f>
        <v>32776.400000000001</v>
      </c>
      <c r="Y364" s="8"/>
      <c r="Z364" s="8">
        <f>SUM(X364:Y364)</f>
        <v>32776.400000000001</v>
      </c>
      <c r="AA364" s="8">
        <v>36418.300000000003</v>
      </c>
      <c r="AB364" s="8"/>
      <c r="AC364" s="8">
        <f>SUM(AA364:AB364)</f>
        <v>36418.300000000003</v>
      </c>
      <c r="AD364" s="8"/>
      <c r="AE364" s="8">
        <f>SUM(AC364:AD364)</f>
        <v>36418.300000000003</v>
      </c>
      <c r="AF364" s="8"/>
      <c r="AG364" s="8">
        <f>SUM(AE364:AF364)</f>
        <v>36418.300000000003</v>
      </c>
      <c r="AH364" s="83"/>
    </row>
    <row r="365" spans="1:34" s="42" customFormat="1" ht="47.25" hidden="1" outlineLevel="5" x14ac:dyDescent="0.2">
      <c r="A365" s="5" t="s">
        <v>35</v>
      </c>
      <c r="B365" s="5" t="s">
        <v>253</v>
      </c>
      <c r="C365" s="5" t="s">
        <v>270</v>
      </c>
      <c r="D365" s="5"/>
      <c r="E365" s="18" t="s">
        <v>575</v>
      </c>
      <c r="F365" s="4">
        <f>F366</f>
        <v>1725.1</v>
      </c>
      <c r="G365" s="4">
        <f t="shared" ref="G365:Q365" si="883">G366</f>
        <v>0</v>
      </c>
      <c r="H365" s="4">
        <f t="shared" si="883"/>
        <v>1725.1</v>
      </c>
      <c r="I365" s="4">
        <f t="shared" si="883"/>
        <v>0</v>
      </c>
      <c r="J365" s="4">
        <f t="shared" si="883"/>
        <v>0</v>
      </c>
      <c r="K365" s="4">
        <f t="shared" si="883"/>
        <v>0</v>
      </c>
      <c r="L365" s="4">
        <f t="shared" si="883"/>
        <v>1725.1</v>
      </c>
      <c r="M365" s="4">
        <f t="shared" si="883"/>
        <v>0</v>
      </c>
      <c r="N365" s="4">
        <f t="shared" si="883"/>
        <v>1725.1</v>
      </c>
      <c r="O365" s="4">
        <f t="shared" si="883"/>
        <v>0</v>
      </c>
      <c r="P365" s="4">
        <f t="shared" si="883"/>
        <v>0</v>
      </c>
      <c r="Q365" s="4">
        <f t="shared" si="883"/>
        <v>1725.1</v>
      </c>
      <c r="R365" s="4">
        <f t="shared" si="878"/>
        <v>1725.1</v>
      </c>
      <c r="S365" s="4">
        <f t="shared" ref="S365" si="884">S366</f>
        <v>0</v>
      </c>
      <c r="T365" s="4">
        <f t="shared" ref="T365:Z365" si="885">T366</f>
        <v>1725.1</v>
      </c>
      <c r="U365" s="4">
        <f t="shared" si="885"/>
        <v>0</v>
      </c>
      <c r="V365" s="4">
        <f t="shared" si="885"/>
        <v>1725.1</v>
      </c>
      <c r="W365" s="4">
        <f t="shared" si="885"/>
        <v>0</v>
      </c>
      <c r="X365" s="4">
        <f t="shared" si="885"/>
        <v>1725.1</v>
      </c>
      <c r="Y365" s="4">
        <f t="shared" si="885"/>
        <v>0</v>
      </c>
      <c r="Z365" s="4">
        <f t="shared" si="885"/>
        <v>1725.1</v>
      </c>
      <c r="AA365" s="4">
        <f t="shared" si="878"/>
        <v>1916.7</v>
      </c>
      <c r="AB365" s="4">
        <f t="shared" ref="AB365" si="886">AB366</f>
        <v>0</v>
      </c>
      <c r="AC365" s="4">
        <f t="shared" ref="AC365:AG365" si="887">AC366</f>
        <v>1916.7</v>
      </c>
      <c r="AD365" s="4">
        <f t="shared" si="887"/>
        <v>0</v>
      </c>
      <c r="AE365" s="4">
        <f t="shared" si="887"/>
        <v>1916.7</v>
      </c>
      <c r="AF365" s="4">
        <f t="shared" si="887"/>
        <v>0</v>
      </c>
      <c r="AG365" s="4">
        <f t="shared" si="887"/>
        <v>1916.7</v>
      </c>
      <c r="AH365" s="83"/>
    </row>
    <row r="366" spans="1:34" s="42" customFormat="1" ht="31.5" hidden="1" outlineLevel="7" x14ac:dyDescent="0.2">
      <c r="A366" s="11" t="s">
        <v>35</v>
      </c>
      <c r="B366" s="11" t="s">
        <v>253</v>
      </c>
      <c r="C366" s="11" t="s">
        <v>270</v>
      </c>
      <c r="D366" s="11" t="s">
        <v>92</v>
      </c>
      <c r="E366" s="15" t="s">
        <v>93</v>
      </c>
      <c r="F366" s="8">
        <v>1725.1</v>
      </c>
      <c r="G366" s="8"/>
      <c r="H366" s="8">
        <f>SUM(F366:G366)</f>
        <v>1725.1</v>
      </c>
      <c r="I366" s="8"/>
      <c r="J366" s="8"/>
      <c r="K366" s="8"/>
      <c r="L366" s="8">
        <f>SUM(H366:K366)</f>
        <v>1725.1</v>
      </c>
      <c r="M366" s="8"/>
      <c r="N366" s="8">
        <f>SUM(L366:M366)</f>
        <v>1725.1</v>
      </c>
      <c r="O366" s="8"/>
      <c r="P366" s="8"/>
      <c r="Q366" s="8">
        <f>SUM(N366:P366)</f>
        <v>1725.1</v>
      </c>
      <c r="R366" s="8">
        <v>1725.1</v>
      </c>
      <c r="S366" s="8"/>
      <c r="T366" s="8">
        <f>SUM(R366:S366)</f>
        <v>1725.1</v>
      </c>
      <c r="U366" s="8"/>
      <c r="V366" s="8">
        <f>SUM(T366:U366)</f>
        <v>1725.1</v>
      </c>
      <c r="W366" s="8"/>
      <c r="X366" s="8">
        <f>SUM(V366:W366)</f>
        <v>1725.1</v>
      </c>
      <c r="Y366" s="8"/>
      <c r="Z366" s="8">
        <f>SUM(X366:Y366)</f>
        <v>1725.1</v>
      </c>
      <c r="AA366" s="8">
        <v>1916.7</v>
      </c>
      <c r="AB366" s="8"/>
      <c r="AC366" s="8">
        <f>SUM(AA366:AB366)</f>
        <v>1916.7</v>
      </c>
      <c r="AD366" s="8"/>
      <c r="AE366" s="8">
        <f>SUM(AC366:AD366)</f>
        <v>1916.7</v>
      </c>
      <c r="AF366" s="8"/>
      <c r="AG366" s="8">
        <f>SUM(AE366:AF366)</f>
        <v>1916.7</v>
      </c>
      <c r="AH366" s="83"/>
    </row>
    <row r="367" spans="1:34" ht="31.5" hidden="1" outlineLevel="3" x14ac:dyDescent="0.2">
      <c r="A367" s="5" t="s">
        <v>35</v>
      </c>
      <c r="B367" s="5" t="s">
        <v>253</v>
      </c>
      <c r="C367" s="5" t="s">
        <v>195</v>
      </c>
      <c r="D367" s="5"/>
      <c r="E367" s="18" t="s">
        <v>196</v>
      </c>
      <c r="F367" s="4">
        <f t="shared" ref="F367:AF369" si="888">F368</f>
        <v>32590.7</v>
      </c>
      <c r="G367" s="4">
        <f t="shared" si="888"/>
        <v>0</v>
      </c>
      <c r="H367" s="4">
        <f t="shared" si="888"/>
        <v>32590.7</v>
      </c>
      <c r="I367" s="4">
        <f t="shared" si="888"/>
        <v>0</v>
      </c>
      <c r="J367" s="4">
        <f t="shared" si="888"/>
        <v>0</v>
      </c>
      <c r="K367" s="4">
        <f t="shared" si="888"/>
        <v>-7000</v>
      </c>
      <c r="L367" s="4">
        <f t="shared" si="888"/>
        <v>25590.7</v>
      </c>
      <c r="M367" s="4">
        <f t="shared" si="888"/>
        <v>0</v>
      </c>
      <c r="N367" s="4">
        <f t="shared" si="888"/>
        <v>25590.7</v>
      </c>
      <c r="O367" s="4">
        <f t="shared" si="888"/>
        <v>0</v>
      </c>
      <c r="P367" s="4">
        <f t="shared" si="888"/>
        <v>0</v>
      </c>
      <c r="Q367" s="4">
        <f t="shared" si="888"/>
        <v>25590.7</v>
      </c>
      <c r="R367" s="4">
        <f t="shared" si="888"/>
        <v>31000</v>
      </c>
      <c r="S367" s="4">
        <f t="shared" si="888"/>
        <v>0</v>
      </c>
      <c r="T367" s="4">
        <f t="shared" si="888"/>
        <v>31000</v>
      </c>
      <c r="U367" s="4">
        <f t="shared" si="888"/>
        <v>0</v>
      </c>
      <c r="V367" s="4">
        <f t="shared" si="888"/>
        <v>31000</v>
      </c>
      <c r="W367" s="4">
        <f t="shared" si="888"/>
        <v>0</v>
      </c>
      <c r="X367" s="4">
        <f t="shared" si="888"/>
        <v>31000</v>
      </c>
      <c r="Y367" s="4">
        <f t="shared" si="888"/>
        <v>0</v>
      </c>
      <c r="Z367" s="4">
        <f t="shared" si="888"/>
        <v>31000</v>
      </c>
      <c r="AA367" s="4">
        <f t="shared" si="888"/>
        <v>29400</v>
      </c>
      <c r="AB367" s="4">
        <f t="shared" si="888"/>
        <v>0</v>
      </c>
      <c r="AC367" s="4">
        <f t="shared" si="888"/>
        <v>29400</v>
      </c>
      <c r="AD367" s="4">
        <f t="shared" si="888"/>
        <v>0</v>
      </c>
      <c r="AE367" s="4">
        <f t="shared" si="888"/>
        <v>29400</v>
      </c>
      <c r="AF367" s="4">
        <f t="shared" si="888"/>
        <v>0</v>
      </c>
      <c r="AG367" s="4">
        <f t="shared" ref="AF367:AG369" si="889">AG368</f>
        <v>29400</v>
      </c>
      <c r="AH367" s="83"/>
    </row>
    <row r="368" spans="1:34" ht="31.5" hidden="1" outlineLevel="4" x14ac:dyDescent="0.2">
      <c r="A368" s="5" t="s">
        <v>35</v>
      </c>
      <c r="B368" s="5" t="s">
        <v>253</v>
      </c>
      <c r="C368" s="5" t="s">
        <v>197</v>
      </c>
      <c r="D368" s="5"/>
      <c r="E368" s="18" t="s">
        <v>198</v>
      </c>
      <c r="F368" s="4">
        <f>F369</f>
        <v>32590.7</v>
      </c>
      <c r="G368" s="4">
        <f t="shared" si="888"/>
        <v>0</v>
      </c>
      <c r="H368" s="4">
        <f t="shared" si="888"/>
        <v>32590.7</v>
      </c>
      <c r="I368" s="4">
        <f t="shared" si="888"/>
        <v>0</v>
      </c>
      <c r="J368" s="4">
        <f t="shared" si="888"/>
        <v>0</v>
      </c>
      <c r="K368" s="4">
        <f t="shared" si="888"/>
        <v>-7000</v>
      </c>
      <c r="L368" s="4">
        <f t="shared" si="888"/>
        <v>25590.7</v>
      </c>
      <c r="M368" s="4">
        <f t="shared" si="888"/>
        <v>0</v>
      </c>
      <c r="N368" s="4">
        <f t="shared" si="888"/>
        <v>25590.7</v>
      </c>
      <c r="O368" s="4">
        <f t="shared" si="888"/>
        <v>0</v>
      </c>
      <c r="P368" s="4">
        <f t="shared" si="888"/>
        <v>0</v>
      </c>
      <c r="Q368" s="4">
        <f t="shared" si="888"/>
        <v>25590.7</v>
      </c>
      <c r="R368" s="4">
        <f t="shared" si="888"/>
        <v>31000</v>
      </c>
      <c r="S368" s="4">
        <f t="shared" si="888"/>
        <v>0</v>
      </c>
      <c r="T368" s="4">
        <f t="shared" si="888"/>
        <v>31000</v>
      </c>
      <c r="U368" s="4">
        <f t="shared" si="888"/>
        <v>0</v>
      </c>
      <c r="V368" s="4">
        <f t="shared" si="888"/>
        <v>31000</v>
      </c>
      <c r="W368" s="4">
        <f t="shared" si="888"/>
        <v>0</v>
      </c>
      <c r="X368" s="4">
        <f t="shared" si="888"/>
        <v>31000</v>
      </c>
      <c r="Y368" s="4">
        <f t="shared" si="888"/>
        <v>0</v>
      </c>
      <c r="Z368" s="4">
        <f t="shared" si="888"/>
        <v>31000</v>
      </c>
      <c r="AA368" s="4">
        <f t="shared" si="888"/>
        <v>29400</v>
      </c>
      <c r="AB368" s="4">
        <f t="shared" si="888"/>
        <v>0</v>
      </c>
      <c r="AC368" s="4">
        <f t="shared" si="888"/>
        <v>29400</v>
      </c>
      <c r="AD368" s="4">
        <f t="shared" si="888"/>
        <v>0</v>
      </c>
      <c r="AE368" s="4">
        <f t="shared" si="888"/>
        <v>29400</v>
      </c>
      <c r="AF368" s="4">
        <f t="shared" si="889"/>
        <v>0</v>
      </c>
      <c r="AG368" s="4">
        <f t="shared" si="889"/>
        <v>29400</v>
      </c>
      <c r="AH368" s="83"/>
    </row>
    <row r="369" spans="1:34" ht="15.75" hidden="1" outlineLevel="5" x14ac:dyDescent="0.2">
      <c r="A369" s="5" t="s">
        <v>35</v>
      </c>
      <c r="B369" s="5" t="s">
        <v>253</v>
      </c>
      <c r="C369" s="5" t="s">
        <v>271</v>
      </c>
      <c r="D369" s="5"/>
      <c r="E369" s="18" t="s">
        <v>272</v>
      </c>
      <c r="F369" s="4">
        <f t="shared" si="888"/>
        <v>32590.7</v>
      </c>
      <c r="G369" s="4">
        <f t="shared" si="888"/>
        <v>0</v>
      </c>
      <c r="H369" s="4">
        <f t="shared" si="888"/>
        <v>32590.7</v>
      </c>
      <c r="I369" s="4">
        <f t="shared" si="888"/>
        <v>0</v>
      </c>
      <c r="J369" s="4">
        <f t="shared" si="888"/>
        <v>0</v>
      </c>
      <c r="K369" s="4">
        <f t="shared" si="888"/>
        <v>-7000</v>
      </c>
      <c r="L369" s="4">
        <f t="shared" si="888"/>
        <v>25590.7</v>
      </c>
      <c r="M369" s="4">
        <f t="shared" si="888"/>
        <v>0</v>
      </c>
      <c r="N369" s="4">
        <f t="shared" si="888"/>
        <v>25590.7</v>
      </c>
      <c r="O369" s="4">
        <f t="shared" si="888"/>
        <v>0</v>
      </c>
      <c r="P369" s="4">
        <f t="shared" si="888"/>
        <v>0</v>
      </c>
      <c r="Q369" s="4">
        <f t="shared" si="888"/>
        <v>25590.7</v>
      </c>
      <c r="R369" s="4">
        <f t="shared" si="888"/>
        <v>31000</v>
      </c>
      <c r="S369" s="4">
        <f t="shared" si="888"/>
        <v>0</v>
      </c>
      <c r="T369" s="4">
        <f t="shared" si="888"/>
        <v>31000</v>
      </c>
      <c r="U369" s="4">
        <f t="shared" si="888"/>
        <v>0</v>
      </c>
      <c r="V369" s="4">
        <f t="shared" si="888"/>
        <v>31000</v>
      </c>
      <c r="W369" s="4">
        <f t="shared" si="888"/>
        <v>0</v>
      </c>
      <c r="X369" s="4">
        <f t="shared" si="888"/>
        <v>31000</v>
      </c>
      <c r="Y369" s="4">
        <f t="shared" si="888"/>
        <v>0</v>
      </c>
      <c r="Z369" s="4">
        <f t="shared" si="888"/>
        <v>31000</v>
      </c>
      <c r="AA369" s="4">
        <f t="shared" si="888"/>
        <v>29400</v>
      </c>
      <c r="AB369" s="4">
        <f t="shared" si="888"/>
        <v>0</v>
      </c>
      <c r="AC369" s="4">
        <f t="shared" si="888"/>
        <v>29400</v>
      </c>
      <c r="AD369" s="4">
        <f t="shared" si="888"/>
        <v>0</v>
      </c>
      <c r="AE369" s="4">
        <f t="shared" si="888"/>
        <v>29400</v>
      </c>
      <c r="AF369" s="4">
        <f t="shared" si="889"/>
        <v>0</v>
      </c>
      <c r="AG369" s="4">
        <f t="shared" si="889"/>
        <v>29400</v>
      </c>
      <c r="AH369" s="83"/>
    </row>
    <row r="370" spans="1:34" ht="31.5" hidden="1" outlineLevel="7" x14ac:dyDescent="0.2">
      <c r="A370" s="11" t="s">
        <v>35</v>
      </c>
      <c r="B370" s="11" t="s">
        <v>253</v>
      </c>
      <c r="C370" s="11" t="s">
        <v>271</v>
      </c>
      <c r="D370" s="11" t="s">
        <v>92</v>
      </c>
      <c r="E370" s="15" t="s">
        <v>93</v>
      </c>
      <c r="F370" s="8">
        <v>32590.7</v>
      </c>
      <c r="G370" s="8"/>
      <c r="H370" s="8">
        <f>SUM(F370:G370)</f>
        <v>32590.7</v>
      </c>
      <c r="I370" s="8"/>
      <c r="J370" s="8"/>
      <c r="K370" s="8">
        <v>-7000</v>
      </c>
      <c r="L370" s="8">
        <f>SUM(H370:K370)</f>
        <v>25590.7</v>
      </c>
      <c r="M370" s="8"/>
      <c r="N370" s="8">
        <f>SUM(L370:M370)</f>
        <v>25590.7</v>
      </c>
      <c r="O370" s="8"/>
      <c r="P370" s="8"/>
      <c r="Q370" s="8">
        <f>SUM(N370:P370)</f>
        <v>25590.7</v>
      </c>
      <c r="R370" s="8">
        <v>31000</v>
      </c>
      <c r="S370" s="8"/>
      <c r="T370" s="8">
        <f>SUM(R370:S370)</f>
        <v>31000</v>
      </c>
      <c r="U370" s="8"/>
      <c r="V370" s="8">
        <f>SUM(T370:U370)</f>
        <v>31000</v>
      </c>
      <c r="W370" s="8"/>
      <c r="X370" s="8">
        <f>SUM(V370:W370)</f>
        <v>31000</v>
      </c>
      <c r="Y370" s="8"/>
      <c r="Z370" s="8">
        <f>SUM(X370:Y370)</f>
        <v>31000</v>
      </c>
      <c r="AA370" s="8">
        <v>29400</v>
      </c>
      <c r="AB370" s="8"/>
      <c r="AC370" s="8">
        <f>SUM(AA370:AB370)</f>
        <v>29400</v>
      </c>
      <c r="AD370" s="8"/>
      <c r="AE370" s="8">
        <f>SUM(AC370:AD370)</f>
        <v>29400</v>
      </c>
      <c r="AF370" s="8"/>
      <c r="AG370" s="8">
        <f>SUM(AE370:AF370)</f>
        <v>29400</v>
      </c>
      <c r="AH370" s="83"/>
    </row>
    <row r="371" spans="1:34" ht="31.5" hidden="1" outlineLevel="7" x14ac:dyDescent="0.2">
      <c r="A371" s="5" t="s">
        <v>35</v>
      </c>
      <c r="B371" s="5" t="s">
        <v>253</v>
      </c>
      <c r="C371" s="10" t="s">
        <v>84</v>
      </c>
      <c r="D371" s="10" t="s">
        <v>663</v>
      </c>
      <c r="E371" s="32" t="s">
        <v>85</v>
      </c>
      <c r="F371" s="8"/>
      <c r="G371" s="8"/>
      <c r="H371" s="8"/>
      <c r="I371" s="56">
        <f t="shared" ref="I371:I372" si="890">I372</f>
        <v>734.7</v>
      </c>
      <c r="J371" s="8"/>
      <c r="K371" s="56">
        <f t="shared" ref="K371:Q372" si="891">K372</f>
        <v>195.3</v>
      </c>
      <c r="L371" s="56">
        <f t="shared" si="891"/>
        <v>930</v>
      </c>
      <c r="M371" s="56">
        <f t="shared" si="891"/>
        <v>1242.9895200000001</v>
      </c>
      <c r="N371" s="56">
        <f t="shared" si="891"/>
        <v>2172.9895200000001</v>
      </c>
      <c r="O371" s="56">
        <f t="shared" si="891"/>
        <v>0</v>
      </c>
      <c r="P371" s="56">
        <f t="shared" si="891"/>
        <v>0</v>
      </c>
      <c r="Q371" s="56">
        <f t="shared" si="891"/>
        <v>2172.9895200000001</v>
      </c>
      <c r="R371" s="8"/>
      <c r="S371" s="8"/>
      <c r="T371" s="8"/>
      <c r="U371" s="8"/>
      <c r="V371" s="8"/>
      <c r="W371" s="56">
        <f t="shared" ref="W371:Z372" si="892">W372</f>
        <v>0</v>
      </c>
      <c r="X371" s="56">
        <f t="shared" si="892"/>
        <v>0</v>
      </c>
      <c r="Y371" s="56">
        <f t="shared" si="892"/>
        <v>0</v>
      </c>
      <c r="Z371" s="56">
        <f t="shared" si="892"/>
        <v>0</v>
      </c>
      <c r="AA371" s="8"/>
      <c r="AB371" s="8"/>
      <c r="AC371" s="8"/>
      <c r="AD371" s="8"/>
      <c r="AE371" s="8"/>
      <c r="AF371" s="56">
        <f t="shared" ref="AF371:AG372" si="893">AF372</f>
        <v>0</v>
      </c>
      <c r="AG371" s="56">
        <f t="shared" si="893"/>
        <v>0</v>
      </c>
      <c r="AH371" s="83"/>
    </row>
    <row r="372" spans="1:34" ht="31.5" hidden="1" outlineLevel="7" x14ac:dyDescent="0.2">
      <c r="A372" s="5" t="s">
        <v>35</v>
      </c>
      <c r="B372" s="5" t="s">
        <v>253</v>
      </c>
      <c r="C372" s="10" t="s">
        <v>86</v>
      </c>
      <c r="D372" s="10" t="s">
        <v>663</v>
      </c>
      <c r="E372" s="32" t="s">
        <v>87</v>
      </c>
      <c r="F372" s="8"/>
      <c r="G372" s="8"/>
      <c r="H372" s="8"/>
      <c r="I372" s="56">
        <f t="shared" si="890"/>
        <v>734.7</v>
      </c>
      <c r="J372" s="8"/>
      <c r="K372" s="56">
        <f t="shared" si="891"/>
        <v>195.3</v>
      </c>
      <c r="L372" s="56">
        <f t="shared" si="891"/>
        <v>930</v>
      </c>
      <c r="M372" s="56">
        <f t="shared" si="891"/>
        <v>1242.9895200000001</v>
      </c>
      <c r="N372" s="56">
        <f t="shared" si="891"/>
        <v>2172.9895200000001</v>
      </c>
      <c r="O372" s="56">
        <f t="shared" si="891"/>
        <v>0</v>
      </c>
      <c r="P372" s="56">
        <f t="shared" si="891"/>
        <v>0</v>
      </c>
      <c r="Q372" s="56">
        <f t="shared" si="891"/>
        <v>2172.9895200000001</v>
      </c>
      <c r="R372" s="8"/>
      <c r="S372" s="8"/>
      <c r="T372" s="8"/>
      <c r="U372" s="8"/>
      <c r="V372" s="8"/>
      <c r="W372" s="56">
        <f t="shared" si="892"/>
        <v>0</v>
      </c>
      <c r="X372" s="56">
        <f t="shared" si="892"/>
        <v>0</v>
      </c>
      <c r="Y372" s="56">
        <f t="shared" si="892"/>
        <v>0</v>
      </c>
      <c r="Z372" s="56">
        <f t="shared" si="892"/>
        <v>0</v>
      </c>
      <c r="AA372" s="8"/>
      <c r="AB372" s="8"/>
      <c r="AC372" s="8"/>
      <c r="AD372" s="8"/>
      <c r="AE372" s="8"/>
      <c r="AF372" s="56">
        <f t="shared" si="893"/>
        <v>0</v>
      </c>
      <c r="AG372" s="56">
        <f t="shared" si="893"/>
        <v>0</v>
      </c>
      <c r="AH372" s="83"/>
    </row>
    <row r="373" spans="1:34" ht="31.5" hidden="1" outlineLevel="7" x14ac:dyDescent="0.2">
      <c r="A373" s="5" t="s">
        <v>35</v>
      </c>
      <c r="B373" s="5" t="s">
        <v>253</v>
      </c>
      <c r="C373" s="10" t="s">
        <v>88</v>
      </c>
      <c r="D373" s="10"/>
      <c r="E373" s="32" t="s">
        <v>664</v>
      </c>
      <c r="F373" s="8"/>
      <c r="G373" s="8"/>
      <c r="H373" s="8"/>
      <c r="I373" s="56">
        <f>I376+I378+I374</f>
        <v>734.7</v>
      </c>
      <c r="J373" s="8"/>
      <c r="K373" s="56">
        <f t="shared" ref="K373:Q373" si="894">K376+K378+K374</f>
        <v>195.3</v>
      </c>
      <c r="L373" s="56">
        <f t="shared" si="894"/>
        <v>930</v>
      </c>
      <c r="M373" s="56">
        <f t="shared" si="894"/>
        <v>1242.9895200000001</v>
      </c>
      <c r="N373" s="56">
        <f t="shared" si="894"/>
        <v>2172.9895200000001</v>
      </c>
      <c r="O373" s="56">
        <f t="shared" si="894"/>
        <v>0</v>
      </c>
      <c r="P373" s="56">
        <f t="shared" si="894"/>
        <v>0</v>
      </c>
      <c r="Q373" s="56">
        <f t="shared" si="894"/>
        <v>2172.9895200000001</v>
      </c>
      <c r="R373" s="8"/>
      <c r="S373" s="8"/>
      <c r="T373" s="8"/>
      <c r="U373" s="8"/>
      <c r="V373" s="8"/>
      <c r="W373" s="56">
        <f>W376+W378+W374</f>
        <v>0</v>
      </c>
      <c r="X373" s="56">
        <f>X376+X378+X374</f>
        <v>0</v>
      </c>
      <c r="Y373" s="56">
        <f>Y376+Y378+Y374</f>
        <v>0</v>
      </c>
      <c r="Z373" s="56">
        <f>Z376+Z378+Z374</f>
        <v>0</v>
      </c>
      <c r="AA373" s="8"/>
      <c r="AB373" s="8"/>
      <c r="AC373" s="8"/>
      <c r="AD373" s="8"/>
      <c r="AE373" s="8"/>
      <c r="AF373" s="56">
        <f>AF376+AF378+AF374</f>
        <v>0</v>
      </c>
      <c r="AG373" s="56">
        <f>AG376+AG378+AG374</f>
        <v>0</v>
      </c>
      <c r="AH373" s="83"/>
    </row>
    <row r="374" spans="1:34" ht="31.5" hidden="1" outlineLevel="7" x14ac:dyDescent="0.2">
      <c r="A374" s="5" t="s">
        <v>35</v>
      </c>
      <c r="B374" s="5" t="s">
        <v>253</v>
      </c>
      <c r="C374" s="10" t="s">
        <v>643</v>
      </c>
      <c r="D374" s="10"/>
      <c r="E374" s="54" t="s">
        <v>665</v>
      </c>
      <c r="F374" s="8"/>
      <c r="G374" s="8"/>
      <c r="H374" s="8"/>
      <c r="I374" s="57">
        <f>I375</f>
        <v>0</v>
      </c>
      <c r="J374" s="8"/>
      <c r="K374" s="57">
        <f t="shared" ref="K374:Q374" si="895">K375</f>
        <v>93</v>
      </c>
      <c r="L374" s="57">
        <f t="shared" si="895"/>
        <v>93</v>
      </c>
      <c r="M374" s="57">
        <f t="shared" si="895"/>
        <v>621.49476000000004</v>
      </c>
      <c r="N374" s="57">
        <f t="shared" si="895"/>
        <v>714.49476000000004</v>
      </c>
      <c r="O374" s="57">
        <f t="shared" si="895"/>
        <v>0</v>
      </c>
      <c r="P374" s="57">
        <f t="shared" si="895"/>
        <v>0</v>
      </c>
      <c r="Q374" s="57">
        <f t="shared" si="895"/>
        <v>714.49476000000004</v>
      </c>
      <c r="R374" s="8"/>
      <c r="S374" s="8"/>
      <c r="T374" s="8"/>
      <c r="U374" s="8"/>
      <c r="V374" s="8"/>
      <c r="W374" s="57">
        <f>W375</f>
        <v>0</v>
      </c>
      <c r="X374" s="57">
        <f>X375</f>
        <v>0</v>
      </c>
      <c r="Y374" s="57">
        <f>Y375</f>
        <v>0</v>
      </c>
      <c r="Z374" s="57">
        <f>Z375</f>
        <v>0</v>
      </c>
      <c r="AA374" s="8"/>
      <c r="AB374" s="8"/>
      <c r="AC374" s="8"/>
      <c r="AD374" s="8"/>
      <c r="AE374" s="8"/>
      <c r="AF374" s="57">
        <f>AF375</f>
        <v>0</v>
      </c>
      <c r="AG374" s="57">
        <f>AG375</f>
        <v>0</v>
      </c>
      <c r="AH374" s="83"/>
    </row>
    <row r="375" spans="1:34" ht="31.5" hidden="1" outlineLevel="7" x14ac:dyDescent="0.2">
      <c r="A375" s="11" t="s">
        <v>35</v>
      </c>
      <c r="B375" s="11" t="s">
        <v>253</v>
      </c>
      <c r="C375" s="9" t="s">
        <v>643</v>
      </c>
      <c r="D375" s="9" t="s">
        <v>92</v>
      </c>
      <c r="E375" s="30" t="s">
        <v>584</v>
      </c>
      <c r="F375" s="8"/>
      <c r="G375" s="8"/>
      <c r="H375" s="8"/>
      <c r="I375" s="80"/>
      <c r="J375" s="8"/>
      <c r="K375" s="80">
        <v>93</v>
      </c>
      <c r="L375" s="58">
        <f>SUM(H375:K375)</f>
        <v>93</v>
      </c>
      <c r="M375" s="8">
        <f>399.972+221.52276</f>
        <v>621.49476000000004</v>
      </c>
      <c r="N375" s="58">
        <f>SUM(L375:M375)</f>
        <v>714.49476000000004</v>
      </c>
      <c r="O375" s="80"/>
      <c r="P375" s="80"/>
      <c r="Q375" s="58">
        <f>SUM(N375:P375)</f>
        <v>714.49476000000004</v>
      </c>
      <c r="R375" s="8"/>
      <c r="S375" s="8"/>
      <c r="T375" s="8"/>
      <c r="U375" s="8"/>
      <c r="V375" s="8"/>
      <c r="W375" s="80"/>
      <c r="X375" s="58">
        <f>SUM(V375:W375)</f>
        <v>0</v>
      </c>
      <c r="Y375" s="80"/>
      <c r="Z375" s="58">
        <f>SUM(X375:Y375)</f>
        <v>0</v>
      </c>
      <c r="AA375" s="8"/>
      <c r="AB375" s="8"/>
      <c r="AC375" s="8"/>
      <c r="AD375" s="8"/>
      <c r="AE375" s="8"/>
      <c r="AF375" s="80"/>
      <c r="AG375" s="58">
        <f>SUM(AE375:AF375)</f>
        <v>0</v>
      </c>
      <c r="AH375" s="83"/>
    </row>
    <row r="376" spans="1:34" ht="31.5" hidden="1" outlineLevel="7" x14ac:dyDescent="0.2">
      <c r="A376" s="5" t="s">
        <v>35</v>
      </c>
      <c r="B376" s="5" t="s">
        <v>253</v>
      </c>
      <c r="C376" s="10" t="s">
        <v>643</v>
      </c>
      <c r="D376" s="10"/>
      <c r="E376" s="54" t="s">
        <v>666</v>
      </c>
      <c r="F376" s="8"/>
      <c r="G376" s="8"/>
      <c r="H376" s="8"/>
      <c r="I376" s="57">
        <f>I377</f>
        <v>0</v>
      </c>
      <c r="J376" s="8"/>
      <c r="K376" s="57">
        <f t="shared" ref="K376:Q376" si="896">K377</f>
        <v>102.3</v>
      </c>
      <c r="L376" s="57">
        <f t="shared" si="896"/>
        <v>102.3</v>
      </c>
      <c r="M376" s="57">
        <f t="shared" si="896"/>
        <v>621.49476000000004</v>
      </c>
      <c r="N376" s="57">
        <f t="shared" si="896"/>
        <v>723.79476</v>
      </c>
      <c r="O376" s="57">
        <f t="shared" si="896"/>
        <v>0</v>
      </c>
      <c r="P376" s="57">
        <f t="shared" si="896"/>
        <v>0</v>
      </c>
      <c r="Q376" s="57">
        <f t="shared" si="896"/>
        <v>723.79476</v>
      </c>
      <c r="R376" s="8"/>
      <c r="S376" s="8"/>
      <c r="T376" s="8"/>
      <c r="U376" s="8"/>
      <c r="V376" s="8"/>
      <c r="W376" s="57">
        <f>W377</f>
        <v>0</v>
      </c>
      <c r="X376" s="57">
        <f>X377</f>
        <v>0</v>
      </c>
      <c r="Y376" s="57">
        <f>Y377</f>
        <v>0</v>
      </c>
      <c r="Z376" s="57">
        <f>Z377</f>
        <v>0</v>
      </c>
      <c r="AA376" s="8"/>
      <c r="AB376" s="8"/>
      <c r="AC376" s="8"/>
      <c r="AD376" s="8"/>
      <c r="AE376" s="8"/>
      <c r="AF376" s="57">
        <f>AF377</f>
        <v>0</v>
      </c>
      <c r="AG376" s="57">
        <f>AG377</f>
        <v>0</v>
      </c>
      <c r="AH376" s="83"/>
    </row>
    <row r="377" spans="1:34" ht="31.5" hidden="1" outlineLevel="7" x14ac:dyDescent="0.2">
      <c r="A377" s="11" t="s">
        <v>35</v>
      </c>
      <c r="B377" s="11" t="s">
        <v>253</v>
      </c>
      <c r="C377" s="9" t="s">
        <v>643</v>
      </c>
      <c r="D377" s="9" t="s">
        <v>92</v>
      </c>
      <c r="E377" s="30" t="s">
        <v>584</v>
      </c>
      <c r="F377" s="8"/>
      <c r="G377" s="8"/>
      <c r="H377" s="8"/>
      <c r="I377" s="80"/>
      <c r="J377" s="8"/>
      <c r="K377" s="80">
        <v>102.3</v>
      </c>
      <c r="L377" s="58">
        <f>SUM(H377:K377)</f>
        <v>102.3</v>
      </c>
      <c r="M377" s="8">
        <f>399.972+221.52276</f>
        <v>621.49476000000004</v>
      </c>
      <c r="N377" s="58">
        <f>SUM(L377:M377)</f>
        <v>723.79476</v>
      </c>
      <c r="O377" s="80"/>
      <c r="P377" s="80"/>
      <c r="Q377" s="58">
        <f>SUM(N377:P377)</f>
        <v>723.79476</v>
      </c>
      <c r="R377" s="8"/>
      <c r="S377" s="8"/>
      <c r="T377" s="8"/>
      <c r="U377" s="8"/>
      <c r="V377" s="8"/>
      <c r="W377" s="80"/>
      <c r="X377" s="58">
        <f>SUM(V377:W377)</f>
        <v>0</v>
      </c>
      <c r="Y377" s="80"/>
      <c r="Z377" s="58">
        <f>SUM(X377:Y377)</f>
        <v>0</v>
      </c>
      <c r="AA377" s="8"/>
      <c r="AB377" s="8"/>
      <c r="AC377" s="8"/>
      <c r="AD377" s="8"/>
      <c r="AE377" s="8"/>
      <c r="AF377" s="80"/>
      <c r="AG377" s="58">
        <f>SUM(AE377:AF377)</f>
        <v>0</v>
      </c>
      <c r="AH377" s="83"/>
    </row>
    <row r="378" spans="1:34" ht="15.75" hidden="1" outlineLevel="7" x14ac:dyDescent="0.2">
      <c r="A378" s="5" t="s">
        <v>35</v>
      </c>
      <c r="B378" s="5" t="s">
        <v>253</v>
      </c>
      <c r="C378" s="10" t="s">
        <v>643</v>
      </c>
      <c r="D378" s="10"/>
      <c r="E378" s="54" t="s">
        <v>667</v>
      </c>
      <c r="F378" s="8"/>
      <c r="G378" s="8"/>
      <c r="H378" s="8"/>
      <c r="I378" s="57">
        <f>I379</f>
        <v>734.7</v>
      </c>
      <c r="J378" s="8"/>
      <c r="K378" s="57">
        <f t="shared" ref="K378:Q378" si="897">K379</f>
        <v>0</v>
      </c>
      <c r="L378" s="57">
        <f t="shared" si="897"/>
        <v>734.7</v>
      </c>
      <c r="M378" s="57">
        <f t="shared" si="897"/>
        <v>0</v>
      </c>
      <c r="N378" s="57">
        <f t="shared" si="897"/>
        <v>734.7</v>
      </c>
      <c r="O378" s="57">
        <f t="shared" si="897"/>
        <v>0</v>
      </c>
      <c r="P378" s="57">
        <f t="shared" si="897"/>
        <v>0</v>
      </c>
      <c r="Q378" s="57">
        <f t="shared" si="897"/>
        <v>734.7</v>
      </c>
      <c r="R378" s="8"/>
      <c r="S378" s="8"/>
      <c r="T378" s="8"/>
      <c r="U378" s="8"/>
      <c r="V378" s="8"/>
      <c r="W378" s="57">
        <f>W379</f>
        <v>0</v>
      </c>
      <c r="X378" s="57">
        <f>X379</f>
        <v>0</v>
      </c>
      <c r="Y378" s="57">
        <f>Y379</f>
        <v>0</v>
      </c>
      <c r="Z378" s="57">
        <f>Z379</f>
        <v>0</v>
      </c>
      <c r="AA378" s="8"/>
      <c r="AB378" s="8"/>
      <c r="AC378" s="8"/>
      <c r="AD378" s="8"/>
      <c r="AE378" s="8"/>
      <c r="AF378" s="57">
        <f>AF379</f>
        <v>0</v>
      </c>
      <c r="AG378" s="57">
        <f>AG379</f>
        <v>0</v>
      </c>
      <c r="AH378" s="83"/>
    </row>
    <row r="379" spans="1:34" ht="31.5" hidden="1" outlineLevel="7" x14ac:dyDescent="0.2">
      <c r="A379" s="11" t="s">
        <v>35</v>
      </c>
      <c r="B379" s="11" t="s">
        <v>253</v>
      </c>
      <c r="C379" s="9" t="s">
        <v>643</v>
      </c>
      <c r="D379" s="9" t="s">
        <v>92</v>
      </c>
      <c r="E379" s="30" t="s">
        <v>584</v>
      </c>
      <c r="F379" s="8"/>
      <c r="G379" s="8"/>
      <c r="H379" s="8"/>
      <c r="I379" s="80">
        <v>734.7</v>
      </c>
      <c r="J379" s="8"/>
      <c r="K379" s="80"/>
      <c r="L379" s="58">
        <f>SUM(H379:K379)</f>
        <v>734.7</v>
      </c>
      <c r="M379" s="80"/>
      <c r="N379" s="58">
        <f>SUM(L379:M379)</f>
        <v>734.7</v>
      </c>
      <c r="O379" s="80"/>
      <c r="P379" s="80"/>
      <c r="Q379" s="58">
        <f>SUM(N379:P379)</f>
        <v>734.7</v>
      </c>
      <c r="R379" s="8"/>
      <c r="S379" s="8"/>
      <c r="T379" s="8"/>
      <c r="U379" s="8"/>
      <c r="V379" s="8"/>
      <c r="W379" s="80"/>
      <c r="X379" s="58">
        <f>SUM(V379:W379)</f>
        <v>0</v>
      </c>
      <c r="Y379" s="80"/>
      <c r="Z379" s="58">
        <f>SUM(X379:Y379)</f>
        <v>0</v>
      </c>
      <c r="AA379" s="8"/>
      <c r="AB379" s="8"/>
      <c r="AC379" s="8"/>
      <c r="AD379" s="8"/>
      <c r="AE379" s="8"/>
      <c r="AF379" s="80"/>
      <c r="AG379" s="58">
        <f>SUM(AE379:AF379)</f>
        <v>0</v>
      </c>
      <c r="AH379" s="83"/>
    </row>
    <row r="380" spans="1:34" ht="15.75" outlineLevel="7" x14ac:dyDescent="0.2">
      <c r="A380" s="5" t="s">
        <v>35</v>
      </c>
      <c r="B380" s="5" t="s">
        <v>273</v>
      </c>
      <c r="C380" s="5"/>
      <c r="D380" s="5"/>
      <c r="E380" s="18" t="s">
        <v>675</v>
      </c>
      <c r="F380" s="8"/>
      <c r="G380" s="8"/>
      <c r="H380" s="4">
        <f t="shared" ref="H380:AE380" si="898">H381+H396</f>
        <v>115471.5</v>
      </c>
      <c r="I380" s="4">
        <f t="shared" si="898"/>
        <v>-2.3359999999999999E-2</v>
      </c>
      <c r="J380" s="4">
        <f t="shared" si="898"/>
        <v>1601.6</v>
      </c>
      <c r="K380" s="4">
        <f t="shared" si="898"/>
        <v>7000</v>
      </c>
      <c r="L380" s="4">
        <f t="shared" si="898"/>
        <v>124073.07664</v>
      </c>
      <c r="M380" s="4">
        <f t="shared" ref="M380:Q380" si="899">M381+M396</f>
        <v>610.09100000000001</v>
      </c>
      <c r="N380" s="4">
        <f t="shared" si="899"/>
        <v>124683.16764</v>
      </c>
      <c r="O380" s="4">
        <f t="shared" si="899"/>
        <v>4804.77664</v>
      </c>
      <c r="P380" s="4">
        <f t="shared" si="899"/>
        <v>0</v>
      </c>
      <c r="Q380" s="4">
        <f t="shared" si="899"/>
        <v>129487.94428</v>
      </c>
      <c r="R380" s="4">
        <f t="shared" si="898"/>
        <v>104467</v>
      </c>
      <c r="S380" s="4">
        <f t="shared" si="898"/>
        <v>0</v>
      </c>
      <c r="T380" s="4">
        <f t="shared" si="898"/>
        <v>104467</v>
      </c>
      <c r="U380" s="4">
        <f t="shared" si="898"/>
        <v>-1.7840000000000002E-2</v>
      </c>
      <c r="V380" s="4">
        <f t="shared" si="898"/>
        <v>104466.98216</v>
      </c>
      <c r="W380" s="4">
        <f t="shared" si="898"/>
        <v>0</v>
      </c>
      <c r="X380" s="4">
        <f t="shared" si="898"/>
        <v>104466.98216</v>
      </c>
      <c r="Y380" s="4">
        <f t="shared" si="898"/>
        <v>-2.3359999999999999E-2</v>
      </c>
      <c r="Z380" s="4">
        <f t="shared" si="898"/>
        <v>104466.95879999999</v>
      </c>
      <c r="AA380" s="4">
        <f t="shared" si="898"/>
        <v>103751</v>
      </c>
      <c r="AB380" s="4">
        <f t="shared" si="898"/>
        <v>0</v>
      </c>
      <c r="AC380" s="4">
        <f t="shared" si="898"/>
        <v>103751</v>
      </c>
      <c r="AD380" s="4">
        <f t="shared" si="898"/>
        <v>-2.1839999999999998E-2</v>
      </c>
      <c r="AE380" s="4">
        <f t="shared" si="898"/>
        <v>103750.97816</v>
      </c>
      <c r="AF380" s="4">
        <f t="shared" ref="AF380:AG380" si="900">AF381+AF396</f>
        <v>-2.3359999999999999E-2</v>
      </c>
      <c r="AG380" s="4">
        <f t="shared" si="900"/>
        <v>103750.95480000001</v>
      </c>
      <c r="AH380" s="83"/>
    </row>
    <row r="381" spans="1:34" s="72" customFormat="1" ht="31.5" outlineLevel="2" x14ac:dyDescent="0.2">
      <c r="A381" s="5" t="s">
        <v>35</v>
      </c>
      <c r="B381" s="5" t="s">
        <v>273</v>
      </c>
      <c r="C381" s="5" t="s">
        <v>170</v>
      </c>
      <c r="D381" s="5"/>
      <c r="E381" s="18" t="s">
        <v>171</v>
      </c>
      <c r="F381" s="4">
        <f>F388+F392</f>
        <v>114986.5</v>
      </c>
      <c r="G381" s="4">
        <f>G388+G392</f>
        <v>0</v>
      </c>
      <c r="H381" s="4">
        <f>H388+H392</f>
        <v>114986.5</v>
      </c>
      <c r="I381" s="4">
        <f>I388+I392+I382</f>
        <v>0</v>
      </c>
      <c r="J381" s="4">
        <f t="shared" ref="J381:AE381" si="901">J388+J392+J382</f>
        <v>1601.6</v>
      </c>
      <c r="K381" s="4">
        <f t="shared" si="901"/>
        <v>7000</v>
      </c>
      <c r="L381" s="4">
        <f t="shared" si="901"/>
        <v>123588.1</v>
      </c>
      <c r="M381" s="4">
        <f t="shared" ref="M381:N381" si="902">M388+M392+M382</f>
        <v>610.09100000000001</v>
      </c>
      <c r="N381" s="4">
        <f t="shared" si="902"/>
        <v>124198.19100000001</v>
      </c>
      <c r="O381" s="4">
        <f>O388+O392+O382</f>
        <v>4804.8</v>
      </c>
      <c r="P381" s="4">
        <f t="shared" ref="P381:Q381" si="903">P388+P392+P382</f>
        <v>0</v>
      </c>
      <c r="Q381" s="4">
        <f t="shared" si="903"/>
        <v>129002.99099999999</v>
      </c>
      <c r="R381" s="4">
        <f t="shared" si="901"/>
        <v>103916</v>
      </c>
      <c r="S381" s="4">
        <f t="shared" si="901"/>
        <v>0</v>
      </c>
      <c r="T381" s="4">
        <f t="shared" si="901"/>
        <v>103916</v>
      </c>
      <c r="U381" s="4">
        <f t="shared" si="901"/>
        <v>0</v>
      </c>
      <c r="V381" s="4">
        <f t="shared" si="901"/>
        <v>103916</v>
      </c>
      <c r="W381" s="4">
        <f t="shared" si="901"/>
        <v>0</v>
      </c>
      <c r="X381" s="4">
        <f t="shared" si="901"/>
        <v>103916</v>
      </c>
      <c r="Y381" s="4">
        <f>Y388+Y392+Y382</f>
        <v>0</v>
      </c>
      <c r="Z381" s="4">
        <f t="shared" ref="Z381" si="904">Z388+Z392+Z382</f>
        <v>103916</v>
      </c>
      <c r="AA381" s="4">
        <f t="shared" si="901"/>
        <v>103160</v>
      </c>
      <c r="AB381" s="4">
        <f t="shared" si="901"/>
        <v>0</v>
      </c>
      <c r="AC381" s="4">
        <f t="shared" si="901"/>
        <v>103160</v>
      </c>
      <c r="AD381" s="4">
        <f t="shared" si="901"/>
        <v>0</v>
      </c>
      <c r="AE381" s="4">
        <f t="shared" si="901"/>
        <v>103160</v>
      </c>
      <c r="AF381" s="4">
        <f>AF388+AF392+AF382</f>
        <v>0</v>
      </c>
      <c r="AG381" s="4">
        <f t="shared" ref="AG381" si="905">AG388+AG392+AG382</f>
        <v>103160</v>
      </c>
      <c r="AH381" s="83"/>
    </row>
    <row r="382" spans="1:34" s="72" customFormat="1" ht="15.75" outlineLevel="2" x14ac:dyDescent="0.2">
      <c r="A382" s="5" t="s">
        <v>35</v>
      </c>
      <c r="B382" s="5" t="s">
        <v>273</v>
      </c>
      <c r="C382" s="10" t="s">
        <v>172</v>
      </c>
      <c r="D382" s="10" t="s">
        <v>663</v>
      </c>
      <c r="E382" s="32" t="s">
        <v>605</v>
      </c>
      <c r="F382" s="4"/>
      <c r="G382" s="4"/>
      <c r="H382" s="4"/>
      <c r="I382" s="4">
        <f t="shared" ref="I382:Q386" si="906">I383</f>
        <v>0</v>
      </c>
      <c r="J382" s="4">
        <f t="shared" si="906"/>
        <v>1601.6</v>
      </c>
      <c r="K382" s="4">
        <f t="shared" si="906"/>
        <v>0</v>
      </c>
      <c r="L382" s="4">
        <f t="shared" si="906"/>
        <v>1601.6</v>
      </c>
      <c r="M382" s="4">
        <f t="shared" si="906"/>
        <v>0</v>
      </c>
      <c r="N382" s="4">
        <f t="shared" si="906"/>
        <v>1601.6</v>
      </c>
      <c r="O382" s="4">
        <f t="shared" si="906"/>
        <v>4804.8</v>
      </c>
      <c r="P382" s="4">
        <f t="shared" si="906"/>
        <v>0</v>
      </c>
      <c r="Q382" s="4">
        <f t="shared" si="906"/>
        <v>6406.4</v>
      </c>
      <c r="R382" s="4">
        <f t="shared" ref="R382:AF382" si="907">R383+R386</f>
        <v>0</v>
      </c>
      <c r="S382" s="4">
        <f t="shared" si="907"/>
        <v>0</v>
      </c>
      <c r="T382" s="4">
        <f t="shared" si="907"/>
        <v>0</v>
      </c>
      <c r="U382" s="4">
        <f t="shared" si="907"/>
        <v>0</v>
      </c>
      <c r="V382" s="4">
        <f t="shared" si="907"/>
        <v>0</v>
      </c>
      <c r="W382" s="4">
        <f t="shared" si="907"/>
        <v>0</v>
      </c>
      <c r="X382" s="4">
        <f t="shared" si="907"/>
        <v>0</v>
      </c>
      <c r="Y382" s="4">
        <f t="shared" si="907"/>
        <v>0</v>
      </c>
      <c r="Z382" s="4"/>
      <c r="AA382" s="4">
        <f t="shared" si="907"/>
        <v>0</v>
      </c>
      <c r="AB382" s="4">
        <f t="shared" si="907"/>
        <v>0</v>
      </c>
      <c r="AC382" s="4">
        <f t="shared" si="907"/>
        <v>0</v>
      </c>
      <c r="AD382" s="4">
        <f t="shared" si="907"/>
        <v>0</v>
      </c>
      <c r="AE382" s="4">
        <f t="shared" si="907"/>
        <v>0</v>
      </c>
      <c r="AF382" s="4">
        <f t="shared" si="907"/>
        <v>0</v>
      </c>
      <c r="AG382" s="4"/>
      <c r="AH382" s="83"/>
    </row>
    <row r="383" spans="1:34" s="72" customFormat="1" ht="47.25" outlineLevel="2" x14ac:dyDescent="0.2">
      <c r="A383" s="5" t="s">
        <v>35</v>
      </c>
      <c r="B383" s="5" t="s">
        <v>273</v>
      </c>
      <c r="C383" s="10" t="s">
        <v>702</v>
      </c>
      <c r="D383" s="10"/>
      <c r="E383" s="54" t="s">
        <v>701</v>
      </c>
      <c r="F383" s="4"/>
      <c r="G383" s="4"/>
      <c r="H383" s="4"/>
      <c r="I383" s="4">
        <f t="shared" si="906"/>
        <v>0</v>
      </c>
      <c r="J383" s="4">
        <f t="shared" si="906"/>
        <v>1601.6</v>
      </c>
      <c r="K383" s="4">
        <f t="shared" si="906"/>
        <v>0</v>
      </c>
      <c r="L383" s="4">
        <f t="shared" si="906"/>
        <v>1601.6</v>
      </c>
      <c r="M383" s="4">
        <f t="shared" si="906"/>
        <v>0</v>
      </c>
      <c r="N383" s="4">
        <f t="shared" si="906"/>
        <v>1601.6</v>
      </c>
      <c r="O383" s="4">
        <f>O384+O386</f>
        <v>4804.8</v>
      </c>
      <c r="P383" s="4">
        <f t="shared" ref="P383:Q383" si="908">P384+P386</f>
        <v>0</v>
      </c>
      <c r="Q383" s="4">
        <f t="shared" si="908"/>
        <v>6406.4</v>
      </c>
      <c r="R383" s="4"/>
      <c r="S383" s="4"/>
      <c r="T383" s="4"/>
      <c r="U383" s="4"/>
      <c r="V383" s="4"/>
      <c r="W383" s="4">
        <f t="shared" ref="W383:Z384" si="909">W384</f>
        <v>0</v>
      </c>
      <c r="X383" s="4">
        <f t="shared" si="909"/>
        <v>0</v>
      </c>
      <c r="Y383" s="4">
        <f t="shared" si="909"/>
        <v>0</v>
      </c>
      <c r="Z383" s="4"/>
      <c r="AA383" s="4"/>
      <c r="AB383" s="4"/>
      <c r="AC383" s="4"/>
      <c r="AD383" s="4"/>
      <c r="AE383" s="4"/>
      <c r="AF383" s="4">
        <f t="shared" ref="AF383:AG384" si="910">AF384</f>
        <v>0</v>
      </c>
      <c r="AG383" s="4"/>
      <c r="AH383" s="83"/>
    </row>
    <row r="384" spans="1:34" s="77" customFormat="1" ht="78.75" hidden="1" outlineLevel="2" x14ac:dyDescent="0.25">
      <c r="A384" s="5" t="s">
        <v>35</v>
      </c>
      <c r="B384" s="5" t="s">
        <v>273</v>
      </c>
      <c r="C384" s="10" t="s">
        <v>703</v>
      </c>
      <c r="D384" s="10"/>
      <c r="E384" s="54" t="s">
        <v>725</v>
      </c>
      <c r="F384" s="4"/>
      <c r="G384" s="4"/>
      <c r="H384" s="4"/>
      <c r="I384" s="4">
        <f t="shared" si="906"/>
        <v>0</v>
      </c>
      <c r="J384" s="4">
        <f t="shared" si="906"/>
        <v>1601.6</v>
      </c>
      <c r="K384" s="4">
        <f t="shared" si="906"/>
        <v>0</v>
      </c>
      <c r="L384" s="4">
        <f t="shared" si="906"/>
        <v>1601.6</v>
      </c>
      <c r="M384" s="4">
        <f t="shared" si="906"/>
        <v>0</v>
      </c>
      <c r="N384" s="4">
        <f t="shared" si="906"/>
        <v>1601.6</v>
      </c>
      <c r="O384" s="4">
        <f t="shared" si="906"/>
        <v>0</v>
      </c>
      <c r="P384" s="4">
        <f t="shared" si="906"/>
        <v>0</v>
      </c>
      <c r="Q384" s="4">
        <f t="shared" si="906"/>
        <v>1601.6</v>
      </c>
      <c r="R384" s="4"/>
      <c r="S384" s="4"/>
      <c r="T384" s="4"/>
      <c r="U384" s="4"/>
      <c r="V384" s="4"/>
      <c r="W384" s="4">
        <f t="shared" si="909"/>
        <v>0</v>
      </c>
      <c r="X384" s="4">
        <f t="shared" si="909"/>
        <v>0</v>
      </c>
      <c r="Y384" s="4">
        <f t="shared" si="909"/>
        <v>0</v>
      </c>
      <c r="Z384" s="4">
        <f t="shared" si="909"/>
        <v>0</v>
      </c>
      <c r="AA384" s="4"/>
      <c r="AB384" s="4"/>
      <c r="AC384" s="4"/>
      <c r="AD384" s="4"/>
      <c r="AE384" s="4"/>
      <c r="AF384" s="4">
        <f t="shared" si="910"/>
        <v>0</v>
      </c>
      <c r="AG384" s="4">
        <f t="shared" si="910"/>
        <v>0</v>
      </c>
      <c r="AH384" s="83"/>
    </row>
    <row r="385" spans="1:34" s="72" customFormat="1" ht="31.5" hidden="1" outlineLevel="2" x14ac:dyDescent="0.2">
      <c r="A385" s="11" t="s">
        <v>35</v>
      </c>
      <c r="B385" s="11" t="s">
        <v>273</v>
      </c>
      <c r="C385" s="9" t="s">
        <v>703</v>
      </c>
      <c r="D385" s="9" t="s">
        <v>92</v>
      </c>
      <c r="E385" s="30" t="s">
        <v>584</v>
      </c>
      <c r="F385" s="4"/>
      <c r="G385" s="4"/>
      <c r="H385" s="4"/>
      <c r="I385" s="8"/>
      <c r="J385" s="8">
        <v>1601.6</v>
      </c>
      <c r="K385" s="8"/>
      <c r="L385" s="8">
        <f>SUM(H385:K385)</f>
        <v>1601.6</v>
      </c>
      <c r="M385" s="8"/>
      <c r="N385" s="8">
        <f>SUM(L385:M385)</f>
        <v>1601.6</v>
      </c>
      <c r="O385" s="8"/>
      <c r="P385" s="8"/>
      <c r="Q385" s="8">
        <f>SUM(N385:P385)</f>
        <v>1601.6</v>
      </c>
      <c r="R385" s="4"/>
      <c r="S385" s="4"/>
      <c r="T385" s="4"/>
      <c r="U385" s="4"/>
      <c r="V385" s="4"/>
      <c r="W385" s="8"/>
      <c r="X385" s="8">
        <f>SUM(V385:W385)</f>
        <v>0</v>
      </c>
      <c r="Y385" s="8"/>
      <c r="Z385" s="8">
        <f>SUM(X385:Y385)</f>
        <v>0</v>
      </c>
      <c r="AA385" s="4"/>
      <c r="AB385" s="4"/>
      <c r="AC385" s="4"/>
      <c r="AD385" s="4"/>
      <c r="AE385" s="4"/>
      <c r="AF385" s="8"/>
      <c r="AG385" s="8">
        <f>SUM(AE385:AF385)</f>
        <v>0</v>
      </c>
      <c r="AH385" s="83"/>
    </row>
    <row r="386" spans="1:34" s="72" customFormat="1" ht="78.75" outlineLevel="2" x14ac:dyDescent="0.2">
      <c r="A386" s="5" t="s">
        <v>35</v>
      </c>
      <c r="B386" s="5" t="s">
        <v>273</v>
      </c>
      <c r="C386" s="10" t="s">
        <v>703</v>
      </c>
      <c r="D386" s="10"/>
      <c r="E386" s="54" t="s">
        <v>748</v>
      </c>
      <c r="F386" s="4"/>
      <c r="G386" s="4"/>
      <c r="H386" s="4"/>
      <c r="I386" s="8"/>
      <c r="J386" s="8"/>
      <c r="K386" s="8"/>
      <c r="L386" s="8"/>
      <c r="M386" s="8"/>
      <c r="N386" s="8"/>
      <c r="O386" s="4">
        <f t="shared" si="906"/>
        <v>4804.8</v>
      </c>
      <c r="P386" s="4">
        <f t="shared" si="906"/>
        <v>0</v>
      </c>
      <c r="Q386" s="4">
        <f t="shared" si="906"/>
        <v>4804.8</v>
      </c>
      <c r="R386" s="4"/>
      <c r="S386" s="4"/>
      <c r="T386" s="4"/>
      <c r="U386" s="4"/>
      <c r="V386" s="4"/>
      <c r="W386" s="8"/>
      <c r="X386" s="8"/>
      <c r="Y386" s="8"/>
      <c r="Z386" s="8"/>
      <c r="AA386" s="4"/>
      <c r="AB386" s="4"/>
      <c r="AC386" s="4"/>
      <c r="AD386" s="4"/>
      <c r="AE386" s="4"/>
      <c r="AF386" s="8"/>
      <c r="AG386" s="8"/>
      <c r="AH386" s="83"/>
    </row>
    <row r="387" spans="1:34" s="72" customFormat="1" ht="31.5" outlineLevel="2" collapsed="1" x14ac:dyDescent="0.2">
      <c r="A387" s="11" t="s">
        <v>35</v>
      </c>
      <c r="B387" s="11" t="s">
        <v>273</v>
      </c>
      <c r="C387" s="9" t="s">
        <v>703</v>
      </c>
      <c r="D387" s="9" t="s">
        <v>92</v>
      </c>
      <c r="E387" s="30" t="s">
        <v>584</v>
      </c>
      <c r="F387" s="4"/>
      <c r="G387" s="4"/>
      <c r="H387" s="4"/>
      <c r="I387" s="8"/>
      <c r="J387" s="8"/>
      <c r="K387" s="8"/>
      <c r="L387" s="8"/>
      <c r="M387" s="8"/>
      <c r="N387" s="8"/>
      <c r="O387" s="8">
        <v>4804.8</v>
      </c>
      <c r="P387" s="8"/>
      <c r="Q387" s="8">
        <f>SUM(N387:P387)</f>
        <v>4804.8</v>
      </c>
      <c r="R387" s="4"/>
      <c r="S387" s="4"/>
      <c r="T387" s="4"/>
      <c r="U387" s="4"/>
      <c r="V387" s="4"/>
      <c r="W387" s="8"/>
      <c r="X387" s="8"/>
      <c r="Y387" s="8"/>
      <c r="Z387" s="8"/>
      <c r="AA387" s="4"/>
      <c r="AB387" s="4"/>
      <c r="AC387" s="4"/>
      <c r="AD387" s="4"/>
      <c r="AE387" s="4"/>
      <c r="AF387" s="8"/>
      <c r="AG387" s="8"/>
      <c r="AH387" s="83"/>
    </row>
    <row r="388" spans="1:34" ht="31.5" hidden="1" outlineLevel="3" x14ac:dyDescent="0.2">
      <c r="A388" s="5" t="s">
        <v>35</v>
      </c>
      <c r="B388" s="5" t="s">
        <v>273</v>
      </c>
      <c r="C388" s="5" t="s">
        <v>225</v>
      </c>
      <c r="D388" s="5"/>
      <c r="E388" s="18" t="s">
        <v>226</v>
      </c>
      <c r="F388" s="4">
        <f t="shared" ref="F388:AF390" si="911">F389</f>
        <v>8256</v>
      </c>
      <c r="G388" s="4">
        <f t="shared" si="911"/>
        <v>0</v>
      </c>
      <c r="H388" s="4">
        <f t="shared" si="911"/>
        <v>8256</v>
      </c>
      <c r="I388" s="4">
        <f t="shared" si="911"/>
        <v>0</v>
      </c>
      <c r="J388" s="4">
        <f t="shared" si="911"/>
        <v>0</v>
      </c>
      <c r="K388" s="4">
        <f t="shared" si="911"/>
        <v>0</v>
      </c>
      <c r="L388" s="4">
        <f t="shared" si="911"/>
        <v>8256</v>
      </c>
      <c r="M388" s="4">
        <f t="shared" si="911"/>
        <v>0</v>
      </c>
      <c r="N388" s="4">
        <f t="shared" si="911"/>
        <v>8256</v>
      </c>
      <c r="O388" s="4">
        <f t="shared" si="911"/>
        <v>0</v>
      </c>
      <c r="P388" s="4">
        <f t="shared" si="911"/>
        <v>0</v>
      </c>
      <c r="Q388" s="4">
        <f t="shared" si="911"/>
        <v>8256</v>
      </c>
      <c r="R388" s="4">
        <f t="shared" si="911"/>
        <v>7856</v>
      </c>
      <c r="S388" s="4">
        <f t="shared" si="911"/>
        <v>0</v>
      </c>
      <c r="T388" s="4">
        <f t="shared" si="911"/>
        <v>7856</v>
      </c>
      <c r="U388" s="4">
        <f t="shared" si="911"/>
        <v>0</v>
      </c>
      <c r="V388" s="4">
        <f t="shared" si="911"/>
        <v>7856</v>
      </c>
      <c r="W388" s="4">
        <f t="shared" si="911"/>
        <v>0</v>
      </c>
      <c r="X388" s="4">
        <f t="shared" si="911"/>
        <v>7856</v>
      </c>
      <c r="Y388" s="4">
        <f t="shared" si="911"/>
        <v>0</v>
      </c>
      <c r="Z388" s="4">
        <f t="shared" si="911"/>
        <v>7856</v>
      </c>
      <c r="AA388" s="4">
        <f t="shared" si="911"/>
        <v>7100</v>
      </c>
      <c r="AB388" s="4">
        <f t="shared" si="911"/>
        <v>0</v>
      </c>
      <c r="AC388" s="4">
        <f t="shared" si="911"/>
        <v>7100</v>
      </c>
      <c r="AD388" s="4">
        <f t="shared" si="911"/>
        <v>0</v>
      </c>
      <c r="AE388" s="4">
        <f t="shared" si="911"/>
        <v>7100</v>
      </c>
      <c r="AF388" s="4">
        <f t="shared" si="911"/>
        <v>0</v>
      </c>
      <c r="AG388" s="4">
        <f t="shared" ref="AF388:AG390" si="912">AG389</f>
        <v>7100</v>
      </c>
      <c r="AH388" s="83"/>
    </row>
    <row r="389" spans="1:34" ht="24" hidden="1" customHeight="1" outlineLevel="4" x14ac:dyDescent="0.2">
      <c r="A389" s="5" t="s">
        <v>35</v>
      </c>
      <c r="B389" s="5" t="s">
        <v>273</v>
      </c>
      <c r="C389" s="5" t="s">
        <v>227</v>
      </c>
      <c r="D389" s="5"/>
      <c r="E389" s="18" t="s">
        <v>228</v>
      </c>
      <c r="F389" s="4">
        <f t="shared" si="911"/>
        <v>8256</v>
      </c>
      <c r="G389" s="4">
        <f t="shared" si="911"/>
        <v>0</v>
      </c>
      <c r="H389" s="4">
        <f t="shared" si="911"/>
        <v>8256</v>
      </c>
      <c r="I389" s="4">
        <f t="shared" si="911"/>
        <v>0</v>
      </c>
      <c r="J389" s="4">
        <f t="shared" si="911"/>
        <v>0</v>
      </c>
      <c r="K389" s="4">
        <f t="shared" si="911"/>
        <v>0</v>
      </c>
      <c r="L389" s="4">
        <f t="shared" si="911"/>
        <v>8256</v>
      </c>
      <c r="M389" s="4">
        <f t="shared" si="911"/>
        <v>0</v>
      </c>
      <c r="N389" s="4">
        <f t="shared" si="911"/>
        <v>8256</v>
      </c>
      <c r="O389" s="4">
        <f t="shared" si="911"/>
        <v>0</v>
      </c>
      <c r="P389" s="4">
        <f t="shared" si="911"/>
        <v>0</v>
      </c>
      <c r="Q389" s="4">
        <f t="shared" si="911"/>
        <v>8256</v>
      </c>
      <c r="R389" s="4">
        <f t="shared" si="911"/>
        <v>7856</v>
      </c>
      <c r="S389" s="4">
        <f t="shared" si="911"/>
        <v>0</v>
      </c>
      <c r="T389" s="4">
        <f t="shared" si="911"/>
        <v>7856</v>
      </c>
      <c r="U389" s="4">
        <f t="shared" si="911"/>
        <v>0</v>
      </c>
      <c r="V389" s="4">
        <f t="shared" si="911"/>
        <v>7856</v>
      </c>
      <c r="W389" s="4">
        <f t="shared" si="911"/>
        <v>0</v>
      </c>
      <c r="X389" s="4">
        <f t="shared" si="911"/>
        <v>7856</v>
      </c>
      <c r="Y389" s="4">
        <f t="shared" si="911"/>
        <v>0</v>
      </c>
      <c r="Z389" s="4">
        <f t="shared" si="911"/>
        <v>7856</v>
      </c>
      <c r="AA389" s="4">
        <f t="shared" si="911"/>
        <v>7100</v>
      </c>
      <c r="AB389" s="4">
        <f t="shared" si="911"/>
        <v>0</v>
      </c>
      <c r="AC389" s="4">
        <f t="shared" si="911"/>
        <v>7100</v>
      </c>
      <c r="AD389" s="4">
        <f t="shared" si="911"/>
        <v>0</v>
      </c>
      <c r="AE389" s="4">
        <f t="shared" si="911"/>
        <v>7100</v>
      </c>
      <c r="AF389" s="4">
        <f t="shared" si="912"/>
        <v>0</v>
      </c>
      <c r="AG389" s="4">
        <f t="shared" si="912"/>
        <v>7100</v>
      </c>
      <c r="AH389" s="83"/>
    </row>
    <row r="390" spans="1:34" ht="15.75" hidden="1" outlineLevel="5" x14ac:dyDescent="0.2">
      <c r="A390" s="5" t="s">
        <v>35</v>
      </c>
      <c r="B390" s="5" t="s">
        <v>273</v>
      </c>
      <c r="C390" s="5" t="s">
        <v>231</v>
      </c>
      <c r="D390" s="5"/>
      <c r="E390" s="18" t="s">
        <v>613</v>
      </c>
      <c r="F390" s="4">
        <f t="shared" si="911"/>
        <v>8256</v>
      </c>
      <c r="G390" s="4">
        <f t="shared" si="911"/>
        <v>0</v>
      </c>
      <c r="H390" s="4">
        <f t="shared" si="911"/>
        <v>8256</v>
      </c>
      <c r="I390" s="4">
        <f t="shared" si="911"/>
        <v>0</v>
      </c>
      <c r="J390" s="4">
        <f t="shared" si="911"/>
        <v>0</v>
      </c>
      <c r="K390" s="4">
        <f t="shared" si="911"/>
        <v>0</v>
      </c>
      <c r="L390" s="4">
        <f t="shared" si="911"/>
        <v>8256</v>
      </c>
      <c r="M390" s="4">
        <f t="shared" si="911"/>
        <v>0</v>
      </c>
      <c r="N390" s="4">
        <f t="shared" si="911"/>
        <v>8256</v>
      </c>
      <c r="O390" s="4">
        <f t="shared" si="911"/>
        <v>0</v>
      </c>
      <c r="P390" s="4">
        <f t="shared" si="911"/>
        <v>0</v>
      </c>
      <c r="Q390" s="4">
        <f t="shared" si="911"/>
        <v>8256</v>
      </c>
      <c r="R390" s="4">
        <f t="shared" si="911"/>
        <v>7856</v>
      </c>
      <c r="S390" s="4">
        <f t="shared" si="911"/>
        <v>0</v>
      </c>
      <c r="T390" s="4">
        <f t="shared" si="911"/>
        <v>7856</v>
      </c>
      <c r="U390" s="4">
        <f t="shared" si="911"/>
        <v>0</v>
      </c>
      <c r="V390" s="4">
        <f t="shared" si="911"/>
        <v>7856</v>
      </c>
      <c r="W390" s="4">
        <f t="shared" si="911"/>
        <v>0</v>
      </c>
      <c r="X390" s="4">
        <f t="shared" si="911"/>
        <v>7856</v>
      </c>
      <c r="Y390" s="4">
        <f t="shared" si="911"/>
        <v>0</v>
      </c>
      <c r="Z390" s="4">
        <f t="shared" si="911"/>
        <v>7856</v>
      </c>
      <c r="AA390" s="4">
        <f t="shared" si="911"/>
        <v>7100</v>
      </c>
      <c r="AB390" s="4">
        <f t="shared" si="911"/>
        <v>0</v>
      </c>
      <c r="AC390" s="4">
        <f t="shared" si="911"/>
        <v>7100</v>
      </c>
      <c r="AD390" s="4">
        <f t="shared" si="911"/>
        <v>0</v>
      </c>
      <c r="AE390" s="4">
        <f t="shared" si="911"/>
        <v>7100</v>
      </c>
      <c r="AF390" s="4">
        <f t="shared" si="912"/>
        <v>0</v>
      </c>
      <c r="AG390" s="4">
        <f t="shared" si="912"/>
        <v>7100</v>
      </c>
      <c r="AH390" s="83"/>
    </row>
    <row r="391" spans="1:34" ht="31.5" hidden="1" outlineLevel="7" x14ac:dyDescent="0.2">
      <c r="A391" s="11" t="s">
        <v>35</v>
      </c>
      <c r="B391" s="11" t="s">
        <v>273</v>
      </c>
      <c r="C391" s="11" t="s">
        <v>231</v>
      </c>
      <c r="D391" s="11" t="s">
        <v>11</v>
      </c>
      <c r="E391" s="15" t="s">
        <v>12</v>
      </c>
      <c r="F391" s="8">
        <v>8256</v>
      </c>
      <c r="G391" s="8"/>
      <c r="H391" s="8">
        <f>SUM(F391:G391)</f>
        <v>8256</v>
      </c>
      <c r="I391" s="8"/>
      <c r="J391" s="8"/>
      <c r="K391" s="8"/>
      <c r="L391" s="8">
        <f>SUM(H391:K391)</f>
        <v>8256</v>
      </c>
      <c r="M391" s="8"/>
      <c r="N391" s="8">
        <f>SUM(L391:M391)</f>
        <v>8256</v>
      </c>
      <c r="O391" s="8"/>
      <c r="P391" s="8"/>
      <c r="Q391" s="8">
        <f>SUM(N391:P391)</f>
        <v>8256</v>
      </c>
      <c r="R391" s="8">
        <v>7856</v>
      </c>
      <c r="S391" s="8"/>
      <c r="T391" s="8">
        <f>SUM(R391:S391)</f>
        <v>7856</v>
      </c>
      <c r="U391" s="8"/>
      <c r="V391" s="8">
        <f>SUM(T391:U391)</f>
        <v>7856</v>
      </c>
      <c r="W391" s="8"/>
      <c r="X391" s="8">
        <f>SUM(V391:W391)</f>
        <v>7856</v>
      </c>
      <c r="Y391" s="8"/>
      <c r="Z391" s="8">
        <f>SUM(X391:Y391)</f>
        <v>7856</v>
      </c>
      <c r="AA391" s="8">
        <v>7100</v>
      </c>
      <c r="AB391" s="8"/>
      <c r="AC391" s="8">
        <f>SUM(AA391:AB391)</f>
        <v>7100</v>
      </c>
      <c r="AD391" s="8"/>
      <c r="AE391" s="8">
        <f>SUM(AC391:AD391)</f>
        <v>7100</v>
      </c>
      <c r="AF391" s="8"/>
      <c r="AG391" s="8">
        <f>SUM(AE391:AF391)</f>
        <v>7100</v>
      </c>
      <c r="AH391" s="83"/>
    </row>
    <row r="392" spans="1:34" ht="47.25" hidden="1" outlineLevel="3" x14ac:dyDescent="0.2">
      <c r="A392" s="5" t="s">
        <v>35</v>
      </c>
      <c r="B392" s="5" t="s">
        <v>273</v>
      </c>
      <c r="C392" s="5" t="s">
        <v>188</v>
      </c>
      <c r="D392" s="5"/>
      <c r="E392" s="18" t="s">
        <v>189</v>
      </c>
      <c r="F392" s="4">
        <f t="shared" ref="F392:AF394" si="913">F393</f>
        <v>106730.5</v>
      </c>
      <c r="G392" s="4">
        <f t="shared" si="913"/>
        <v>0</v>
      </c>
      <c r="H392" s="4">
        <f t="shared" si="913"/>
        <v>106730.5</v>
      </c>
      <c r="I392" s="4">
        <f t="shared" si="913"/>
        <v>0</v>
      </c>
      <c r="J392" s="4">
        <f t="shared" si="913"/>
        <v>0</v>
      </c>
      <c r="K392" s="4">
        <f t="shared" si="913"/>
        <v>7000</v>
      </c>
      <c r="L392" s="4">
        <f t="shared" si="913"/>
        <v>113730.5</v>
      </c>
      <c r="M392" s="4">
        <f t="shared" si="913"/>
        <v>610.09100000000001</v>
      </c>
      <c r="N392" s="4">
        <f t="shared" si="913"/>
        <v>114340.591</v>
      </c>
      <c r="O392" s="4">
        <f t="shared" si="913"/>
        <v>0</v>
      </c>
      <c r="P392" s="4">
        <f t="shared" si="913"/>
        <v>0</v>
      </c>
      <c r="Q392" s="4">
        <f t="shared" si="913"/>
        <v>114340.591</v>
      </c>
      <c r="R392" s="4">
        <f t="shared" si="913"/>
        <v>96060</v>
      </c>
      <c r="S392" s="4">
        <f t="shared" si="913"/>
        <v>0</v>
      </c>
      <c r="T392" s="4">
        <f t="shared" si="913"/>
        <v>96060</v>
      </c>
      <c r="U392" s="4">
        <f t="shared" si="913"/>
        <v>0</v>
      </c>
      <c r="V392" s="4">
        <f t="shared" si="913"/>
        <v>96060</v>
      </c>
      <c r="W392" s="4">
        <f t="shared" si="913"/>
        <v>0</v>
      </c>
      <c r="X392" s="4">
        <f t="shared" si="913"/>
        <v>96060</v>
      </c>
      <c r="Y392" s="4">
        <f t="shared" si="913"/>
        <v>0</v>
      </c>
      <c r="Z392" s="4">
        <f t="shared" si="913"/>
        <v>96060</v>
      </c>
      <c r="AA392" s="4">
        <f t="shared" si="913"/>
        <v>96060</v>
      </c>
      <c r="AB392" s="4">
        <f t="shared" si="913"/>
        <v>0</v>
      </c>
      <c r="AC392" s="4">
        <f t="shared" si="913"/>
        <v>96060</v>
      </c>
      <c r="AD392" s="4">
        <f t="shared" si="913"/>
        <v>0</v>
      </c>
      <c r="AE392" s="4">
        <f t="shared" si="913"/>
        <v>96060</v>
      </c>
      <c r="AF392" s="4">
        <f t="shared" si="913"/>
        <v>0</v>
      </c>
      <c r="AG392" s="4">
        <f t="shared" ref="AF392:AG394" si="914">AG393</f>
        <v>96060</v>
      </c>
      <c r="AH392" s="83"/>
    </row>
    <row r="393" spans="1:34" ht="31.5" hidden="1" outlineLevel="4" x14ac:dyDescent="0.2">
      <c r="A393" s="5" t="s">
        <v>35</v>
      </c>
      <c r="B393" s="5" t="s">
        <v>273</v>
      </c>
      <c r="C393" s="5" t="s">
        <v>274</v>
      </c>
      <c r="D393" s="5"/>
      <c r="E393" s="18" t="s">
        <v>57</v>
      </c>
      <c r="F393" s="4">
        <f t="shared" si="913"/>
        <v>106730.5</v>
      </c>
      <c r="G393" s="4">
        <f t="shared" si="913"/>
        <v>0</v>
      </c>
      <c r="H393" s="4">
        <f t="shared" si="913"/>
        <v>106730.5</v>
      </c>
      <c r="I393" s="4">
        <f t="shared" si="913"/>
        <v>0</v>
      </c>
      <c r="J393" s="4">
        <f t="shared" si="913"/>
        <v>0</v>
      </c>
      <c r="K393" s="4">
        <f t="shared" si="913"/>
        <v>7000</v>
      </c>
      <c r="L393" s="4">
        <f t="shared" si="913"/>
        <v>113730.5</v>
      </c>
      <c r="M393" s="4">
        <f t="shared" si="913"/>
        <v>610.09100000000001</v>
      </c>
      <c r="N393" s="4">
        <f t="shared" si="913"/>
        <v>114340.591</v>
      </c>
      <c r="O393" s="4">
        <f t="shared" si="913"/>
        <v>0</v>
      </c>
      <c r="P393" s="4">
        <f t="shared" si="913"/>
        <v>0</v>
      </c>
      <c r="Q393" s="4">
        <f t="shared" si="913"/>
        <v>114340.591</v>
      </c>
      <c r="R393" s="4">
        <f t="shared" si="913"/>
        <v>96060</v>
      </c>
      <c r="S393" s="4">
        <f t="shared" si="913"/>
        <v>0</v>
      </c>
      <c r="T393" s="4">
        <f t="shared" si="913"/>
        <v>96060</v>
      </c>
      <c r="U393" s="4">
        <f t="shared" si="913"/>
        <v>0</v>
      </c>
      <c r="V393" s="4">
        <f t="shared" si="913"/>
        <v>96060</v>
      </c>
      <c r="W393" s="4">
        <f t="shared" si="913"/>
        <v>0</v>
      </c>
      <c r="X393" s="4">
        <f t="shared" si="913"/>
        <v>96060</v>
      </c>
      <c r="Y393" s="4">
        <f t="shared" si="913"/>
        <v>0</v>
      </c>
      <c r="Z393" s="4">
        <f t="shared" si="913"/>
        <v>96060</v>
      </c>
      <c r="AA393" s="4">
        <f t="shared" si="913"/>
        <v>96060</v>
      </c>
      <c r="AB393" s="4">
        <f t="shared" si="913"/>
        <v>0</v>
      </c>
      <c r="AC393" s="4">
        <f t="shared" si="913"/>
        <v>96060</v>
      </c>
      <c r="AD393" s="4">
        <f t="shared" si="913"/>
        <v>0</v>
      </c>
      <c r="AE393" s="4">
        <f t="shared" si="913"/>
        <v>96060</v>
      </c>
      <c r="AF393" s="4">
        <f t="shared" si="914"/>
        <v>0</v>
      </c>
      <c r="AG393" s="4">
        <f t="shared" si="914"/>
        <v>96060</v>
      </c>
      <c r="AH393" s="83"/>
    </row>
    <row r="394" spans="1:34" ht="31.5" hidden="1" outlineLevel="5" x14ac:dyDescent="0.2">
      <c r="A394" s="5" t="s">
        <v>35</v>
      </c>
      <c r="B394" s="5" t="s">
        <v>273</v>
      </c>
      <c r="C394" s="5" t="s">
        <v>275</v>
      </c>
      <c r="D394" s="5"/>
      <c r="E394" s="18" t="s">
        <v>276</v>
      </c>
      <c r="F394" s="4">
        <f t="shared" si="913"/>
        <v>106730.5</v>
      </c>
      <c r="G394" s="4">
        <f t="shared" si="913"/>
        <v>0</v>
      </c>
      <c r="H394" s="4">
        <f t="shared" si="913"/>
        <v>106730.5</v>
      </c>
      <c r="I394" s="4">
        <f t="shared" si="913"/>
        <v>0</v>
      </c>
      <c r="J394" s="4">
        <f t="shared" si="913"/>
        <v>0</v>
      </c>
      <c r="K394" s="4">
        <f t="shared" si="913"/>
        <v>7000</v>
      </c>
      <c r="L394" s="4">
        <f t="shared" si="913"/>
        <v>113730.5</v>
      </c>
      <c r="M394" s="4">
        <f t="shared" si="913"/>
        <v>610.09100000000001</v>
      </c>
      <c r="N394" s="4">
        <f t="shared" si="913"/>
        <v>114340.591</v>
      </c>
      <c r="O394" s="4">
        <f t="shared" si="913"/>
        <v>0</v>
      </c>
      <c r="P394" s="4">
        <f t="shared" si="913"/>
        <v>0</v>
      </c>
      <c r="Q394" s="4">
        <f t="shared" si="913"/>
        <v>114340.591</v>
      </c>
      <c r="R394" s="4">
        <f t="shared" si="913"/>
        <v>96060</v>
      </c>
      <c r="S394" s="4">
        <f t="shared" si="913"/>
        <v>0</v>
      </c>
      <c r="T394" s="4">
        <f t="shared" si="913"/>
        <v>96060</v>
      </c>
      <c r="U394" s="4">
        <f t="shared" si="913"/>
        <v>0</v>
      </c>
      <c r="V394" s="4">
        <f t="shared" si="913"/>
        <v>96060</v>
      </c>
      <c r="W394" s="4">
        <f t="shared" si="913"/>
        <v>0</v>
      </c>
      <c r="X394" s="4">
        <f t="shared" si="913"/>
        <v>96060</v>
      </c>
      <c r="Y394" s="4">
        <f t="shared" si="913"/>
        <v>0</v>
      </c>
      <c r="Z394" s="4">
        <f t="shared" si="913"/>
        <v>96060</v>
      </c>
      <c r="AA394" s="4">
        <f t="shared" si="913"/>
        <v>96060</v>
      </c>
      <c r="AB394" s="4">
        <f t="shared" si="913"/>
        <v>0</v>
      </c>
      <c r="AC394" s="4">
        <f t="shared" si="913"/>
        <v>96060</v>
      </c>
      <c r="AD394" s="4">
        <f t="shared" si="913"/>
        <v>0</v>
      </c>
      <c r="AE394" s="4">
        <f t="shared" si="913"/>
        <v>96060</v>
      </c>
      <c r="AF394" s="4">
        <f t="shared" si="914"/>
        <v>0</v>
      </c>
      <c r="AG394" s="4">
        <f t="shared" si="914"/>
        <v>96060</v>
      </c>
      <c r="AH394" s="83"/>
    </row>
    <row r="395" spans="1:34" ht="31.5" hidden="1" outlineLevel="7" x14ac:dyDescent="0.2">
      <c r="A395" s="11" t="s">
        <v>35</v>
      </c>
      <c r="B395" s="11" t="s">
        <v>273</v>
      </c>
      <c r="C395" s="11" t="s">
        <v>275</v>
      </c>
      <c r="D395" s="11" t="s">
        <v>92</v>
      </c>
      <c r="E395" s="15" t="s">
        <v>93</v>
      </c>
      <c r="F395" s="8">
        <v>106730.5</v>
      </c>
      <c r="G395" s="8"/>
      <c r="H395" s="8">
        <f>SUM(F395:G395)</f>
        <v>106730.5</v>
      </c>
      <c r="I395" s="8"/>
      <c r="J395" s="8"/>
      <c r="K395" s="8">
        <v>7000</v>
      </c>
      <c r="L395" s="8">
        <f>SUM(H395:K395)</f>
        <v>113730.5</v>
      </c>
      <c r="M395" s="8">
        <f>304+306.091</f>
        <v>610.09100000000001</v>
      </c>
      <c r="N395" s="8">
        <f>SUM(L395:M395)</f>
        <v>114340.591</v>
      </c>
      <c r="O395" s="8"/>
      <c r="P395" s="8"/>
      <c r="Q395" s="8">
        <f>SUM(N395:P395)</f>
        <v>114340.591</v>
      </c>
      <c r="R395" s="8">
        <v>96060</v>
      </c>
      <c r="S395" s="8"/>
      <c r="T395" s="8">
        <f>SUM(R395:S395)</f>
        <v>96060</v>
      </c>
      <c r="U395" s="8"/>
      <c r="V395" s="8">
        <f>SUM(T395:U395)</f>
        <v>96060</v>
      </c>
      <c r="W395" s="8"/>
      <c r="X395" s="8">
        <f>SUM(V395:W395)</f>
        <v>96060</v>
      </c>
      <c r="Y395" s="8"/>
      <c r="Z395" s="8">
        <f>SUM(X395:Y395)</f>
        <v>96060</v>
      </c>
      <c r="AA395" s="8">
        <v>96060</v>
      </c>
      <c r="AB395" s="8"/>
      <c r="AC395" s="8">
        <f>SUM(AA395:AB395)</f>
        <v>96060</v>
      </c>
      <c r="AD395" s="8"/>
      <c r="AE395" s="8">
        <f>SUM(AC395:AD395)</f>
        <v>96060</v>
      </c>
      <c r="AF395" s="8"/>
      <c r="AG395" s="8">
        <f>SUM(AE395:AF395)</f>
        <v>96060</v>
      </c>
      <c r="AH395" s="83"/>
    </row>
    <row r="396" spans="1:34" ht="31.5" hidden="1" outlineLevel="2" x14ac:dyDescent="0.2">
      <c r="A396" s="5" t="s">
        <v>35</v>
      </c>
      <c r="B396" s="5" t="s">
        <v>273</v>
      </c>
      <c r="C396" s="5" t="s">
        <v>42</v>
      </c>
      <c r="D396" s="5"/>
      <c r="E396" s="18" t="s">
        <v>43</v>
      </c>
      <c r="F396" s="4">
        <f t="shared" ref="F396:AF399" si="915">F397</f>
        <v>485</v>
      </c>
      <c r="G396" s="4">
        <f t="shared" si="915"/>
        <v>0</v>
      </c>
      <c r="H396" s="4">
        <f t="shared" si="915"/>
        <v>485</v>
      </c>
      <c r="I396" s="4">
        <f t="shared" si="915"/>
        <v>-2.3359999999999999E-2</v>
      </c>
      <c r="J396" s="4">
        <f t="shared" si="915"/>
        <v>0</v>
      </c>
      <c r="K396" s="4">
        <f t="shared" si="915"/>
        <v>0</v>
      </c>
      <c r="L396" s="4">
        <f t="shared" si="915"/>
        <v>484.97663999999997</v>
      </c>
      <c r="M396" s="4">
        <f t="shared" si="915"/>
        <v>0</v>
      </c>
      <c r="N396" s="4">
        <f t="shared" si="915"/>
        <v>484.97663999999997</v>
      </c>
      <c r="O396" s="4">
        <f t="shared" si="915"/>
        <v>-2.3359999999999999E-2</v>
      </c>
      <c r="P396" s="4">
        <f t="shared" si="915"/>
        <v>0</v>
      </c>
      <c r="Q396" s="4">
        <f t="shared" si="915"/>
        <v>484.95327999999995</v>
      </c>
      <c r="R396" s="4">
        <f t="shared" si="915"/>
        <v>551</v>
      </c>
      <c r="S396" s="4">
        <f t="shared" si="915"/>
        <v>0</v>
      </c>
      <c r="T396" s="4">
        <f t="shared" si="915"/>
        <v>551</v>
      </c>
      <c r="U396" s="4">
        <f t="shared" si="915"/>
        <v>-1.7840000000000002E-2</v>
      </c>
      <c r="V396" s="4">
        <f t="shared" si="915"/>
        <v>550.98216000000002</v>
      </c>
      <c r="W396" s="4">
        <f t="shared" si="915"/>
        <v>0</v>
      </c>
      <c r="X396" s="4">
        <f t="shared" si="915"/>
        <v>550.98216000000002</v>
      </c>
      <c r="Y396" s="4">
        <f t="shared" si="915"/>
        <v>-2.3359999999999999E-2</v>
      </c>
      <c r="Z396" s="4">
        <f t="shared" si="915"/>
        <v>550.9588</v>
      </c>
      <c r="AA396" s="4">
        <f t="shared" si="915"/>
        <v>591</v>
      </c>
      <c r="AB396" s="4">
        <f t="shared" si="915"/>
        <v>0</v>
      </c>
      <c r="AC396" s="4">
        <f t="shared" si="915"/>
        <v>591</v>
      </c>
      <c r="AD396" s="4">
        <f t="shared" si="915"/>
        <v>-2.1839999999999998E-2</v>
      </c>
      <c r="AE396" s="4">
        <f t="shared" si="915"/>
        <v>590.97816</v>
      </c>
      <c r="AF396" s="4">
        <f t="shared" si="915"/>
        <v>-2.3359999999999999E-2</v>
      </c>
      <c r="AG396" s="4">
        <f t="shared" ref="AF396:AG399" si="916">AG397</f>
        <v>590.95479999999998</v>
      </c>
      <c r="AH396" s="83"/>
    </row>
    <row r="397" spans="1:34" ht="47.25" hidden="1" outlineLevel="3" x14ac:dyDescent="0.2">
      <c r="A397" s="5" t="s">
        <v>35</v>
      </c>
      <c r="B397" s="5" t="s">
        <v>273</v>
      </c>
      <c r="C397" s="5" t="s">
        <v>44</v>
      </c>
      <c r="D397" s="5"/>
      <c r="E397" s="18" t="s">
        <v>45</v>
      </c>
      <c r="F397" s="4">
        <f t="shared" si="915"/>
        <v>485</v>
      </c>
      <c r="G397" s="4">
        <f t="shared" si="915"/>
        <v>0</v>
      </c>
      <c r="H397" s="4">
        <f t="shared" si="915"/>
        <v>485</v>
      </c>
      <c r="I397" s="4">
        <f t="shared" si="915"/>
        <v>-2.3359999999999999E-2</v>
      </c>
      <c r="J397" s="4">
        <f t="shared" si="915"/>
        <v>0</v>
      </c>
      <c r="K397" s="4">
        <f t="shared" si="915"/>
        <v>0</v>
      </c>
      <c r="L397" s="4">
        <f t="shared" si="915"/>
        <v>484.97663999999997</v>
      </c>
      <c r="M397" s="4">
        <f t="shared" si="915"/>
        <v>0</v>
      </c>
      <c r="N397" s="4">
        <f t="shared" si="915"/>
        <v>484.97663999999997</v>
      </c>
      <c r="O397" s="4">
        <f t="shared" si="915"/>
        <v>-2.3359999999999999E-2</v>
      </c>
      <c r="P397" s="4">
        <f t="shared" si="915"/>
        <v>0</v>
      </c>
      <c r="Q397" s="4">
        <f t="shared" si="915"/>
        <v>484.95327999999995</v>
      </c>
      <c r="R397" s="4">
        <f t="shared" si="915"/>
        <v>551</v>
      </c>
      <c r="S397" s="4">
        <f t="shared" si="915"/>
        <v>0</v>
      </c>
      <c r="T397" s="4">
        <f t="shared" si="915"/>
        <v>551</v>
      </c>
      <c r="U397" s="4">
        <f t="shared" si="915"/>
        <v>-1.7840000000000002E-2</v>
      </c>
      <c r="V397" s="4">
        <f t="shared" si="915"/>
        <v>550.98216000000002</v>
      </c>
      <c r="W397" s="4">
        <f t="shared" si="915"/>
        <v>0</v>
      </c>
      <c r="X397" s="4">
        <f t="shared" si="915"/>
        <v>550.98216000000002</v>
      </c>
      <c r="Y397" s="4">
        <f t="shared" si="915"/>
        <v>-2.3359999999999999E-2</v>
      </c>
      <c r="Z397" s="4">
        <f t="shared" si="915"/>
        <v>550.9588</v>
      </c>
      <c r="AA397" s="4">
        <f t="shared" si="915"/>
        <v>591</v>
      </c>
      <c r="AB397" s="4">
        <f t="shared" si="915"/>
        <v>0</v>
      </c>
      <c r="AC397" s="4">
        <f t="shared" si="915"/>
        <v>591</v>
      </c>
      <c r="AD397" s="4">
        <f t="shared" si="915"/>
        <v>-2.1839999999999998E-2</v>
      </c>
      <c r="AE397" s="4">
        <f t="shared" si="915"/>
        <v>590.97816</v>
      </c>
      <c r="AF397" s="4">
        <f t="shared" si="916"/>
        <v>-2.3359999999999999E-2</v>
      </c>
      <c r="AG397" s="4">
        <f t="shared" si="916"/>
        <v>590.95479999999998</v>
      </c>
      <c r="AH397" s="83"/>
    </row>
    <row r="398" spans="1:34" ht="31.5" hidden="1" outlineLevel="4" x14ac:dyDescent="0.2">
      <c r="A398" s="5" t="s">
        <v>35</v>
      </c>
      <c r="B398" s="5" t="s">
        <v>273</v>
      </c>
      <c r="C398" s="5" t="s">
        <v>46</v>
      </c>
      <c r="D398" s="5"/>
      <c r="E398" s="18" t="s">
        <v>47</v>
      </c>
      <c r="F398" s="4">
        <f t="shared" si="915"/>
        <v>485</v>
      </c>
      <c r="G398" s="4">
        <f t="shared" si="915"/>
        <v>0</v>
      </c>
      <c r="H398" s="4">
        <f t="shared" si="915"/>
        <v>485</v>
      </c>
      <c r="I398" s="4">
        <f t="shared" si="915"/>
        <v>-2.3359999999999999E-2</v>
      </c>
      <c r="J398" s="4">
        <f t="shared" si="915"/>
        <v>0</v>
      </c>
      <c r="K398" s="4">
        <f t="shared" si="915"/>
        <v>0</v>
      </c>
      <c r="L398" s="4">
        <f t="shared" si="915"/>
        <v>484.97663999999997</v>
      </c>
      <c r="M398" s="4">
        <f t="shared" si="915"/>
        <v>0</v>
      </c>
      <c r="N398" s="4">
        <f t="shared" si="915"/>
        <v>484.97663999999997</v>
      </c>
      <c r="O398" s="4">
        <f t="shared" si="915"/>
        <v>-2.3359999999999999E-2</v>
      </c>
      <c r="P398" s="4">
        <f t="shared" si="915"/>
        <v>0</v>
      </c>
      <c r="Q398" s="4">
        <f t="shared" si="915"/>
        <v>484.95327999999995</v>
      </c>
      <c r="R398" s="4">
        <f t="shared" si="915"/>
        <v>551</v>
      </c>
      <c r="S398" s="4">
        <f t="shared" si="915"/>
        <v>0</v>
      </c>
      <c r="T398" s="4">
        <f t="shared" si="915"/>
        <v>551</v>
      </c>
      <c r="U398" s="4">
        <f t="shared" si="915"/>
        <v>-1.7840000000000002E-2</v>
      </c>
      <c r="V398" s="4">
        <f t="shared" si="915"/>
        <v>550.98216000000002</v>
      </c>
      <c r="W398" s="4">
        <f t="shared" si="915"/>
        <v>0</v>
      </c>
      <c r="X398" s="4">
        <f t="shared" si="915"/>
        <v>550.98216000000002</v>
      </c>
      <c r="Y398" s="4">
        <f t="shared" si="915"/>
        <v>-2.3359999999999999E-2</v>
      </c>
      <c r="Z398" s="4">
        <f t="shared" si="915"/>
        <v>550.9588</v>
      </c>
      <c r="AA398" s="4">
        <f t="shared" si="915"/>
        <v>591</v>
      </c>
      <c r="AB398" s="4">
        <f t="shared" si="915"/>
        <v>0</v>
      </c>
      <c r="AC398" s="4">
        <f t="shared" si="915"/>
        <v>591</v>
      </c>
      <c r="AD398" s="4">
        <f t="shared" si="915"/>
        <v>-2.1839999999999998E-2</v>
      </c>
      <c r="AE398" s="4">
        <f t="shared" si="915"/>
        <v>590.97816</v>
      </c>
      <c r="AF398" s="4">
        <f t="shared" si="916"/>
        <v>-2.3359999999999999E-2</v>
      </c>
      <c r="AG398" s="4">
        <f t="shared" si="916"/>
        <v>590.95479999999998</v>
      </c>
      <c r="AH398" s="83"/>
    </row>
    <row r="399" spans="1:34" s="42" customFormat="1" ht="47.25" hidden="1" outlineLevel="5" x14ac:dyDescent="0.2">
      <c r="A399" s="5" t="s">
        <v>35</v>
      </c>
      <c r="B399" s="5" t="s">
        <v>273</v>
      </c>
      <c r="C399" s="5" t="s">
        <v>240</v>
      </c>
      <c r="D399" s="5"/>
      <c r="E399" s="18" t="s">
        <v>241</v>
      </c>
      <c r="F399" s="4">
        <f t="shared" si="915"/>
        <v>485</v>
      </c>
      <c r="G399" s="4">
        <f t="shared" si="915"/>
        <v>0</v>
      </c>
      <c r="H399" s="4">
        <f t="shared" si="915"/>
        <v>485</v>
      </c>
      <c r="I399" s="4">
        <f t="shared" si="915"/>
        <v>-2.3359999999999999E-2</v>
      </c>
      <c r="J399" s="4">
        <f t="shared" si="915"/>
        <v>0</v>
      </c>
      <c r="K399" s="4">
        <f t="shared" si="915"/>
        <v>0</v>
      </c>
      <c r="L399" s="4">
        <f t="shared" si="915"/>
        <v>484.97663999999997</v>
      </c>
      <c r="M399" s="4">
        <f t="shared" si="915"/>
        <v>0</v>
      </c>
      <c r="N399" s="4">
        <f t="shared" si="915"/>
        <v>484.97663999999997</v>
      </c>
      <c r="O399" s="4">
        <f t="shared" si="915"/>
        <v>-2.3359999999999999E-2</v>
      </c>
      <c r="P399" s="4">
        <f t="shared" si="915"/>
        <v>0</v>
      </c>
      <c r="Q399" s="4">
        <f t="shared" si="915"/>
        <v>484.95327999999995</v>
      </c>
      <c r="R399" s="4">
        <f t="shared" si="915"/>
        <v>551</v>
      </c>
      <c r="S399" s="4">
        <f t="shared" si="915"/>
        <v>0</v>
      </c>
      <c r="T399" s="4">
        <f t="shared" si="915"/>
        <v>551</v>
      </c>
      <c r="U399" s="4">
        <f t="shared" si="915"/>
        <v>-1.7840000000000002E-2</v>
      </c>
      <c r="V399" s="4">
        <f t="shared" si="915"/>
        <v>550.98216000000002</v>
      </c>
      <c r="W399" s="4">
        <f t="shared" si="915"/>
        <v>0</v>
      </c>
      <c r="X399" s="4">
        <f t="shared" si="915"/>
        <v>550.98216000000002</v>
      </c>
      <c r="Y399" s="4">
        <f t="shared" si="915"/>
        <v>-2.3359999999999999E-2</v>
      </c>
      <c r="Z399" s="4">
        <f t="shared" si="915"/>
        <v>550.9588</v>
      </c>
      <c r="AA399" s="4">
        <f t="shared" si="915"/>
        <v>591</v>
      </c>
      <c r="AB399" s="4">
        <f t="shared" si="915"/>
        <v>0</v>
      </c>
      <c r="AC399" s="4">
        <f t="shared" si="915"/>
        <v>591</v>
      </c>
      <c r="AD399" s="4">
        <f t="shared" si="915"/>
        <v>-2.1839999999999998E-2</v>
      </c>
      <c r="AE399" s="4">
        <f t="shared" si="915"/>
        <v>590.97816</v>
      </c>
      <c r="AF399" s="4">
        <f t="shared" si="916"/>
        <v>-2.3359999999999999E-2</v>
      </c>
      <c r="AG399" s="4">
        <f t="shared" si="916"/>
        <v>590.95479999999998</v>
      </c>
      <c r="AH399" s="83"/>
    </row>
    <row r="400" spans="1:34" s="42" customFormat="1" ht="31.5" hidden="1" outlineLevel="7" x14ac:dyDescent="0.2">
      <c r="A400" s="11" t="s">
        <v>35</v>
      </c>
      <c r="B400" s="11" t="s">
        <v>273</v>
      </c>
      <c r="C400" s="11" t="s">
        <v>240</v>
      </c>
      <c r="D400" s="11" t="s">
        <v>11</v>
      </c>
      <c r="E400" s="15" t="s">
        <v>12</v>
      </c>
      <c r="F400" s="8">
        <v>485</v>
      </c>
      <c r="G400" s="8"/>
      <c r="H400" s="8">
        <f>SUM(F400:G400)</f>
        <v>485</v>
      </c>
      <c r="I400" s="8">
        <v>-2.3359999999999999E-2</v>
      </c>
      <c r="J400" s="8"/>
      <c r="K400" s="8"/>
      <c r="L400" s="8">
        <f>SUM(H400:K400)</f>
        <v>484.97663999999997</v>
      </c>
      <c r="M400" s="8"/>
      <c r="N400" s="8">
        <f>SUM(L400:M400)</f>
        <v>484.97663999999997</v>
      </c>
      <c r="O400" s="8">
        <v>-2.3359999999999999E-2</v>
      </c>
      <c r="P400" s="8"/>
      <c r="Q400" s="8">
        <f>SUM(N400:P400)</f>
        <v>484.95327999999995</v>
      </c>
      <c r="R400" s="8">
        <v>551</v>
      </c>
      <c r="S400" s="8"/>
      <c r="T400" s="8">
        <f>SUM(R400:S400)</f>
        <v>551</v>
      </c>
      <c r="U400" s="8">
        <v>-1.7840000000000002E-2</v>
      </c>
      <c r="V400" s="8">
        <f>SUM(T400:U400)</f>
        <v>550.98216000000002</v>
      </c>
      <c r="W400" s="8"/>
      <c r="X400" s="8">
        <f>SUM(V400:W400)</f>
        <v>550.98216000000002</v>
      </c>
      <c r="Y400" s="8">
        <v>-2.3359999999999999E-2</v>
      </c>
      <c r="Z400" s="8">
        <f>SUM(X400:Y400)</f>
        <v>550.9588</v>
      </c>
      <c r="AA400" s="8">
        <v>591</v>
      </c>
      <c r="AB400" s="8"/>
      <c r="AC400" s="8">
        <f>SUM(AA400:AB400)</f>
        <v>591</v>
      </c>
      <c r="AD400" s="8">
        <f>-0.02184</f>
        <v>-2.1839999999999998E-2</v>
      </c>
      <c r="AE400" s="8">
        <f>SUM(AC400:AD400)</f>
        <v>590.97816</v>
      </c>
      <c r="AF400" s="8">
        <v>-2.3359999999999999E-2</v>
      </c>
      <c r="AG400" s="8">
        <f>SUM(AE400:AF400)</f>
        <v>590.95479999999998</v>
      </c>
      <c r="AH400" s="83"/>
    </row>
    <row r="401" spans="1:34" ht="15.75" hidden="1" outlineLevel="7" x14ac:dyDescent="0.2">
      <c r="A401" s="5" t="s">
        <v>35</v>
      </c>
      <c r="B401" s="5" t="s">
        <v>561</v>
      </c>
      <c r="C401" s="11"/>
      <c r="D401" s="11"/>
      <c r="E401" s="12" t="s">
        <v>544</v>
      </c>
      <c r="F401" s="4">
        <f>F402</f>
        <v>350.2</v>
      </c>
      <c r="G401" s="4">
        <f t="shared" ref="G401:Q401" si="917">G402</f>
        <v>0</v>
      </c>
      <c r="H401" s="4">
        <f t="shared" si="917"/>
        <v>350.2</v>
      </c>
      <c r="I401" s="4">
        <f t="shared" si="917"/>
        <v>0</v>
      </c>
      <c r="J401" s="4">
        <f t="shared" si="917"/>
        <v>0</v>
      </c>
      <c r="K401" s="4">
        <f t="shared" si="917"/>
        <v>0</v>
      </c>
      <c r="L401" s="4">
        <f t="shared" si="917"/>
        <v>350.2</v>
      </c>
      <c r="M401" s="4">
        <f t="shared" si="917"/>
        <v>0</v>
      </c>
      <c r="N401" s="4">
        <f t="shared" si="917"/>
        <v>350.2</v>
      </c>
      <c r="O401" s="4">
        <f t="shared" si="917"/>
        <v>0</v>
      </c>
      <c r="P401" s="4">
        <f t="shared" si="917"/>
        <v>0</v>
      </c>
      <c r="Q401" s="4">
        <f t="shared" si="917"/>
        <v>350.2</v>
      </c>
      <c r="R401" s="4">
        <f t="shared" ref="R401:AA401" si="918">R402</f>
        <v>150.19999999999999</v>
      </c>
      <c r="S401" s="4">
        <f t="shared" ref="S401" si="919">S402</f>
        <v>0</v>
      </c>
      <c r="T401" s="4">
        <f t="shared" ref="T401:Z401" si="920">T402</f>
        <v>150.19999999999999</v>
      </c>
      <c r="U401" s="4">
        <f t="shared" si="920"/>
        <v>0</v>
      </c>
      <c r="V401" s="4">
        <f t="shared" si="920"/>
        <v>150.19999999999999</v>
      </c>
      <c r="W401" s="4">
        <f t="shared" si="920"/>
        <v>0</v>
      </c>
      <c r="X401" s="4">
        <f t="shared" si="920"/>
        <v>150.19999999999999</v>
      </c>
      <c r="Y401" s="4">
        <f t="shared" si="920"/>
        <v>0</v>
      </c>
      <c r="Z401" s="4">
        <f t="shared" si="920"/>
        <v>150.19999999999999</v>
      </c>
      <c r="AA401" s="4">
        <f t="shared" si="918"/>
        <v>150.19999999999999</v>
      </c>
      <c r="AB401" s="4">
        <f t="shared" ref="AB401" si="921">AB402</f>
        <v>0</v>
      </c>
      <c r="AC401" s="4">
        <f t="shared" ref="AC401:AG403" si="922">AC402</f>
        <v>150.19999999999999</v>
      </c>
      <c r="AD401" s="4">
        <f t="shared" si="922"/>
        <v>0</v>
      </c>
      <c r="AE401" s="4">
        <f t="shared" si="922"/>
        <v>150.19999999999999</v>
      </c>
      <c r="AF401" s="4">
        <f t="shared" si="922"/>
        <v>0</v>
      </c>
      <c r="AG401" s="4">
        <f t="shared" si="922"/>
        <v>150.19999999999999</v>
      </c>
      <c r="AH401" s="83"/>
    </row>
    <row r="402" spans="1:34" ht="15.75" hidden="1" outlineLevel="1" x14ac:dyDescent="0.2">
      <c r="A402" s="5" t="s">
        <v>35</v>
      </c>
      <c r="B402" s="5" t="s">
        <v>277</v>
      </c>
      <c r="C402" s="5"/>
      <c r="D402" s="5"/>
      <c r="E402" s="18" t="s">
        <v>278</v>
      </c>
      <c r="F402" s="4">
        <f t="shared" ref="F402:AF403" si="923">F403</f>
        <v>350.2</v>
      </c>
      <c r="G402" s="4">
        <f t="shared" si="923"/>
        <v>0</v>
      </c>
      <c r="H402" s="4">
        <f t="shared" si="923"/>
        <v>350.2</v>
      </c>
      <c r="I402" s="4">
        <f t="shared" si="923"/>
        <v>0</v>
      </c>
      <c r="J402" s="4">
        <f t="shared" si="923"/>
        <v>0</v>
      </c>
      <c r="K402" s="4">
        <f t="shared" si="923"/>
        <v>0</v>
      </c>
      <c r="L402" s="4">
        <f t="shared" si="923"/>
        <v>350.2</v>
      </c>
      <c r="M402" s="4">
        <f t="shared" si="923"/>
        <v>0</v>
      </c>
      <c r="N402" s="4">
        <f t="shared" si="923"/>
        <v>350.2</v>
      </c>
      <c r="O402" s="4">
        <f t="shared" si="923"/>
        <v>0</v>
      </c>
      <c r="P402" s="4">
        <f t="shared" si="923"/>
        <v>0</v>
      </c>
      <c r="Q402" s="4">
        <f t="shared" si="923"/>
        <v>350.2</v>
      </c>
      <c r="R402" s="4">
        <f t="shared" si="923"/>
        <v>150.19999999999999</v>
      </c>
      <c r="S402" s="4">
        <f t="shared" si="923"/>
        <v>0</v>
      </c>
      <c r="T402" s="4">
        <f t="shared" si="923"/>
        <v>150.19999999999999</v>
      </c>
      <c r="U402" s="4">
        <f t="shared" si="923"/>
        <v>0</v>
      </c>
      <c r="V402" s="4">
        <f t="shared" si="923"/>
        <v>150.19999999999999</v>
      </c>
      <c r="W402" s="4">
        <f t="shared" si="923"/>
        <v>0</v>
      </c>
      <c r="X402" s="4">
        <f t="shared" si="923"/>
        <v>150.19999999999999</v>
      </c>
      <c r="Y402" s="4">
        <f t="shared" si="923"/>
        <v>0</v>
      </c>
      <c r="Z402" s="4">
        <f t="shared" si="923"/>
        <v>150.19999999999999</v>
      </c>
      <c r="AA402" s="4">
        <f t="shared" si="923"/>
        <v>150.19999999999999</v>
      </c>
      <c r="AB402" s="4">
        <f t="shared" si="923"/>
        <v>0</v>
      </c>
      <c r="AC402" s="4">
        <f t="shared" si="923"/>
        <v>150.19999999999999</v>
      </c>
      <c r="AD402" s="4">
        <f t="shared" si="923"/>
        <v>0</v>
      </c>
      <c r="AE402" s="4">
        <f t="shared" si="923"/>
        <v>150.19999999999999</v>
      </c>
      <c r="AF402" s="4">
        <f t="shared" si="923"/>
        <v>0</v>
      </c>
      <c r="AG402" s="4">
        <f t="shared" si="922"/>
        <v>150.19999999999999</v>
      </c>
      <c r="AH402" s="83"/>
    </row>
    <row r="403" spans="1:34" ht="47.25" hidden="1" outlineLevel="2" x14ac:dyDescent="0.2">
      <c r="A403" s="5" t="s">
        <v>35</v>
      </c>
      <c r="B403" s="5" t="s">
        <v>277</v>
      </c>
      <c r="C403" s="5" t="s">
        <v>76</v>
      </c>
      <c r="D403" s="5"/>
      <c r="E403" s="18" t="s">
        <v>77</v>
      </c>
      <c r="F403" s="4">
        <f t="shared" si="923"/>
        <v>350.2</v>
      </c>
      <c r="G403" s="4">
        <f t="shared" si="923"/>
        <v>0</v>
      </c>
      <c r="H403" s="4">
        <f t="shared" si="923"/>
        <v>350.2</v>
      </c>
      <c r="I403" s="4">
        <f t="shared" si="923"/>
        <v>0</v>
      </c>
      <c r="J403" s="4">
        <f t="shared" si="923"/>
        <v>0</v>
      </c>
      <c r="K403" s="4">
        <f t="shared" si="923"/>
        <v>0</v>
      </c>
      <c r="L403" s="4">
        <f t="shared" si="923"/>
        <v>350.2</v>
      </c>
      <c r="M403" s="4">
        <f t="shared" si="923"/>
        <v>0</v>
      </c>
      <c r="N403" s="4">
        <f t="shared" si="923"/>
        <v>350.2</v>
      </c>
      <c r="O403" s="4">
        <f t="shared" si="923"/>
        <v>0</v>
      </c>
      <c r="P403" s="4">
        <f t="shared" si="923"/>
        <v>0</v>
      </c>
      <c r="Q403" s="4">
        <f t="shared" si="923"/>
        <v>350.2</v>
      </c>
      <c r="R403" s="4">
        <f t="shared" si="923"/>
        <v>150.19999999999999</v>
      </c>
      <c r="S403" s="4">
        <f t="shared" si="923"/>
        <v>0</v>
      </c>
      <c r="T403" s="4">
        <f t="shared" si="923"/>
        <v>150.19999999999999</v>
      </c>
      <c r="U403" s="4">
        <f t="shared" si="923"/>
        <v>0</v>
      </c>
      <c r="V403" s="4">
        <f t="shared" si="923"/>
        <v>150.19999999999999</v>
      </c>
      <c r="W403" s="4">
        <f t="shared" si="923"/>
        <v>0</v>
      </c>
      <c r="X403" s="4">
        <f t="shared" si="923"/>
        <v>150.19999999999999</v>
      </c>
      <c r="Y403" s="4">
        <f t="shared" si="923"/>
        <v>0</v>
      </c>
      <c r="Z403" s="4">
        <f t="shared" si="923"/>
        <v>150.19999999999999</v>
      </c>
      <c r="AA403" s="4">
        <f t="shared" si="923"/>
        <v>150.19999999999999</v>
      </c>
      <c r="AB403" s="4">
        <f t="shared" si="923"/>
        <v>0</v>
      </c>
      <c r="AC403" s="4">
        <f t="shared" si="923"/>
        <v>150.19999999999999</v>
      </c>
      <c r="AD403" s="4">
        <f t="shared" si="923"/>
        <v>0</v>
      </c>
      <c r="AE403" s="4">
        <f t="shared" si="923"/>
        <v>150.19999999999999</v>
      </c>
      <c r="AF403" s="4">
        <f t="shared" si="922"/>
        <v>0</v>
      </c>
      <c r="AG403" s="4">
        <f t="shared" si="922"/>
        <v>150.19999999999999</v>
      </c>
      <c r="AH403" s="83"/>
    </row>
    <row r="404" spans="1:34" ht="31.5" hidden="1" outlineLevel="3" x14ac:dyDescent="0.2">
      <c r="A404" s="5" t="s">
        <v>35</v>
      </c>
      <c r="B404" s="5" t="s">
        <v>277</v>
      </c>
      <c r="C404" s="5" t="s">
        <v>180</v>
      </c>
      <c r="D404" s="5"/>
      <c r="E404" s="18" t="s">
        <v>181</v>
      </c>
      <c r="F404" s="4">
        <f>F405+F410</f>
        <v>350.2</v>
      </c>
      <c r="G404" s="4">
        <f t="shared" ref="G404:J404" si="924">G405+G410</f>
        <v>0</v>
      </c>
      <c r="H404" s="4">
        <f t="shared" si="924"/>
        <v>350.2</v>
      </c>
      <c r="I404" s="4">
        <f t="shared" si="924"/>
        <v>0</v>
      </c>
      <c r="J404" s="4">
        <f t="shared" si="924"/>
        <v>0</v>
      </c>
      <c r="K404" s="4">
        <f t="shared" ref="K404:L404" si="925">K405+K410</f>
        <v>0</v>
      </c>
      <c r="L404" s="4">
        <f t="shared" si="925"/>
        <v>350.2</v>
      </c>
      <c r="M404" s="4">
        <f t="shared" ref="M404:Q404" si="926">M405+M410</f>
        <v>0</v>
      </c>
      <c r="N404" s="4">
        <f t="shared" si="926"/>
        <v>350.2</v>
      </c>
      <c r="O404" s="4">
        <f t="shared" si="926"/>
        <v>0</v>
      </c>
      <c r="P404" s="4">
        <f t="shared" si="926"/>
        <v>0</v>
      </c>
      <c r="Q404" s="4">
        <f t="shared" si="926"/>
        <v>350.2</v>
      </c>
      <c r="R404" s="4">
        <f>R405+R410</f>
        <v>150.19999999999999</v>
      </c>
      <c r="S404" s="4">
        <f t="shared" ref="S404" si="927">S405+S410</f>
        <v>0</v>
      </c>
      <c r="T404" s="4">
        <f t="shared" ref="T404:Z404" si="928">T405+T410</f>
        <v>150.19999999999999</v>
      </c>
      <c r="U404" s="4">
        <f t="shared" si="928"/>
        <v>0</v>
      </c>
      <c r="V404" s="4">
        <f t="shared" si="928"/>
        <v>150.19999999999999</v>
      </c>
      <c r="W404" s="4">
        <f t="shared" si="928"/>
        <v>0</v>
      </c>
      <c r="X404" s="4">
        <f t="shared" si="928"/>
        <v>150.19999999999999</v>
      </c>
      <c r="Y404" s="4">
        <f t="shared" si="928"/>
        <v>0</v>
      </c>
      <c r="Z404" s="4">
        <f t="shared" si="928"/>
        <v>150.19999999999999</v>
      </c>
      <c r="AA404" s="4">
        <f>AA405+AA410</f>
        <v>150.19999999999999</v>
      </c>
      <c r="AB404" s="4">
        <f t="shared" ref="AB404" si="929">AB405+AB410</f>
        <v>0</v>
      </c>
      <c r="AC404" s="4">
        <f t="shared" ref="AC404:AG404" si="930">AC405+AC410</f>
        <v>150.19999999999999</v>
      </c>
      <c r="AD404" s="4">
        <f t="shared" si="930"/>
        <v>0</v>
      </c>
      <c r="AE404" s="4">
        <f t="shared" si="930"/>
        <v>150.19999999999999</v>
      </c>
      <c r="AF404" s="4">
        <f t="shared" si="930"/>
        <v>0</v>
      </c>
      <c r="AG404" s="4">
        <f t="shared" si="930"/>
        <v>150.19999999999999</v>
      </c>
      <c r="AH404" s="83"/>
    </row>
    <row r="405" spans="1:34" ht="15.75" hidden="1" outlineLevel="4" x14ac:dyDescent="0.2">
      <c r="A405" s="5" t="s">
        <v>35</v>
      </c>
      <c r="B405" s="5" t="s">
        <v>277</v>
      </c>
      <c r="C405" s="5" t="s">
        <v>182</v>
      </c>
      <c r="D405" s="5"/>
      <c r="E405" s="18" t="s">
        <v>183</v>
      </c>
      <c r="F405" s="4">
        <f>F406+F408</f>
        <v>295.2</v>
      </c>
      <c r="G405" s="4">
        <f t="shared" ref="G405:J405" si="931">G406+G408</f>
        <v>0</v>
      </c>
      <c r="H405" s="4">
        <f t="shared" si="931"/>
        <v>295.2</v>
      </c>
      <c r="I405" s="4">
        <f t="shared" si="931"/>
        <v>0</v>
      </c>
      <c r="J405" s="4">
        <f t="shared" si="931"/>
        <v>0</v>
      </c>
      <c r="K405" s="4">
        <f t="shared" ref="K405:L405" si="932">K406+K408</f>
        <v>0</v>
      </c>
      <c r="L405" s="4">
        <f t="shared" si="932"/>
        <v>295.2</v>
      </c>
      <c r="M405" s="4">
        <f t="shared" ref="M405:Q405" si="933">M406+M408</f>
        <v>0</v>
      </c>
      <c r="N405" s="4">
        <f t="shared" si="933"/>
        <v>295.2</v>
      </c>
      <c r="O405" s="4">
        <f t="shared" si="933"/>
        <v>0</v>
      </c>
      <c r="P405" s="4">
        <f t="shared" si="933"/>
        <v>0</v>
      </c>
      <c r="Q405" s="4">
        <f t="shared" si="933"/>
        <v>295.2</v>
      </c>
      <c r="R405" s="4">
        <f t="shared" ref="R405:AA405" si="934">R406+R408</f>
        <v>95.2</v>
      </c>
      <c r="S405" s="4">
        <f t="shared" ref="S405" si="935">S406+S408</f>
        <v>0</v>
      </c>
      <c r="T405" s="4">
        <f t="shared" ref="T405:Z405" si="936">T406+T408</f>
        <v>95.2</v>
      </c>
      <c r="U405" s="4">
        <f t="shared" si="936"/>
        <v>0</v>
      </c>
      <c r="V405" s="4">
        <f t="shared" si="936"/>
        <v>95.2</v>
      </c>
      <c r="W405" s="4">
        <f t="shared" si="936"/>
        <v>0</v>
      </c>
      <c r="X405" s="4">
        <f t="shared" si="936"/>
        <v>95.2</v>
      </c>
      <c r="Y405" s="4">
        <f t="shared" si="936"/>
        <v>0</v>
      </c>
      <c r="Z405" s="4">
        <f t="shared" si="936"/>
        <v>95.2</v>
      </c>
      <c r="AA405" s="4">
        <f t="shared" si="934"/>
        <v>95.2</v>
      </c>
      <c r="AB405" s="4">
        <f t="shared" ref="AB405" si="937">AB406+AB408</f>
        <v>0</v>
      </c>
      <c r="AC405" s="4">
        <f t="shared" ref="AC405:AG405" si="938">AC406+AC408</f>
        <v>95.2</v>
      </c>
      <c r="AD405" s="4">
        <f t="shared" si="938"/>
        <v>0</v>
      </c>
      <c r="AE405" s="4">
        <f t="shared" si="938"/>
        <v>95.2</v>
      </c>
      <c r="AF405" s="4">
        <f t="shared" si="938"/>
        <v>0</v>
      </c>
      <c r="AG405" s="4">
        <f t="shared" si="938"/>
        <v>95.2</v>
      </c>
      <c r="AH405" s="83"/>
    </row>
    <row r="406" spans="1:34" ht="31.5" hidden="1" outlineLevel="5" x14ac:dyDescent="0.2">
      <c r="A406" s="5" t="s">
        <v>35</v>
      </c>
      <c r="B406" s="5" t="s">
        <v>277</v>
      </c>
      <c r="C406" s="5" t="s">
        <v>279</v>
      </c>
      <c r="D406" s="5"/>
      <c r="E406" s="18" t="s">
        <v>280</v>
      </c>
      <c r="F406" s="4">
        <f t="shared" ref="F406:AG406" si="939">F407</f>
        <v>95.2</v>
      </c>
      <c r="G406" s="4">
        <f t="shared" si="939"/>
        <v>0</v>
      </c>
      <c r="H406" s="4">
        <f t="shared" si="939"/>
        <v>95.2</v>
      </c>
      <c r="I406" s="4">
        <f t="shared" si="939"/>
        <v>0</v>
      </c>
      <c r="J406" s="4">
        <f t="shared" si="939"/>
        <v>0</v>
      </c>
      <c r="K406" s="4">
        <f t="shared" si="939"/>
        <v>0</v>
      </c>
      <c r="L406" s="4">
        <f t="shared" si="939"/>
        <v>95.2</v>
      </c>
      <c r="M406" s="4">
        <f t="shared" si="939"/>
        <v>0</v>
      </c>
      <c r="N406" s="4">
        <f t="shared" si="939"/>
        <v>95.2</v>
      </c>
      <c r="O406" s="4">
        <f t="shared" si="939"/>
        <v>0</v>
      </c>
      <c r="P406" s="4">
        <f t="shared" si="939"/>
        <v>0</v>
      </c>
      <c r="Q406" s="4">
        <f t="shared" si="939"/>
        <v>95.2</v>
      </c>
      <c r="R406" s="4">
        <f t="shared" si="939"/>
        <v>95.2</v>
      </c>
      <c r="S406" s="4">
        <f t="shared" si="939"/>
        <v>0</v>
      </c>
      <c r="T406" s="4">
        <f t="shared" si="939"/>
        <v>95.2</v>
      </c>
      <c r="U406" s="4">
        <f t="shared" si="939"/>
        <v>0</v>
      </c>
      <c r="V406" s="4">
        <f t="shared" si="939"/>
        <v>95.2</v>
      </c>
      <c r="W406" s="4">
        <f t="shared" si="939"/>
        <v>0</v>
      </c>
      <c r="X406" s="4">
        <f t="shared" si="939"/>
        <v>95.2</v>
      </c>
      <c r="Y406" s="4">
        <f t="shared" si="939"/>
        <v>0</v>
      </c>
      <c r="Z406" s="4">
        <f t="shared" si="939"/>
        <v>95.2</v>
      </c>
      <c r="AA406" s="4">
        <f t="shared" si="939"/>
        <v>95.2</v>
      </c>
      <c r="AB406" s="4">
        <f t="shared" si="939"/>
        <v>0</v>
      </c>
      <c r="AC406" s="4">
        <f t="shared" si="939"/>
        <v>95.2</v>
      </c>
      <c r="AD406" s="4">
        <f t="shared" si="939"/>
        <v>0</v>
      </c>
      <c r="AE406" s="4">
        <f t="shared" si="939"/>
        <v>95.2</v>
      </c>
      <c r="AF406" s="4">
        <f t="shared" si="939"/>
        <v>0</v>
      </c>
      <c r="AG406" s="4">
        <f t="shared" si="939"/>
        <v>95.2</v>
      </c>
      <c r="AH406" s="83"/>
    </row>
    <row r="407" spans="1:34" ht="31.5" hidden="1" outlineLevel="7" x14ac:dyDescent="0.2">
      <c r="A407" s="11" t="s">
        <v>35</v>
      </c>
      <c r="B407" s="11" t="s">
        <v>277</v>
      </c>
      <c r="C407" s="11" t="s">
        <v>279</v>
      </c>
      <c r="D407" s="11" t="s">
        <v>11</v>
      </c>
      <c r="E407" s="15" t="s">
        <v>12</v>
      </c>
      <c r="F407" s="8">
        <v>95.2</v>
      </c>
      <c r="G407" s="8"/>
      <c r="H407" s="8">
        <f>SUM(F407:G407)</f>
        <v>95.2</v>
      </c>
      <c r="I407" s="8"/>
      <c r="J407" s="8"/>
      <c r="K407" s="8"/>
      <c r="L407" s="8">
        <f>SUM(H407:K407)</f>
        <v>95.2</v>
      </c>
      <c r="M407" s="8"/>
      <c r="N407" s="8">
        <f>SUM(L407:M407)</f>
        <v>95.2</v>
      </c>
      <c r="O407" s="8"/>
      <c r="P407" s="8"/>
      <c r="Q407" s="8">
        <f>SUM(N407:P407)</f>
        <v>95.2</v>
      </c>
      <c r="R407" s="8">
        <v>95.2</v>
      </c>
      <c r="S407" s="8"/>
      <c r="T407" s="8">
        <f>SUM(R407:S407)</f>
        <v>95.2</v>
      </c>
      <c r="U407" s="8"/>
      <c r="V407" s="8">
        <f>SUM(T407:U407)</f>
        <v>95.2</v>
      </c>
      <c r="W407" s="8"/>
      <c r="X407" s="8">
        <f>SUM(V407:W407)</f>
        <v>95.2</v>
      </c>
      <c r="Y407" s="8"/>
      <c r="Z407" s="8">
        <f>SUM(X407:Y407)</f>
        <v>95.2</v>
      </c>
      <c r="AA407" s="8">
        <v>95.2</v>
      </c>
      <c r="AB407" s="8"/>
      <c r="AC407" s="8">
        <f>SUM(AA407:AB407)</f>
        <v>95.2</v>
      </c>
      <c r="AD407" s="8"/>
      <c r="AE407" s="8">
        <f>SUM(AC407:AD407)</f>
        <v>95.2</v>
      </c>
      <c r="AF407" s="8"/>
      <c r="AG407" s="8">
        <f>SUM(AE407:AF407)</f>
        <v>95.2</v>
      </c>
      <c r="AH407" s="83"/>
    </row>
    <row r="408" spans="1:34" ht="15.75" hidden="1" outlineLevel="5" x14ac:dyDescent="0.2">
      <c r="A408" s="5" t="s">
        <v>35</v>
      </c>
      <c r="B408" s="5" t="s">
        <v>277</v>
      </c>
      <c r="C408" s="5" t="s">
        <v>281</v>
      </c>
      <c r="D408" s="5"/>
      <c r="E408" s="18" t="s">
        <v>282</v>
      </c>
      <c r="F408" s="4">
        <f t="shared" ref="F408:AG408" si="940">F409</f>
        <v>200</v>
      </c>
      <c r="G408" s="4">
        <f t="shared" si="940"/>
        <v>0</v>
      </c>
      <c r="H408" s="4">
        <f t="shared" si="940"/>
        <v>200</v>
      </c>
      <c r="I408" s="4">
        <f t="shared" si="940"/>
        <v>0</v>
      </c>
      <c r="J408" s="4">
        <f t="shared" si="940"/>
        <v>0</v>
      </c>
      <c r="K408" s="4">
        <f t="shared" si="940"/>
        <v>0</v>
      </c>
      <c r="L408" s="4">
        <f t="shared" si="940"/>
        <v>200</v>
      </c>
      <c r="M408" s="4">
        <f t="shared" si="940"/>
        <v>0</v>
      </c>
      <c r="N408" s="4">
        <f t="shared" si="940"/>
        <v>200</v>
      </c>
      <c r="O408" s="4">
        <f t="shared" si="940"/>
        <v>0</v>
      </c>
      <c r="P408" s="4">
        <f t="shared" si="940"/>
        <v>0</v>
      </c>
      <c r="Q408" s="4">
        <f t="shared" si="940"/>
        <v>200</v>
      </c>
      <c r="R408" s="4">
        <f t="shared" si="940"/>
        <v>0</v>
      </c>
      <c r="S408" s="4">
        <f t="shared" si="940"/>
        <v>0</v>
      </c>
      <c r="T408" s="4"/>
      <c r="U408" s="4">
        <f t="shared" si="940"/>
        <v>0</v>
      </c>
      <c r="V408" s="4">
        <f t="shared" si="940"/>
        <v>0</v>
      </c>
      <c r="W408" s="4">
        <f t="shared" si="940"/>
        <v>0</v>
      </c>
      <c r="X408" s="4">
        <f t="shared" si="940"/>
        <v>0</v>
      </c>
      <c r="Y408" s="4">
        <f t="shared" si="940"/>
        <v>0</v>
      </c>
      <c r="Z408" s="4">
        <f t="shared" si="940"/>
        <v>0</v>
      </c>
      <c r="AA408" s="4">
        <f t="shared" si="940"/>
        <v>0</v>
      </c>
      <c r="AB408" s="4">
        <f t="shared" si="940"/>
        <v>0</v>
      </c>
      <c r="AC408" s="4"/>
      <c r="AD408" s="4">
        <f t="shared" si="940"/>
        <v>0</v>
      </c>
      <c r="AE408" s="4">
        <f t="shared" si="940"/>
        <v>0</v>
      </c>
      <c r="AF408" s="4">
        <f t="shared" si="940"/>
        <v>0</v>
      </c>
      <c r="AG408" s="4">
        <f t="shared" si="940"/>
        <v>0</v>
      </c>
      <c r="AH408" s="83"/>
    </row>
    <row r="409" spans="1:34" ht="31.5" hidden="1" outlineLevel="7" x14ac:dyDescent="0.2">
      <c r="A409" s="11" t="s">
        <v>35</v>
      </c>
      <c r="B409" s="11" t="s">
        <v>277</v>
      </c>
      <c r="C409" s="11" t="s">
        <v>281</v>
      </c>
      <c r="D409" s="11" t="s">
        <v>11</v>
      </c>
      <c r="E409" s="15" t="s">
        <v>12</v>
      </c>
      <c r="F409" s="8">
        <v>200</v>
      </c>
      <c r="G409" s="8"/>
      <c r="H409" s="8">
        <f>SUM(F409:G409)</f>
        <v>200</v>
      </c>
      <c r="I409" s="8"/>
      <c r="J409" s="8"/>
      <c r="K409" s="8"/>
      <c r="L409" s="8">
        <f>SUM(H409:K409)</f>
        <v>200</v>
      </c>
      <c r="M409" s="8"/>
      <c r="N409" s="8">
        <f>SUM(L409:M409)</f>
        <v>200</v>
      </c>
      <c r="O409" s="8"/>
      <c r="P409" s="8"/>
      <c r="Q409" s="8">
        <f>SUM(N409:P409)</f>
        <v>200</v>
      </c>
      <c r="R409" s="8"/>
      <c r="S409" s="8"/>
      <c r="T409" s="8"/>
      <c r="U409" s="8"/>
      <c r="V409" s="8">
        <f>SUM(T409:U409)</f>
        <v>0</v>
      </c>
      <c r="W409" s="8"/>
      <c r="X409" s="8">
        <f>SUM(V409:W409)</f>
        <v>0</v>
      </c>
      <c r="Y409" s="8"/>
      <c r="Z409" s="8">
        <f>SUM(X409:Y409)</f>
        <v>0</v>
      </c>
      <c r="AA409" s="8"/>
      <c r="AB409" s="8"/>
      <c r="AC409" s="8"/>
      <c r="AD409" s="8"/>
      <c r="AE409" s="8">
        <f>SUM(AC409:AD409)</f>
        <v>0</v>
      </c>
      <c r="AF409" s="8"/>
      <c r="AG409" s="8">
        <f>SUM(AE409:AF409)</f>
        <v>0</v>
      </c>
      <c r="AH409" s="83"/>
    </row>
    <row r="410" spans="1:34" ht="31.5" hidden="1" outlineLevel="4" x14ac:dyDescent="0.2">
      <c r="A410" s="5" t="s">
        <v>35</v>
      </c>
      <c r="B410" s="5" t="s">
        <v>277</v>
      </c>
      <c r="C410" s="5" t="s">
        <v>283</v>
      </c>
      <c r="D410" s="5"/>
      <c r="E410" s="18" t="s">
        <v>284</v>
      </c>
      <c r="F410" s="4">
        <f t="shared" ref="F410:AF411" si="941">F411</f>
        <v>55</v>
      </c>
      <c r="G410" s="4">
        <f t="shared" si="941"/>
        <v>0</v>
      </c>
      <c r="H410" s="4">
        <f t="shared" si="941"/>
        <v>55</v>
      </c>
      <c r="I410" s="4">
        <f t="shared" si="941"/>
        <v>0</v>
      </c>
      <c r="J410" s="4">
        <f t="shared" si="941"/>
        <v>0</v>
      </c>
      <c r="K410" s="4">
        <f t="shared" si="941"/>
        <v>0</v>
      </c>
      <c r="L410" s="4">
        <f t="shared" si="941"/>
        <v>55</v>
      </c>
      <c r="M410" s="4">
        <f t="shared" si="941"/>
        <v>0</v>
      </c>
      <c r="N410" s="4">
        <f t="shared" si="941"/>
        <v>55</v>
      </c>
      <c r="O410" s="4">
        <f t="shared" si="941"/>
        <v>0</v>
      </c>
      <c r="P410" s="4">
        <f t="shared" si="941"/>
        <v>0</v>
      </c>
      <c r="Q410" s="4">
        <f t="shared" si="941"/>
        <v>55</v>
      </c>
      <c r="R410" s="4">
        <f t="shared" si="941"/>
        <v>55</v>
      </c>
      <c r="S410" s="4">
        <f t="shared" si="941"/>
        <v>0</v>
      </c>
      <c r="T410" s="4">
        <f t="shared" si="941"/>
        <v>55</v>
      </c>
      <c r="U410" s="4">
        <f t="shared" si="941"/>
        <v>0</v>
      </c>
      <c r="V410" s="4">
        <f t="shared" si="941"/>
        <v>55</v>
      </c>
      <c r="W410" s="4">
        <f t="shared" si="941"/>
        <v>0</v>
      </c>
      <c r="X410" s="4">
        <f t="shared" si="941"/>
        <v>55</v>
      </c>
      <c r="Y410" s="4">
        <f t="shared" si="941"/>
        <v>0</v>
      </c>
      <c r="Z410" s="4">
        <f t="shared" si="941"/>
        <v>55</v>
      </c>
      <c r="AA410" s="4">
        <f t="shared" si="941"/>
        <v>55</v>
      </c>
      <c r="AB410" s="4">
        <f t="shared" si="941"/>
        <v>0</v>
      </c>
      <c r="AC410" s="4">
        <f t="shared" si="941"/>
        <v>55</v>
      </c>
      <c r="AD410" s="4">
        <f t="shared" si="941"/>
        <v>0</v>
      </c>
      <c r="AE410" s="4">
        <f t="shared" si="941"/>
        <v>55</v>
      </c>
      <c r="AF410" s="4">
        <f t="shared" si="941"/>
        <v>0</v>
      </c>
      <c r="AG410" s="4">
        <f t="shared" ref="AF410:AG411" si="942">AG411</f>
        <v>55</v>
      </c>
      <c r="AH410" s="83"/>
    </row>
    <row r="411" spans="1:34" ht="15.75" hidden="1" outlineLevel="5" x14ac:dyDescent="0.2">
      <c r="A411" s="5" t="s">
        <v>35</v>
      </c>
      <c r="B411" s="5" t="s">
        <v>277</v>
      </c>
      <c r="C411" s="5" t="s">
        <v>285</v>
      </c>
      <c r="D411" s="5"/>
      <c r="E411" s="18" t="s">
        <v>286</v>
      </c>
      <c r="F411" s="4">
        <f t="shared" si="941"/>
        <v>55</v>
      </c>
      <c r="G411" s="4">
        <f t="shared" si="941"/>
        <v>0</v>
      </c>
      <c r="H411" s="4">
        <f t="shared" si="941"/>
        <v>55</v>
      </c>
      <c r="I411" s="4">
        <f t="shared" si="941"/>
        <v>0</v>
      </c>
      <c r="J411" s="4">
        <f t="shared" si="941"/>
        <v>0</v>
      </c>
      <c r="K411" s="4">
        <f t="shared" si="941"/>
        <v>0</v>
      </c>
      <c r="L411" s="4">
        <f t="shared" si="941"/>
        <v>55</v>
      </c>
      <c r="M411" s="4">
        <f t="shared" si="941"/>
        <v>0</v>
      </c>
      <c r="N411" s="4">
        <f t="shared" si="941"/>
        <v>55</v>
      </c>
      <c r="O411" s="4">
        <f t="shared" si="941"/>
        <v>0</v>
      </c>
      <c r="P411" s="4">
        <f t="shared" si="941"/>
        <v>0</v>
      </c>
      <c r="Q411" s="4">
        <f t="shared" si="941"/>
        <v>55</v>
      </c>
      <c r="R411" s="4">
        <f t="shared" si="941"/>
        <v>55</v>
      </c>
      <c r="S411" s="4">
        <f t="shared" si="941"/>
        <v>0</v>
      </c>
      <c r="T411" s="4">
        <f t="shared" si="941"/>
        <v>55</v>
      </c>
      <c r="U411" s="4">
        <f t="shared" si="941"/>
        <v>0</v>
      </c>
      <c r="V411" s="4">
        <f t="shared" si="941"/>
        <v>55</v>
      </c>
      <c r="W411" s="4">
        <f t="shared" si="941"/>
        <v>0</v>
      </c>
      <c r="X411" s="4">
        <f t="shared" si="941"/>
        <v>55</v>
      </c>
      <c r="Y411" s="4">
        <f t="shared" si="941"/>
        <v>0</v>
      </c>
      <c r="Z411" s="4">
        <f t="shared" si="941"/>
        <v>55</v>
      </c>
      <c r="AA411" s="4">
        <f t="shared" si="941"/>
        <v>55</v>
      </c>
      <c r="AB411" s="4">
        <f t="shared" si="941"/>
        <v>0</v>
      </c>
      <c r="AC411" s="4">
        <f t="shared" si="941"/>
        <v>55</v>
      </c>
      <c r="AD411" s="4">
        <f t="shared" si="941"/>
        <v>0</v>
      </c>
      <c r="AE411" s="4">
        <f t="shared" si="941"/>
        <v>55</v>
      </c>
      <c r="AF411" s="4">
        <f t="shared" si="942"/>
        <v>0</v>
      </c>
      <c r="AG411" s="4">
        <f t="shared" si="942"/>
        <v>55</v>
      </c>
      <c r="AH411" s="83"/>
    </row>
    <row r="412" spans="1:34" ht="31.5" hidden="1" outlineLevel="7" x14ac:dyDescent="0.2">
      <c r="A412" s="11" t="s">
        <v>35</v>
      </c>
      <c r="B412" s="11" t="s">
        <v>277</v>
      </c>
      <c r="C412" s="11" t="s">
        <v>285</v>
      </c>
      <c r="D412" s="11" t="s">
        <v>11</v>
      </c>
      <c r="E412" s="15" t="s">
        <v>12</v>
      </c>
      <c r="F412" s="8">
        <v>55</v>
      </c>
      <c r="G412" s="8"/>
      <c r="H412" s="8">
        <f>SUM(F412:G412)</f>
        <v>55</v>
      </c>
      <c r="I412" s="8"/>
      <c r="J412" s="8"/>
      <c r="K412" s="8"/>
      <c r="L412" s="8">
        <f>SUM(H412:K412)</f>
        <v>55</v>
      </c>
      <c r="M412" s="8"/>
      <c r="N412" s="8">
        <f>SUM(L412:M412)</f>
        <v>55</v>
      </c>
      <c r="O412" s="8"/>
      <c r="P412" s="8"/>
      <c r="Q412" s="8">
        <f>SUM(N412:P412)</f>
        <v>55</v>
      </c>
      <c r="R412" s="8">
        <v>55</v>
      </c>
      <c r="S412" s="8"/>
      <c r="T412" s="8">
        <f>SUM(R412:S412)</f>
        <v>55</v>
      </c>
      <c r="U412" s="8"/>
      <c r="V412" s="8">
        <f>SUM(T412:U412)</f>
        <v>55</v>
      </c>
      <c r="W412" s="8"/>
      <c r="X412" s="8">
        <f>SUM(V412:W412)</f>
        <v>55</v>
      </c>
      <c r="Y412" s="8"/>
      <c r="Z412" s="8">
        <f>SUM(X412:Y412)</f>
        <v>55</v>
      </c>
      <c r="AA412" s="8">
        <v>55</v>
      </c>
      <c r="AB412" s="8"/>
      <c r="AC412" s="8">
        <f>SUM(AA412:AB412)</f>
        <v>55</v>
      </c>
      <c r="AD412" s="8"/>
      <c r="AE412" s="8">
        <f>SUM(AC412:AD412)</f>
        <v>55</v>
      </c>
      <c r="AF412" s="8"/>
      <c r="AG412" s="8">
        <f>SUM(AE412:AF412)</f>
        <v>55</v>
      </c>
      <c r="AH412" s="83"/>
    </row>
    <row r="413" spans="1:34" ht="15.75" outlineLevel="7" x14ac:dyDescent="0.2">
      <c r="A413" s="5" t="s">
        <v>35</v>
      </c>
      <c r="B413" s="5" t="s">
        <v>553</v>
      </c>
      <c r="C413" s="11"/>
      <c r="D413" s="11"/>
      <c r="E413" s="12" t="s">
        <v>537</v>
      </c>
      <c r="F413" s="4">
        <f>F424+F446</f>
        <v>12410.3</v>
      </c>
      <c r="G413" s="4">
        <f>G424+G446</f>
        <v>0</v>
      </c>
      <c r="H413" s="4">
        <f>H424+H446</f>
        <v>12410.3</v>
      </c>
      <c r="I413" s="4">
        <f t="shared" ref="I413:AE413" si="943">I424+I446+I414</f>
        <v>0</v>
      </c>
      <c r="J413" s="4">
        <f t="shared" si="943"/>
        <v>98195.593479999996</v>
      </c>
      <c r="K413" s="4">
        <f t="shared" si="943"/>
        <v>0</v>
      </c>
      <c r="L413" s="4">
        <f t="shared" si="943"/>
        <v>110605.89348</v>
      </c>
      <c r="M413" s="4">
        <f t="shared" ref="M413:Q413" si="944">M424+M446+M414</f>
        <v>0</v>
      </c>
      <c r="N413" s="4">
        <f t="shared" si="944"/>
        <v>110605.89348</v>
      </c>
      <c r="O413" s="4">
        <f t="shared" si="944"/>
        <v>0</v>
      </c>
      <c r="P413" s="4">
        <f t="shared" si="944"/>
        <v>27.900000000000002</v>
      </c>
      <c r="Q413" s="4">
        <f t="shared" si="944"/>
        <v>110633.79347999999</v>
      </c>
      <c r="R413" s="4">
        <f t="shared" si="943"/>
        <v>10940</v>
      </c>
      <c r="S413" s="4">
        <f t="shared" si="943"/>
        <v>0</v>
      </c>
      <c r="T413" s="4">
        <f t="shared" si="943"/>
        <v>10940</v>
      </c>
      <c r="U413" s="4">
        <f t="shared" si="943"/>
        <v>0</v>
      </c>
      <c r="V413" s="4">
        <f t="shared" si="943"/>
        <v>10940</v>
      </c>
      <c r="W413" s="4">
        <f t="shared" si="943"/>
        <v>0</v>
      </c>
      <c r="X413" s="4">
        <f t="shared" si="943"/>
        <v>10940</v>
      </c>
      <c r="Y413" s="4">
        <f t="shared" si="943"/>
        <v>0</v>
      </c>
      <c r="Z413" s="4">
        <f t="shared" si="943"/>
        <v>10940</v>
      </c>
      <c r="AA413" s="4">
        <f t="shared" si="943"/>
        <v>10940</v>
      </c>
      <c r="AB413" s="4">
        <f t="shared" si="943"/>
        <v>0</v>
      </c>
      <c r="AC413" s="4">
        <f t="shared" si="943"/>
        <v>10940</v>
      </c>
      <c r="AD413" s="4">
        <f t="shared" si="943"/>
        <v>0</v>
      </c>
      <c r="AE413" s="4">
        <f t="shared" si="943"/>
        <v>10940</v>
      </c>
      <c r="AF413" s="4">
        <f t="shared" ref="AF413:AG413" si="945">AF424+AF446+AF414</f>
        <v>0</v>
      </c>
      <c r="AG413" s="4">
        <f t="shared" si="945"/>
        <v>10940</v>
      </c>
      <c r="AH413" s="83"/>
    </row>
    <row r="414" spans="1:34" ht="15.75" hidden="1" outlineLevel="7" x14ac:dyDescent="0.2">
      <c r="A414" s="5" t="s">
        <v>35</v>
      </c>
      <c r="B414" s="60" t="s">
        <v>287</v>
      </c>
      <c r="C414" s="60"/>
      <c r="D414" s="60"/>
      <c r="E414" s="61" t="s">
        <v>680</v>
      </c>
      <c r="F414" s="4"/>
      <c r="G414" s="4"/>
      <c r="H414" s="4"/>
      <c r="I414" s="4"/>
      <c r="J414" s="4">
        <f>J415</f>
        <v>98195.593479999996</v>
      </c>
      <c r="K414" s="4"/>
      <c r="L414" s="4">
        <f>L415</f>
        <v>98195.593479999996</v>
      </c>
      <c r="M414" s="4"/>
      <c r="N414" s="4">
        <f>N415</f>
        <v>98195.593479999996</v>
      </c>
      <c r="O414" s="4"/>
      <c r="P414" s="4"/>
      <c r="Q414" s="4">
        <f>Q415</f>
        <v>98195.593479999996</v>
      </c>
      <c r="R414" s="4"/>
      <c r="S414" s="4"/>
      <c r="T414" s="4"/>
      <c r="U414" s="4"/>
      <c r="V414" s="4"/>
      <c r="W414" s="4"/>
      <c r="X414" s="4">
        <f>X415</f>
        <v>0</v>
      </c>
      <c r="Y414" s="4"/>
      <c r="Z414" s="4">
        <f>Z415</f>
        <v>0</v>
      </c>
      <c r="AA414" s="4"/>
      <c r="AB414" s="4"/>
      <c r="AC414" s="4"/>
      <c r="AD414" s="4"/>
      <c r="AE414" s="4"/>
      <c r="AF414" s="4"/>
      <c r="AG414" s="4">
        <f>AG415</f>
        <v>0</v>
      </c>
      <c r="AH414" s="83"/>
    </row>
    <row r="415" spans="1:34" ht="31.5" hidden="1" outlineLevel="7" x14ac:dyDescent="0.2">
      <c r="A415" s="5" t="s">
        <v>35</v>
      </c>
      <c r="B415" s="60" t="s">
        <v>287</v>
      </c>
      <c r="C415" s="10" t="s">
        <v>289</v>
      </c>
      <c r="D415" s="10"/>
      <c r="E415" s="32" t="s">
        <v>290</v>
      </c>
      <c r="F415" s="4"/>
      <c r="G415" s="4"/>
      <c r="H415" s="4"/>
      <c r="I415" s="4"/>
      <c r="J415" s="4">
        <f>J416</f>
        <v>98195.593479999996</v>
      </c>
      <c r="K415" s="4"/>
      <c r="L415" s="4">
        <f>L416</f>
        <v>98195.593479999996</v>
      </c>
      <c r="M415" s="4"/>
      <c r="N415" s="4">
        <f>N416</f>
        <v>98195.593479999996</v>
      </c>
      <c r="O415" s="4"/>
      <c r="P415" s="4"/>
      <c r="Q415" s="4">
        <f>Q416</f>
        <v>98195.593479999996</v>
      </c>
      <c r="R415" s="4"/>
      <c r="S415" s="4"/>
      <c r="T415" s="4"/>
      <c r="U415" s="4"/>
      <c r="V415" s="4"/>
      <c r="W415" s="4"/>
      <c r="X415" s="4">
        <f>X416</f>
        <v>0</v>
      </c>
      <c r="Y415" s="4"/>
      <c r="Z415" s="4">
        <f>Z416</f>
        <v>0</v>
      </c>
      <c r="AA415" s="4"/>
      <c r="AB415" s="4"/>
      <c r="AC415" s="4"/>
      <c r="AD415" s="4"/>
      <c r="AE415" s="4"/>
      <c r="AF415" s="4"/>
      <c r="AG415" s="4">
        <f>AG416</f>
        <v>0</v>
      </c>
      <c r="AH415" s="83"/>
    </row>
    <row r="416" spans="1:34" ht="31.5" hidden="1" outlineLevel="7" x14ac:dyDescent="0.2">
      <c r="A416" s="5" t="s">
        <v>35</v>
      </c>
      <c r="B416" s="60" t="s">
        <v>287</v>
      </c>
      <c r="C416" s="10" t="s">
        <v>291</v>
      </c>
      <c r="D416" s="10"/>
      <c r="E416" s="32" t="s">
        <v>292</v>
      </c>
      <c r="F416" s="4"/>
      <c r="G416" s="4"/>
      <c r="H416" s="4"/>
      <c r="I416" s="4"/>
      <c r="J416" s="4">
        <f>J417</f>
        <v>98195.593479999996</v>
      </c>
      <c r="K416" s="4"/>
      <c r="L416" s="4">
        <f>L417</f>
        <v>98195.593479999996</v>
      </c>
      <c r="M416" s="4"/>
      <c r="N416" s="4">
        <f>N417</f>
        <v>98195.593479999996</v>
      </c>
      <c r="O416" s="4"/>
      <c r="P416" s="4"/>
      <c r="Q416" s="4">
        <f>Q417</f>
        <v>98195.593479999996</v>
      </c>
      <c r="R416" s="4"/>
      <c r="S416" s="4"/>
      <c r="T416" s="4"/>
      <c r="U416" s="4"/>
      <c r="V416" s="4"/>
      <c r="W416" s="4"/>
      <c r="X416" s="4">
        <f>X417</f>
        <v>0</v>
      </c>
      <c r="Y416" s="4"/>
      <c r="Z416" s="4">
        <f>Z417</f>
        <v>0</v>
      </c>
      <c r="AA416" s="4"/>
      <c r="AB416" s="4"/>
      <c r="AC416" s="4"/>
      <c r="AD416" s="4"/>
      <c r="AE416" s="4"/>
      <c r="AF416" s="4"/>
      <c r="AG416" s="4">
        <f>AG417</f>
        <v>0</v>
      </c>
      <c r="AH416" s="83"/>
    </row>
    <row r="417" spans="1:34" ht="47.25" hidden="1" outlineLevel="7" x14ac:dyDescent="0.2">
      <c r="A417" s="5" t="s">
        <v>35</v>
      </c>
      <c r="B417" s="60" t="s">
        <v>287</v>
      </c>
      <c r="C417" s="10" t="s">
        <v>293</v>
      </c>
      <c r="D417" s="10"/>
      <c r="E417" s="32" t="s">
        <v>294</v>
      </c>
      <c r="F417" s="4"/>
      <c r="G417" s="4"/>
      <c r="H417" s="4"/>
      <c r="I417" s="4"/>
      <c r="J417" s="4">
        <f>J418+J420</f>
        <v>98195.593479999996</v>
      </c>
      <c r="K417" s="4"/>
      <c r="L417" s="4">
        <f>L418+L420</f>
        <v>98195.593479999996</v>
      </c>
      <c r="M417" s="4"/>
      <c r="N417" s="4">
        <f>N418+N420</f>
        <v>98195.593479999996</v>
      </c>
      <c r="O417" s="4"/>
      <c r="P417" s="4"/>
      <c r="Q417" s="4">
        <f>Q418+Q420</f>
        <v>98195.593479999996</v>
      </c>
      <c r="R417" s="4"/>
      <c r="S417" s="4"/>
      <c r="T417" s="4"/>
      <c r="U417" s="4"/>
      <c r="V417" s="4"/>
      <c r="W417" s="4"/>
      <c r="X417" s="4">
        <f>X418+X420</f>
        <v>0</v>
      </c>
      <c r="Y417" s="4"/>
      <c r="Z417" s="4">
        <f>Z418+Z420</f>
        <v>0</v>
      </c>
      <c r="AA417" s="4"/>
      <c r="AB417" s="4"/>
      <c r="AC417" s="4"/>
      <c r="AD417" s="4"/>
      <c r="AE417" s="4"/>
      <c r="AF417" s="4"/>
      <c r="AG417" s="4">
        <f>AG418+AG420</f>
        <v>0</v>
      </c>
      <c r="AH417" s="83"/>
    </row>
    <row r="418" spans="1:34" ht="31.5" hidden="1" outlineLevel="7" x14ac:dyDescent="0.2">
      <c r="A418" s="5" t="s">
        <v>35</v>
      </c>
      <c r="B418" s="60" t="s">
        <v>287</v>
      </c>
      <c r="C418" s="10" t="s">
        <v>681</v>
      </c>
      <c r="D418" s="10" t="s">
        <v>663</v>
      </c>
      <c r="E418" s="32" t="s">
        <v>682</v>
      </c>
      <c r="F418" s="4"/>
      <c r="G418" s="4"/>
      <c r="H418" s="4"/>
      <c r="I418" s="4"/>
      <c r="J418" s="4">
        <f>J419</f>
        <v>580</v>
      </c>
      <c r="K418" s="4"/>
      <c r="L418" s="4">
        <f>L419</f>
        <v>580</v>
      </c>
      <c r="M418" s="4"/>
      <c r="N418" s="4">
        <f>N419</f>
        <v>580</v>
      </c>
      <c r="O418" s="4"/>
      <c r="P418" s="4"/>
      <c r="Q418" s="4">
        <f>Q419</f>
        <v>580</v>
      </c>
      <c r="R418" s="4"/>
      <c r="S418" s="4"/>
      <c r="T418" s="4"/>
      <c r="U418" s="4"/>
      <c r="V418" s="4"/>
      <c r="W418" s="4"/>
      <c r="X418" s="4">
        <f>X419</f>
        <v>0</v>
      </c>
      <c r="Y418" s="4"/>
      <c r="Z418" s="4">
        <f>Z419</f>
        <v>0</v>
      </c>
      <c r="AA418" s="4"/>
      <c r="AB418" s="4"/>
      <c r="AC418" s="4"/>
      <c r="AD418" s="4"/>
      <c r="AE418" s="4"/>
      <c r="AF418" s="4"/>
      <c r="AG418" s="4">
        <f>AG419</f>
        <v>0</v>
      </c>
      <c r="AH418" s="83"/>
    </row>
    <row r="419" spans="1:34" ht="31.5" hidden="1" outlineLevel="7" x14ac:dyDescent="0.2">
      <c r="A419" s="11" t="s">
        <v>35</v>
      </c>
      <c r="B419" s="62" t="s">
        <v>287</v>
      </c>
      <c r="C419" s="9" t="s">
        <v>681</v>
      </c>
      <c r="D419" s="9" t="s">
        <v>92</v>
      </c>
      <c r="E419" s="30" t="s">
        <v>584</v>
      </c>
      <c r="F419" s="4"/>
      <c r="G419" s="4"/>
      <c r="H419" s="4"/>
      <c r="I419" s="4"/>
      <c r="J419" s="8">
        <v>580</v>
      </c>
      <c r="K419" s="4"/>
      <c r="L419" s="8">
        <f>SUM(H419:K419)</f>
        <v>580</v>
      </c>
      <c r="M419" s="4"/>
      <c r="N419" s="8">
        <f>SUM(L419:M419)</f>
        <v>580</v>
      </c>
      <c r="O419" s="4"/>
      <c r="P419" s="4"/>
      <c r="Q419" s="8">
        <f>SUM(N419:P419)</f>
        <v>580</v>
      </c>
      <c r="R419" s="4"/>
      <c r="S419" s="4"/>
      <c r="T419" s="4"/>
      <c r="U419" s="4"/>
      <c r="V419" s="4"/>
      <c r="W419" s="4"/>
      <c r="X419" s="8">
        <f>SUM(V419:W419)</f>
        <v>0</v>
      </c>
      <c r="Y419" s="4"/>
      <c r="Z419" s="8">
        <f>SUM(X419:Y419)</f>
        <v>0</v>
      </c>
      <c r="AA419" s="4"/>
      <c r="AB419" s="4"/>
      <c r="AC419" s="4"/>
      <c r="AD419" s="4"/>
      <c r="AE419" s="4"/>
      <c r="AF419" s="4"/>
      <c r="AG419" s="8">
        <f>SUM(AE419:AF419)</f>
        <v>0</v>
      </c>
      <c r="AH419" s="83"/>
    </row>
    <row r="420" spans="1:34" ht="94.5" hidden="1" outlineLevel="7" x14ac:dyDescent="0.2">
      <c r="A420" s="5" t="s">
        <v>35</v>
      </c>
      <c r="B420" s="60" t="s">
        <v>287</v>
      </c>
      <c r="C420" s="10" t="s">
        <v>683</v>
      </c>
      <c r="D420" s="10"/>
      <c r="E420" s="54" t="s">
        <v>908</v>
      </c>
      <c r="F420" s="4"/>
      <c r="G420" s="4"/>
      <c r="H420" s="4"/>
      <c r="I420" s="4"/>
      <c r="J420" s="63">
        <f>J421</f>
        <v>97615.593479999996</v>
      </c>
      <c r="K420" s="4"/>
      <c r="L420" s="63">
        <f>L421</f>
        <v>97615.593479999996</v>
      </c>
      <c r="M420" s="4"/>
      <c r="N420" s="63">
        <f>N421</f>
        <v>97615.593479999996</v>
      </c>
      <c r="O420" s="4"/>
      <c r="P420" s="4"/>
      <c r="Q420" s="63">
        <f>Q421</f>
        <v>97615.593479999996</v>
      </c>
      <c r="R420" s="4"/>
      <c r="S420" s="4"/>
      <c r="T420" s="4"/>
      <c r="U420" s="4"/>
      <c r="V420" s="4"/>
      <c r="W420" s="4"/>
      <c r="X420" s="63">
        <f>X421</f>
        <v>0</v>
      </c>
      <c r="Y420" s="4"/>
      <c r="Z420" s="63">
        <f>Z421</f>
        <v>0</v>
      </c>
      <c r="AA420" s="4"/>
      <c r="AB420" s="4"/>
      <c r="AC420" s="4"/>
      <c r="AD420" s="4"/>
      <c r="AE420" s="4"/>
      <c r="AF420" s="4"/>
      <c r="AG420" s="63">
        <f>AG421</f>
        <v>0</v>
      </c>
      <c r="AH420" s="83"/>
    </row>
    <row r="421" spans="1:34" ht="31.5" hidden="1" outlineLevel="7" x14ac:dyDescent="0.2">
      <c r="A421" s="11" t="s">
        <v>35</v>
      </c>
      <c r="B421" s="62" t="s">
        <v>287</v>
      </c>
      <c r="C421" s="9" t="s">
        <v>683</v>
      </c>
      <c r="D421" s="9" t="s">
        <v>684</v>
      </c>
      <c r="E421" s="30" t="s">
        <v>144</v>
      </c>
      <c r="F421" s="4"/>
      <c r="G421" s="4"/>
      <c r="H421" s="4"/>
      <c r="I421" s="4"/>
      <c r="J421" s="24">
        <f>J423</f>
        <v>97615.593479999996</v>
      </c>
      <c r="K421" s="4"/>
      <c r="L421" s="24">
        <f>SUM(H421:K421)</f>
        <v>97615.593479999996</v>
      </c>
      <c r="M421" s="4"/>
      <c r="N421" s="24">
        <f>SUM(L421:M421)</f>
        <v>97615.593479999996</v>
      </c>
      <c r="O421" s="4"/>
      <c r="P421" s="4"/>
      <c r="Q421" s="24">
        <f>SUM(N421:P421)</f>
        <v>97615.593479999996</v>
      </c>
      <c r="R421" s="4"/>
      <c r="S421" s="4"/>
      <c r="T421" s="4"/>
      <c r="U421" s="4"/>
      <c r="V421" s="4"/>
      <c r="W421" s="4"/>
      <c r="X421" s="24">
        <f>SUM(V421:W421)</f>
        <v>0</v>
      </c>
      <c r="Y421" s="4"/>
      <c r="Z421" s="24">
        <f>SUM(X421:Y421)</f>
        <v>0</v>
      </c>
      <c r="AA421" s="4"/>
      <c r="AB421" s="4"/>
      <c r="AC421" s="4"/>
      <c r="AD421" s="4"/>
      <c r="AE421" s="4"/>
      <c r="AF421" s="4"/>
      <c r="AG421" s="24">
        <f>SUM(AE421:AF421)</f>
        <v>0</v>
      </c>
      <c r="AH421" s="83"/>
    </row>
    <row r="422" spans="1:34" ht="15.75" hidden="1" outlineLevel="7" x14ac:dyDescent="0.2">
      <c r="A422" s="11"/>
      <c r="B422" s="62"/>
      <c r="C422" s="9"/>
      <c r="D422" s="9"/>
      <c r="E422" s="30" t="s">
        <v>614</v>
      </c>
      <c r="F422" s="4"/>
      <c r="G422" s="4"/>
      <c r="H422" s="4"/>
      <c r="I422" s="4"/>
      <c r="J422" s="8"/>
      <c r="K422" s="4"/>
      <c r="L422" s="24"/>
      <c r="M422" s="4"/>
      <c r="N422" s="24"/>
      <c r="O422" s="4"/>
      <c r="P422" s="4"/>
      <c r="Q422" s="24"/>
      <c r="R422" s="4"/>
      <c r="S422" s="4"/>
      <c r="T422" s="4"/>
      <c r="U422" s="4"/>
      <c r="V422" s="4"/>
      <c r="W422" s="4"/>
      <c r="X422" s="24"/>
      <c r="Y422" s="4"/>
      <c r="Z422" s="24"/>
      <c r="AA422" s="4"/>
      <c r="AB422" s="4"/>
      <c r="AC422" s="4"/>
      <c r="AD422" s="4"/>
      <c r="AE422" s="4"/>
      <c r="AF422" s="4"/>
      <c r="AG422" s="24"/>
      <c r="AH422" s="83"/>
    </row>
    <row r="423" spans="1:34" ht="15.75" hidden="1" outlineLevel="7" x14ac:dyDescent="0.2">
      <c r="A423" s="11"/>
      <c r="B423" s="62"/>
      <c r="C423" s="9"/>
      <c r="D423" s="9"/>
      <c r="E423" s="30" t="s">
        <v>685</v>
      </c>
      <c r="F423" s="4"/>
      <c r="G423" s="4"/>
      <c r="H423" s="4"/>
      <c r="I423" s="4"/>
      <c r="J423" s="24">
        <v>97615.593479999996</v>
      </c>
      <c r="K423" s="4"/>
      <c r="L423" s="24">
        <f>SUM(H423:K423)</f>
        <v>97615.593479999996</v>
      </c>
      <c r="M423" s="4"/>
      <c r="N423" s="24">
        <f>SUM(L423:M423)</f>
        <v>97615.593479999996</v>
      </c>
      <c r="O423" s="4"/>
      <c r="P423" s="4"/>
      <c r="Q423" s="24">
        <f>SUM(N423:P423)</f>
        <v>97615.593479999996</v>
      </c>
      <c r="R423" s="4"/>
      <c r="S423" s="4"/>
      <c r="T423" s="4"/>
      <c r="U423" s="4"/>
      <c r="V423" s="4"/>
      <c r="W423" s="4"/>
      <c r="X423" s="24">
        <f>SUM(V423:W423)</f>
        <v>0</v>
      </c>
      <c r="Y423" s="4"/>
      <c r="Z423" s="24">
        <f>SUM(X423:Y423)</f>
        <v>0</v>
      </c>
      <c r="AA423" s="4"/>
      <c r="AB423" s="4"/>
      <c r="AC423" s="4"/>
      <c r="AD423" s="4"/>
      <c r="AE423" s="4"/>
      <c r="AF423" s="4"/>
      <c r="AG423" s="24">
        <f>SUM(AE423:AF423)</f>
        <v>0</v>
      </c>
      <c r="AH423" s="83"/>
    </row>
    <row r="424" spans="1:34" ht="31.5" outlineLevel="1" x14ac:dyDescent="0.2">
      <c r="A424" s="5" t="s">
        <v>35</v>
      </c>
      <c r="B424" s="5" t="s">
        <v>21</v>
      </c>
      <c r="C424" s="5"/>
      <c r="D424" s="5"/>
      <c r="E424" s="18" t="s">
        <v>22</v>
      </c>
      <c r="F424" s="4">
        <f>F425+F435+F430</f>
        <v>533.9</v>
      </c>
      <c r="G424" s="4">
        <f t="shared" ref="G424:J424" si="946">G425+G435+G430</f>
        <v>0</v>
      </c>
      <c r="H424" s="4">
        <f t="shared" si="946"/>
        <v>533.9</v>
      </c>
      <c r="I424" s="4">
        <f t="shared" si="946"/>
        <v>0</v>
      </c>
      <c r="J424" s="4">
        <f t="shared" si="946"/>
        <v>0</v>
      </c>
      <c r="K424" s="4">
        <f t="shared" ref="K424:L424" si="947">K425+K435+K430</f>
        <v>0</v>
      </c>
      <c r="L424" s="4">
        <f t="shared" si="947"/>
        <v>533.9</v>
      </c>
      <c r="M424" s="4">
        <f t="shared" ref="M424:Q424" si="948">M425+M435+M430</f>
        <v>0</v>
      </c>
      <c r="N424" s="4">
        <f t="shared" si="948"/>
        <v>533.9</v>
      </c>
      <c r="O424" s="4">
        <f t="shared" si="948"/>
        <v>0</v>
      </c>
      <c r="P424" s="4">
        <f t="shared" si="948"/>
        <v>27.900000000000002</v>
      </c>
      <c r="Q424" s="4">
        <f t="shared" si="948"/>
        <v>561.79999999999995</v>
      </c>
      <c r="R424" s="4">
        <f t="shared" ref="R424:AA424" si="949">R425+R435+R430</f>
        <v>250</v>
      </c>
      <c r="S424" s="4">
        <f t="shared" ref="S424" si="950">S425+S435+S430</f>
        <v>0</v>
      </c>
      <c r="T424" s="4">
        <f t="shared" ref="T424:Z424" si="951">T425+T435+T430</f>
        <v>250</v>
      </c>
      <c r="U424" s="4">
        <f t="shared" si="951"/>
        <v>0</v>
      </c>
      <c r="V424" s="4">
        <f t="shared" si="951"/>
        <v>250</v>
      </c>
      <c r="W424" s="4">
        <f t="shared" si="951"/>
        <v>0</v>
      </c>
      <c r="X424" s="4">
        <f t="shared" si="951"/>
        <v>250</v>
      </c>
      <c r="Y424" s="4">
        <f t="shared" si="951"/>
        <v>0</v>
      </c>
      <c r="Z424" s="4">
        <f t="shared" si="951"/>
        <v>250</v>
      </c>
      <c r="AA424" s="4">
        <f t="shared" si="949"/>
        <v>250</v>
      </c>
      <c r="AB424" s="4">
        <f t="shared" ref="AB424" si="952">AB425+AB435+AB430</f>
        <v>0</v>
      </c>
      <c r="AC424" s="4">
        <f t="shared" ref="AC424:AG424" si="953">AC425+AC435+AC430</f>
        <v>250</v>
      </c>
      <c r="AD424" s="4">
        <f t="shared" si="953"/>
        <v>0</v>
      </c>
      <c r="AE424" s="4">
        <f t="shared" si="953"/>
        <v>250</v>
      </c>
      <c r="AF424" s="4">
        <f t="shared" si="953"/>
        <v>0</v>
      </c>
      <c r="AG424" s="4">
        <f t="shared" si="953"/>
        <v>250</v>
      </c>
      <c r="AH424" s="83"/>
    </row>
    <row r="425" spans="1:34" ht="47.25" outlineLevel="2" x14ac:dyDescent="0.2">
      <c r="A425" s="5" t="s">
        <v>35</v>
      </c>
      <c r="B425" s="5" t="s">
        <v>21</v>
      </c>
      <c r="C425" s="5" t="s">
        <v>76</v>
      </c>
      <c r="D425" s="5"/>
      <c r="E425" s="18" t="s">
        <v>77</v>
      </c>
      <c r="F425" s="4">
        <f t="shared" ref="F425:AF428" si="954">F426</f>
        <v>39.9</v>
      </c>
      <c r="G425" s="4">
        <f t="shared" si="954"/>
        <v>0</v>
      </c>
      <c r="H425" s="4">
        <f t="shared" si="954"/>
        <v>39.9</v>
      </c>
      <c r="I425" s="4">
        <f t="shared" si="954"/>
        <v>0</v>
      </c>
      <c r="J425" s="4">
        <f t="shared" si="954"/>
        <v>0</v>
      </c>
      <c r="K425" s="4">
        <f t="shared" si="954"/>
        <v>0</v>
      </c>
      <c r="L425" s="4">
        <f t="shared" si="954"/>
        <v>39.9</v>
      </c>
      <c r="M425" s="4">
        <f t="shared" si="954"/>
        <v>0</v>
      </c>
      <c r="N425" s="4">
        <f t="shared" si="954"/>
        <v>39.9</v>
      </c>
      <c r="O425" s="4">
        <f t="shared" si="954"/>
        <v>0</v>
      </c>
      <c r="P425" s="4">
        <f t="shared" si="954"/>
        <v>27.900000000000002</v>
      </c>
      <c r="Q425" s="4">
        <f t="shared" si="954"/>
        <v>67.8</v>
      </c>
      <c r="R425" s="4">
        <f t="shared" si="954"/>
        <v>0</v>
      </c>
      <c r="S425" s="4">
        <f t="shared" si="954"/>
        <v>0</v>
      </c>
      <c r="T425" s="4"/>
      <c r="U425" s="4">
        <f t="shared" si="954"/>
        <v>0</v>
      </c>
      <c r="V425" s="4">
        <f t="shared" si="954"/>
        <v>0</v>
      </c>
      <c r="W425" s="4">
        <f t="shared" si="954"/>
        <v>0</v>
      </c>
      <c r="X425" s="4">
        <f t="shared" si="954"/>
        <v>0</v>
      </c>
      <c r="Y425" s="4">
        <f t="shared" si="954"/>
        <v>0</v>
      </c>
      <c r="Z425" s="4"/>
      <c r="AA425" s="4">
        <f t="shared" si="954"/>
        <v>0</v>
      </c>
      <c r="AB425" s="4">
        <f t="shared" si="954"/>
        <v>0</v>
      </c>
      <c r="AC425" s="4"/>
      <c r="AD425" s="4">
        <f t="shared" si="954"/>
        <v>0</v>
      </c>
      <c r="AE425" s="4">
        <f t="shared" si="954"/>
        <v>0</v>
      </c>
      <c r="AF425" s="4">
        <f t="shared" si="954"/>
        <v>0</v>
      </c>
      <c r="AG425" s="4"/>
      <c r="AH425" s="83"/>
    </row>
    <row r="426" spans="1:34" ht="47.25" outlineLevel="3" x14ac:dyDescent="0.2">
      <c r="A426" s="5" t="s">
        <v>35</v>
      </c>
      <c r="B426" s="5" t="s">
        <v>21</v>
      </c>
      <c r="C426" s="5" t="s">
        <v>130</v>
      </c>
      <c r="D426" s="5"/>
      <c r="E426" s="18" t="s">
        <v>131</v>
      </c>
      <c r="F426" s="4">
        <f t="shared" si="954"/>
        <v>39.9</v>
      </c>
      <c r="G426" s="4">
        <f t="shared" si="954"/>
        <v>0</v>
      </c>
      <c r="H426" s="4">
        <f t="shared" si="954"/>
        <v>39.9</v>
      </c>
      <c r="I426" s="4">
        <f t="shared" si="954"/>
        <v>0</v>
      </c>
      <c r="J426" s="4">
        <f t="shared" si="954"/>
        <v>0</v>
      </c>
      <c r="K426" s="4">
        <f t="shared" si="954"/>
        <v>0</v>
      </c>
      <c r="L426" s="4">
        <f t="shared" si="954"/>
        <v>39.9</v>
      </c>
      <c r="M426" s="4">
        <f t="shared" si="954"/>
        <v>0</v>
      </c>
      <c r="N426" s="4">
        <f t="shared" si="954"/>
        <v>39.9</v>
      </c>
      <c r="O426" s="4">
        <f t="shared" si="954"/>
        <v>0</v>
      </c>
      <c r="P426" s="4">
        <f t="shared" si="954"/>
        <v>27.900000000000002</v>
      </c>
      <c r="Q426" s="4">
        <f t="shared" si="954"/>
        <v>67.8</v>
      </c>
      <c r="R426" s="4">
        <f t="shared" si="954"/>
        <v>0</v>
      </c>
      <c r="S426" s="4">
        <f t="shared" si="954"/>
        <v>0</v>
      </c>
      <c r="T426" s="4"/>
      <c r="U426" s="4">
        <f t="shared" si="954"/>
        <v>0</v>
      </c>
      <c r="V426" s="4">
        <f t="shared" si="954"/>
        <v>0</v>
      </c>
      <c r="W426" s="4">
        <f t="shared" si="954"/>
        <v>0</v>
      </c>
      <c r="X426" s="4">
        <f t="shared" si="954"/>
        <v>0</v>
      </c>
      <c r="Y426" s="4">
        <f t="shared" si="954"/>
        <v>0</v>
      </c>
      <c r="Z426" s="4"/>
      <c r="AA426" s="4">
        <f t="shared" si="954"/>
        <v>0</v>
      </c>
      <c r="AB426" s="4">
        <f t="shared" si="954"/>
        <v>0</v>
      </c>
      <c r="AC426" s="4"/>
      <c r="AD426" s="4">
        <f t="shared" si="954"/>
        <v>0</v>
      </c>
      <c r="AE426" s="4">
        <f t="shared" si="954"/>
        <v>0</v>
      </c>
      <c r="AF426" s="4">
        <f t="shared" ref="AF426:AF428" si="955">AF427</f>
        <v>0</v>
      </c>
      <c r="AG426" s="4"/>
      <c r="AH426" s="83"/>
    </row>
    <row r="427" spans="1:34" ht="31.5" outlineLevel="4" x14ac:dyDescent="0.2">
      <c r="A427" s="5" t="s">
        <v>35</v>
      </c>
      <c r="B427" s="5" t="s">
        <v>21</v>
      </c>
      <c r="C427" s="5" t="s">
        <v>132</v>
      </c>
      <c r="D427" s="5"/>
      <c r="E427" s="18" t="s">
        <v>57</v>
      </c>
      <c r="F427" s="4">
        <f t="shared" si="954"/>
        <v>39.9</v>
      </c>
      <c r="G427" s="4">
        <f t="shared" si="954"/>
        <v>0</v>
      </c>
      <c r="H427" s="4">
        <f t="shared" si="954"/>
        <v>39.9</v>
      </c>
      <c r="I427" s="4">
        <f t="shared" si="954"/>
        <v>0</v>
      </c>
      <c r="J427" s="4">
        <f t="shared" si="954"/>
        <v>0</v>
      </c>
      <c r="K427" s="4">
        <f t="shared" si="954"/>
        <v>0</v>
      </c>
      <c r="L427" s="4">
        <f t="shared" si="954"/>
        <v>39.9</v>
      </c>
      <c r="M427" s="4">
        <f t="shared" si="954"/>
        <v>0</v>
      </c>
      <c r="N427" s="4">
        <f t="shared" si="954"/>
        <v>39.9</v>
      </c>
      <c r="O427" s="4">
        <f t="shared" si="954"/>
        <v>0</v>
      </c>
      <c r="P427" s="4">
        <f t="shared" si="954"/>
        <v>27.900000000000002</v>
      </c>
      <c r="Q427" s="4">
        <f t="shared" si="954"/>
        <v>67.8</v>
      </c>
      <c r="R427" s="4">
        <f t="shared" si="954"/>
        <v>0</v>
      </c>
      <c r="S427" s="4">
        <f t="shared" si="954"/>
        <v>0</v>
      </c>
      <c r="T427" s="4"/>
      <c r="U427" s="4">
        <f t="shared" si="954"/>
        <v>0</v>
      </c>
      <c r="V427" s="4">
        <f t="shared" si="954"/>
        <v>0</v>
      </c>
      <c r="W427" s="4">
        <f t="shared" si="954"/>
        <v>0</v>
      </c>
      <c r="X427" s="4">
        <f t="shared" si="954"/>
        <v>0</v>
      </c>
      <c r="Y427" s="4">
        <f t="shared" si="954"/>
        <v>0</v>
      </c>
      <c r="Z427" s="4"/>
      <c r="AA427" s="4">
        <f t="shared" si="954"/>
        <v>0</v>
      </c>
      <c r="AB427" s="4">
        <f t="shared" si="954"/>
        <v>0</v>
      </c>
      <c r="AC427" s="4"/>
      <c r="AD427" s="4">
        <f t="shared" si="954"/>
        <v>0</v>
      </c>
      <c r="AE427" s="4">
        <f t="shared" si="954"/>
        <v>0</v>
      </c>
      <c r="AF427" s="4">
        <f t="shared" si="955"/>
        <v>0</v>
      </c>
      <c r="AG427" s="4"/>
      <c r="AH427" s="83"/>
    </row>
    <row r="428" spans="1:34" ht="15.75" outlineLevel="5" x14ac:dyDescent="0.2">
      <c r="A428" s="5" t="s">
        <v>35</v>
      </c>
      <c r="B428" s="5" t="s">
        <v>21</v>
      </c>
      <c r="C428" s="5" t="s">
        <v>133</v>
      </c>
      <c r="D428" s="5"/>
      <c r="E428" s="18" t="s">
        <v>134</v>
      </c>
      <c r="F428" s="4">
        <f t="shared" si="954"/>
        <v>39.9</v>
      </c>
      <c r="G428" s="4">
        <f t="shared" si="954"/>
        <v>0</v>
      </c>
      <c r="H428" s="4">
        <f t="shared" si="954"/>
        <v>39.9</v>
      </c>
      <c r="I428" s="4">
        <f t="shared" si="954"/>
        <v>0</v>
      </c>
      <c r="J428" s="4">
        <f t="shared" si="954"/>
        <v>0</v>
      </c>
      <c r="K428" s="4">
        <f t="shared" si="954"/>
        <v>0</v>
      </c>
      <c r="L428" s="4">
        <f t="shared" si="954"/>
        <v>39.9</v>
      </c>
      <c r="M428" s="4">
        <f t="shared" si="954"/>
        <v>0</v>
      </c>
      <c r="N428" s="4">
        <f t="shared" si="954"/>
        <v>39.9</v>
      </c>
      <c r="O428" s="4">
        <f t="shared" si="954"/>
        <v>0</v>
      </c>
      <c r="P428" s="4">
        <f t="shared" si="954"/>
        <v>27.900000000000002</v>
      </c>
      <c r="Q428" s="4">
        <f t="shared" si="954"/>
        <v>67.8</v>
      </c>
      <c r="R428" s="4">
        <f t="shared" si="954"/>
        <v>0</v>
      </c>
      <c r="S428" s="4">
        <f t="shared" si="954"/>
        <v>0</v>
      </c>
      <c r="T428" s="4"/>
      <c r="U428" s="4">
        <f t="shared" si="954"/>
        <v>0</v>
      </c>
      <c r="V428" s="4">
        <f t="shared" si="954"/>
        <v>0</v>
      </c>
      <c r="W428" s="4">
        <f t="shared" si="954"/>
        <v>0</v>
      </c>
      <c r="X428" s="4">
        <f t="shared" si="954"/>
        <v>0</v>
      </c>
      <c r="Y428" s="4">
        <f t="shared" si="954"/>
        <v>0</v>
      </c>
      <c r="Z428" s="4"/>
      <c r="AA428" s="4">
        <f t="shared" si="954"/>
        <v>0</v>
      </c>
      <c r="AB428" s="4">
        <f t="shared" si="954"/>
        <v>0</v>
      </c>
      <c r="AC428" s="4"/>
      <c r="AD428" s="4">
        <f t="shared" si="954"/>
        <v>0</v>
      </c>
      <c r="AE428" s="4">
        <f t="shared" si="954"/>
        <v>0</v>
      </c>
      <c r="AF428" s="4">
        <f t="shared" si="955"/>
        <v>0</v>
      </c>
      <c r="AG428" s="4"/>
      <c r="AH428" s="83"/>
    </row>
    <row r="429" spans="1:34" ht="31.5" outlineLevel="7" x14ac:dyDescent="0.2">
      <c r="A429" s="11" t="s">
        <v>35</v>
      </c>
      <c r="B429" s="11" t="s">
        <v>21</v>
      </c>
      <c r="C429" s="11" t="s">
        <v>133</v>
      </c>
      <c r="D429" s="11" t="s">
        <v>11</v>
      </c>
      <c r="E429" s="15" t="s">
        <v>12</v>
      </c>
      <c r="F429" s="8">
        <v>39.9</v>
      </c>
      <c r="G429" s="8"/>
      <c r="H429" s="8">
        <f>SUM(F429:G429)</f>
        <v>39.9</v>
      </c>
      <c r="I429" s="8"/>
      <c r="J429" s="8"/>
      <c r="K429" s="8"/>
      <c r="L429" s="8">
        <f>SUM(H429:K429)</f>
        <v>39.9</v>
      </c>
      <c r="M429" s="8"/>
      <c r="N429" s="8">
        <f>SUM(L429:M429)</f>
        <v>39.9</v>
      </c>
      <c r="O429" s="8"/>
      <c r="P429" s="8">
        <f>10.8+17.1</f>
        <v>27.900000000000002</v>
      </c>
      <c r="Q429" s="8">
        <f>SUM(N429:P429)</f>
        <v>67.8</v>
      </c>
      <c r="R429" s="8"/>
      <c r="S429" s="8"/>
      <c r="T429" s="8"/>
      <c r="U429" s="8"/>
      <c r="V429" s="8">
        <f>SUM(T429:U429)</f>
        <v>0</v>
      </c>
      <c r="W429" s="8"/>
      <c r="X429" s="8">
        <f>SUM(V429:W429)</f>
        <v>0</v>
      </c>
      <c r="Y429" s="8"/>
      <c r="Z429" s="8"/>
      <c r="AA429" s="8"/>
      <c r="AB429" s="8"/>
      <c r="AC429" s="8"/>
      <c r="AD429" s="8"/>
      <c r="AE429" s="8">
        <f>SUM(AC429:AD429)</f>
        <v>0</v>
      </c>
      <c r="AF429" s="8"/>
      <c r="AG429" s="8"/>
      <c r="AH429" s="83"/>
    </row>
    <row r="430" spans="1:34" ht="31.5" hidden="1" outlineLevel="7" x14ac:dyDescent="0.2">
      <c r="A430" s="5" t="s">
        <v>35</v>
      </c>
      <c r="B430" s="5" t="s">
        <v>21</v>
      </c>
      <c r="C430" s="5" t="s">
        <v>170</v>
      </c>
      <c r="D430" s="5"/>
      <c r="E430" s="49" t="s">
        <v>171</v>
      </c>
      <c r="F430" s="4">
        <f>F431</f>
        <v>89</v>
      </c>
      <c r="G430" s="4">
        <f t="shared" ref="G430:Q430" si="956">G431</f>
        <v>0</v>
      </c>
      <c r="H430" s="4">
        <f t="shared" si="956"/>
        <v>89</v>
      </c>
      <c r="I430" s="4">
        <f t="shared" si="956"/>
        <v>0</v>
      </c>
      <c r="J430" s="4">
        <f t="shared" si="956"/>
        <v>0</v>
      </c>
      <c r="K430" s="4">
        <f t="shared" si="956"/>
        <v>0</v>
      </c>
      <c r="L430" s="4">
        <f t="shared" si="956"/>
        <v>89</v>
      </c>
      <c r="M430" s="4">
        <f t="shared" si="956"/>
        <v>0</v>
      </c>
      <c r="N430" s="4">
        <f t="shared" si="956"/>
        <v>89</v>
      </c>
      <c r="O430" s="4">
        <f t="shared" si="956"/>
        <v>0</v>
      </c>
      <c r="P430" s="4">
        <f t="shared" si="956"/>
        <v>0</v>
      </c>
      <c r="Q430" s="4">
        <f t="shared" si="956"/>
        <v>89</v>
      </c>
      <c r="R430" s="4">
        <f t="shared" ref="R430:AA430" si="957">R431</f>
        <v>0</v>
      </c>
      <c r="S430" s="4">
        <f t="shared" ref="S430" si="958">S431</f>
        <v>0</v>
      </c>
      <c r="T430" s="4"/>
      <c r="U430" s="4">
        <f t="shared" ref="U430:Z430" si="959">U431</f>
        <v>0</v>
      </c>
      <c r="V430" s="4">
        <f t="shared" si="959"/>
        <v>0</v>
      </c>
      <c r="W430" s="4">
        <f t="shared" si="959"/>
        <v>0</v>
      </c>
      <c r="X430" s="4">
        <f t="shared" si="959"/>
        <v>0</v>
      </c>
      <c r="Y430" s="4">
        <f t="shared" si="959"/>
        <v>0</v>
      </c>
      <c r="Z430" s="4">
        <f t="shared" si="959"/>
        <v>0</v>
      </c>
      <c r="AA430" s="4">
        <f t="shared" si="957"/>
        <v>0</v>
      </c>
      <c r="AB430" s="4">
        <f t="shared" ref="AB430" si="960">AB431</f>
        <v>0</v>
      </c>
      <c r="AC430" s="4"/>
      <c r="AD430" s="4">
        <f t="shared" ref="AD430:AG433" si="961">AD431</f>
        <v>0</v>
      </c>
      <c r="AE430" s="4">
        <f t="shared" si="961"/>
        <v>0</v>
      </c>
      <c r="AF430" s="4">
        <f t="shared" si="961"/>
        <v>0</v>
      </c>
      <c r="AG430" s="4">
        <f t="shared" si="961"/>
        <v>0</v>
      </c>
      <c r="AH430" s="83"/>
    </row>
    <row r="431" spans="1:34" ht="47.25" hidden="1" outlineLevel="7" x14ac:dyDescent="0.2">
      <c r="A431" s="5" t="s">
        <v>35</v>
      </c>
      <c r="B431" s="5" t="s">
        <v>21</v>
      </c>
      <c r="C431" s="5" t="s">
        <v>188</v>
      </c>
      <c r="D431" s="5"/>
      <c r="E431" s="18" t="s">
        <v>189</v>
      </c>
      <c r="F431" s="4">
        <f t="shared" ref="F431:AF433" si="962">F432</f>
        <v>89</v>
      </c>
      <c r="G431" s="4">
        <f t="shared" si="962"/>
        <v>0</v>
      </c>
      <c r="H431" s="4">
        <f t="shared" si="962"/>
        <v>89</v>
      </c>
      <c r="I431" s="4">
        <f t="shared" si="962"/>
        <v>0</v>
      </c>
      <c r="J431" s="4">
        <f t="shared" si="962"/>
        <v>0</v>
      </c>
      <c r="K431" s="4">
        <f t="shared" si="962"/>
        <v>0</v>
      </c>
      <c r="L431" s="4">
        <f t="shared" si="962"/>
        <v>89</v>
      </c>
      <c r="M431" s="4">
        <f t="shared" si="962"/>
        <v>0</v>
      </c>
      <c r="N431" s="4">
        <f t="shared" si="962"/>
        <v>89</v>
      </c>
      <c r="O431" s="4">
        <f t="shared" si="962"/>
        <v>0</v>
      </c>
      <c r="P431" s="4">
        <f t="shared" si="962"/>
        <v>0</v>
      </c>
      <c r="Q431" s="4">
        <f t="shared" si="962"/>
        <v>89</v>
      </c>
      <c r="R431" s="4">
        <f t="shared" si="962"/>
        <v>0</v>
      </c>
      <c r="S431" s="4">
        <f t="shared" si="962"/>
        <v>0</v>
      </c>
      <c r="T431" s="4"/>
      <c r="U431" s="4">
        <f t="shared" si="962"/>
        <v>0</v>
      </c>
      <c r="V431" s="4">
        <f t="shared" si="962"/>
        <v>0</v>
      </c>
      <c r="W431" s="4">
        <f t="shared" si="962"/>
        <v>0</v>
      </c>
      <c r="X431" s="4">
        <f t="shared" si="962"/>
        <v>0</v>
      </c>
      <c r="Y431" s="4">
        <f t="shared" si="962"/>
        <v>0</v>
      </c>
      <c r="Z431" s="4">
        <f t="shared" si="962"/>
        <v>0</v>
      </c>
      <c r="AA431" s="4">
        <f t="shared" si="962"/>
        <v>0</v>
      </c>
      <c r="AB431" s="4">
        <f t="shared" si="962"/>
        <v>0</v>
      </c>
      <c r="AC431" s="4"/>
      <c r="AD431" s="4">
        <f t="shared" si="962"/>
        <v>0</v>
      </c>
      <c r="AE431" s="4">
        <f t="shared" si="962"/>
        <v>0</v>
      </c>
      <c r="AF431" s="4">
        <f t="shared" si="962"/>
        <v>0</v>
      </c>
      <c r="AG431" s="4">
        <f t="shared" si="961"/>
        <v>0</v>
      </c>
      <c r="AH431" s="83"/>
    </row>
    <row r="432" spans="1:34" ht="31.5" hidden="1" outlineLevel="7" x14ac:dyDescent="0.2">
      <c r="A432" s="5" t="s">
        <v>35</v>
      </c>
      <c r="B432" s="5" t="s">
        <v>21</v>
      </c>
      <c r="C432" s="5" t="s">
        <v>274</v>
      </c>
      <c r="D432" s="5"/>
      <c r="E432" s="18" t="s">
        <v>57</v>
      </c>
      <c r="F432" s="4">
        <f t="shared" si="962"/>
        <v>89</v>
      </c>
      <c r="G432" s="4">
        <f t="shared" si="962"/>
        <v>0</v>
      </c>
      <c r="H432" s="4">
        <f t="shared" si="962"/>
        <v>89</v>
      </c>
      <c r="I432" s="4">
        <f t="shared" si="962"/>
        <v>0</v>
      </c>
      <c r="J432" s="4">
        <f t="shared" si="962"/>
        <v>0</v>
      </c>
      <c r="K432" s="4">
        <f t="shared" si="962"/>
        <v>0</v>
      </c>
      <c r="L432" s="4">
        <f t="shared" si="962"/>
        <v>89</v>
      </c>
      <c r="M432" s="4">
        <f t="shared" si="962"/>
        <v>0</v>
      </c>
      <c r="N432" s="4">
        <f t="shared" si="962"/>
        <v>89</v>
      </c>
      <c r="O432" s="4">
        <f t="shared" si="962"/>
        <v>0</v>
      </c>
      <c r="P432" s="4">
        <f t="shared" si="962"/>
        <v>0</v>
      </c>
      <c r="Q432" s="4">
        <f t="shared" si="962"/>
        <v>89</v>
      </c>
      <c r="R432" s="4">
        <f t="shared" si="962"/>
        <v>0</v>
      </c>
      <c r="S432" s="4">
        <f t="shared" si="962"/>
        <v>0</v>
      </c>
      <c r="T432" s="4"/>
      <c r="U432" s="4">
        <f t="shared" si="962"/>
        <v>0</v>
      </c>
      <c r="V432" s="4">
        <f t="shared" si="962"/>
        <v>0</v>
      </c>
      <c r="W432" s="4">
        <f t="shared" si="962"/>
        <v>0</v>
      </c>
      <c r="X432" s="4">
        <f t="shared" si="962"/>
        <v>0</v>
      </c>
      <c r="Y432" s="4">
        <f t="shared" si="962"/>
        <v>0</v>
      </c>
      <c r="Z432" s="4">
        <f t="shared" si="962"/>
        <v>0</v>
      </c>
      <c r="AA432" s="4">
        <f t="shared" si="962"/>
        <v>0</v>
      </c>
      <c r="AB432" s="4">
        <f t="shared" si="962"/>
        <v>0</v>
      </c>
      <c r="AC432" s="4"/>
      <c r="AD432" s="4">
        <f t="shared" si="962"/>
        <v>0</v>
      </c>
      <c r="AE432" s="4">
        <f t="shared" si="962"/>
        <v>0</v>
      </c>
      <c r="AF432" s="4">
        <f t="shared" si="961"/>
        <v>0</v>
      </c>
      <c r="AG432" s="4">
        <f t="shared" si="961"/>
        <v>0</v>
      </c>
      <c r="AH432" s="83"/>
    </row>
    <row r="433" spans="1:34" ht="31.5" hidden="1" outlineLevel="7" x14ac:dyDescent="0.2">
      <c r="A433" s="5" t="s">
        <v>35</v>
      </c>
      <c r="B433" s="5" t="s">
        <v>21</v>
      </c>
      <c r="C433" s="5" t="s">
        <v>275</v>
      </c>
      <c r="D433" s="5"/>
      <c r="E433" s="18" t="s">
        <v>276</v>
      </c>
      <c r="F433" s="4">
        <f t="shared" si="962"/>
        <v>89</v>
      </c>
      <c r="G433" s="4">
        <f t="shared" si="962"/>
        <v>0</v>
      </c>
      <c r="H433" s="4">
        <f t="shared" si="962"/>
        <v>89</v>
      </c>
      <c r="I433" s="4">
        <f t="shared" si="962"/>
        <v>0</v>
      </c>
      <c r="J433" s="4">
        <f t="shared" si="962"/>
        <v>0</v>
      </c>
      <c r="K433" s="4">
        <f t="shared" si="962"/>
        <v>0</v>
      </c>
      <c r="L433" s="4">
        <f t="shared" si="962"/>
        <v>89</v>
      </c>
      <c r="M433" s="4">
        <f t="shared" si="962"/>
        <v>0</v>
      </c>
      <c r="N433" s="4">
        <f t="shared" si="962"/>
        <v>89</v>
      </c>
      <c r="O433" s="4">
        <f t="shared" si="962"/>
        <v>0</v>
      </c>
      <c r="P433" s="4">
        <f t="shared" si="962"/>
        <v>0</v>
      </c>
      <c r="Q433" s="4">
        <f t="shared" si="962"/>
        <v>89</v>
      </c>
      <c r="R433" s="4">
        <f t="shared" si="962"/>
        <v>0</v>
      </c>
      <c r="S433" s="4">
        <f t="shared" si="962"/>
        <v>0</v>
      </c>
      <c r="T433" s="4"/>
      <c r="U433" s="4">
        <f t="shared" si="962"/>
        <v>0</v>
      </c>
      <c r="V433" s="4">
        <f t="shared" si="962"/>
        <v>0</v>
      </c>
      <c r="W433" s="4">
        <f t="shared" si="962"/>
        <v>0</v>
      </c>
      <c r="X433" s="4">
        <f t="shared" si="962"/>
        <v>0</v>
      </c>
      <c r="Y433" s="4">
        <f t="shared" si="962"/>
        <v>0</v>
      </c>
      <c r="Z433" s="4">
        <f t="shared" si="962"/>
        <v>0</v>
      </c>
      <c r="AA433" s="4">
        <f t="shared" si="962"/>
        <v>0</v>
      </c>
      <c r="AB433" s="4">
        <f t="shared" si="962"/>
        <v>0</v>
      </c>
      <c r="AC433" s="4"/>
      <c r="AD433" s="4">
        <f t="shared" si="962"/>
        <v>0</v>
      </c>
      <c r="AE433" s="4">
        <f t="shared" si="962"/>
        <v>0</v>
      </c>
      <c r="AF433" s="4">
        <f t="shared" si="961"/>
        <v>0</v>
      </c>
      <c r="AG433" s="4">
        <f t="shared" si="961"/>
        <v>0</v>
      </c>
      <c r="AH433" s="83"/>
    </row>
    <row r="434" spans="1:34" ht="31.5" hidden="1" outlineLevel="7" x14ac:dyDescent="0.2">
      <c r="A434" s="11" t="s">
        <v>35</v>
      </c>
      <c r="B434" s="11" t="s">
        <v>21</v>
      </c>
      <c r="C434" s="11" t="s">
        <v>275</v>
      </c>
      <c r="D434" s="11" t="s">
        <v>92</v>
      </c>
      <c r="E434" s="15" t="s">
        <v>93</v>
      </c>
      <c r="F434" s="8">
        <v>89</v>
      </c>
      <c r="G434" s="8"/>
      <c r="H434" s="8">
        <f>SUM(F434:G434)</f>
        <v>89</v>
      </c>
      <c r="I434" s="8"/>
      <c r="J434" s="8"/>
      <c r="K434" s="8"/>
      <c r="L434" s="8">
        <f>SUM(H434:K434)</f>
        <v>89</v>
      </c>
      <c r="M434" s="8"/>
      <c r="N434" s="8">
        <f>SUM(L434:M434)</f>
        <v>89</v>
      </c>
      <c r="O434" s="8"/>
      <c r="P434" s="8"/>
      <c r="Q434" s="8">
        <f>SUM(N434:P434)</f>
        <v>89</v>
      </c>
      <c r="R434" s="8"/>
      <c r="S434" s="8"/>
      <c r="T434" s="8"/>
      <c r="U434" s="8"/>
      <c r="V434" s="8">
        <f>SUM(T434:U434)</f>
        <v>0</v>
      </c>
      <c r="W434" s="8"/>
      <c r="X434" s="8">
        <f>SUM(V434:W434)</f>
        <v>0</v>
      </c>
      <c r="Y434" s="8"/>
      <c r="Z434" s="8">
        <f>SUM(X434:Y434)</f>
        <v>0</v>
      </c>
      <c r="AA434" s="8"/>
      <c r="AB434" s="8"/>
      <c r="AC434" s="8"/>
      <c r="AD434" s="8"/>
      <c r="AE434" s="8">
        <f>SUM(AC434:AD434)</f>
        <v>0</v>
      </c>
      <c r="AF434" s="8"/>
      <c r="AG434" s="8">
        <f>SUM(AE434:AF434)</f>
        <v>0</v>
      </c>
      <c r="AH434" s="83"/>
    </row>
    <row r="435" spans="1:34" ht="31.5" hidden="1" outlineLevel="2" x14ac:dyDescent="0.2">
      <c r="A435" s="5" t="s">
        <v>35</v>
      </c>
      <c r="B435" s="5" t="s">
        <v>21</v>
      </c>
      <c r="C435" s="5" t="s">
        <v>52</v>
      </c>
      <c r="D435" s="5"/>
      <c r="E435" s="18" t="s">
        <v>53</v>
      </c>
      <c r="F435" s="4">
        <f>F436+F440</f>
        <v>405</v>
      </c>
      <c r="G435" s="4">
        <f t="shared" ref="G435:J435" si="963">G436+G440</f>
        <v>0</v>
      </c>
      <c r="H435" s="4">
        <f t="shared" si="963"/>
        <v>405</v>
      </c>
      <c r="I435" s="4">
        <f t="shared" si="963"/>
        <v>0</v>
      </c>
      <c r="J435" s="4">
        <f t="shared" si="963"/>
        <v>0</v>
      </c>
      <c r="K435" s="4">
        <f t="shared" ref="K435:L435" si="964">K436+K440</f>
        <v>0</v>
      </c>
      <c r="L435" s="4">
        <f t="shared" si="964"/>
        <v>405</v>
      </c>
      <c r="M435" s="4">
        <f t="shared" ref="M435:Q435" si="965">M436+M440</f>
        <v>0</v>
      </c>
      <c r="N435" s="4">
        <f t="shared" si="965"/>
        <v>405</v>
      </c>
      <c r="O435" s="4">
        <f t="shared" si="965"/>
        <v>0</v>
      </c>
      <c r="P435" s="4">
        <f t="shared" si="965"/>
        <v>0</v>
      </c>
      <c r="Q435" s="4">
        <f t="shared" si="965"/>
        <v>405</v>
      </c>
      <c r="R435" s="4">
        <f t="shared" ref="R435:AA435" si="966">R436+R440</f>
        <v>250</v>
      </c>
      <c r="S435" s="4">
        <f t="shared" ref="S435" si="967">S436+S440</f>
        <v>0</v>
      </c>
      <c r="T435" s="4">
        <f t="shared" ref="T435:Z435" si="968">T436+T440</f>
        <v>250</v>
      </c>
      <c r="U435" s="4">
        <f t="shared" si="968"/>
        <v>0</v>
      </c>
      <c r="V435" s="4">
        <f t="shared" si="968"/>
        <v>250</v>
      </c>
      <c r="W435" s="4">
        <f t="shared" si="968"/>
        <v>0</v>
      </c>
      <c r="X435" s="4">
        <f t="shared" si="968"/>
        <v>250</v>
      </c>
      <c r="Y435" s="4">
        <f t="shared" si="968"/>
        <v>0</v>
      </c>
      <c r="Z435" s="4">
        <f t="shared" si="968"/>
        <v>250</v>
      </c>
      <c r="AA435" s="4">
        <f t="shared" si="966"/>
        <v>250</v>
      </c>
      <c r="AB435" s="4">
        <f t="shared" ref="AB435" si="969">AB436+AB440</f>
        <v>0</v>
      </c>
      <c r="AC435" s="4">
        <f t="shared" ref="AC435:AG435" si="970">AC436+AC440</f>
        <v>250</v>
      </c>
      <c r="AD435" s="4">
        <f t="shared" si="970"/>
        <v>0</v>
      </c>
      <c r="AE435" s="4">
        <f t="shared" si="970"/>
        <v>250</v>
      </c>
      <c r="AF435" s="4">
        <f t="shared" si="970"/>
        <v>0</v>
      </c>
      <c r="AG435" s="4">
        <f t="shared" si="970"/>
        <v>250</v>
      </c>
      <c r="AH435" s="83"/>
    </row>
    <row r="436" spans="1:34" ht="31.5" hidden="1" outlineLevel="3" x14ac:dyDescent="0.2">
      <c r="A436" s="5" t="s">
        <v>35</v>
      </c>
      <c r="B436" s="5" t="s">
        <v>21</v>
      </c>
      <c r="C436" s="5" t="s">
        <v>98</v>
      </c>
      <c r="D436" s="5"/>
      <c r="E436" s="18" t="s">
        <v>99</v>
      </c>
      <c r="F436" s="4">
        <f t="shared" ref="F436:AF438" si="971">F437</f>
        <v>325</v>
      </c>
      <c r="G436" s="4">
        <f t="shared" si="971"/>
        <v>0</v>
      </c>
      <c r="H436" s="4">
        <f t="shared" si="971"/>
        <v>325</v>
      </c>
      <c r="I436" s="4">
        <f t="shared" si="971"/>
        <v>0</v>
      </c>
      <c r="J436" s="4">
        <f t="shared" si="971"/>
        <v>0</v>
      </c>
      <c r="K436" s="4">
        <f t="shared" si="971"/>
        <v>0</v>
      </c>
      <c r="L436" s="4">
        <f t="shared" si="971"/>
        <v>325</v>
      </c>
      <c r="M436" s="4">
        <f t="shared" si="971"/>
        <v>0</v>
      </c>
      <c r="N436" s="4">
        <f t="shared" si="971"/>
        <v>325</v>
      </c>
      <c r="O436" s="4">
        <f t="shared" si="971"/>
        <v>0</v>
      </c>
      <c r="P436" s="4">
        <f t="shared" si="971"/>
        <v>0</v>
      </c>
      <c r="Q436" s="4">
        <f t="shared" si="971"/>
        <v>325</v>
      </c>
      <c r="R436" s="4">
        <f t="shared" si="971"/>
        <v>250</v>
      </c>
      <c r="S436" s="4">
        <f t="shared" si="971"/>
        <v>0</v>
      </c>
      <c r="T436" s="4">
        <f t="shared" si="971"/>
        <v>250</v>
      </c>
      <c r="U436" s="4">
        <f t="shared" si="971"/>
        <v>0</v>
      </c>
      <c r="V436" s="4">
        <f t="shared" si="971"/>
        <v>250</v>
      </c>
      <c r="W436" s="4">
        <f t="shared" si="971"/>
        <v>0</v>
      </c>
      <c r="X436" s="4">
        <f t="shared" si="971"/>
        <v>250</v>
      </c>
      <c r="Y436" s="4">
        <f t="shared" si="971"/>
        <v>0</v>
      </c>
      <c r="Z436" s="4">
        <f t="shared" si="971"/>
        <v>250</v>
      </c>
      <c r="AA436" s="4">
        <f t="shared" si="971"/>
        <v>250</v>
      </c>
      <c r="AB436" s="4">
        <f t="shared" si="971"/>
        <v>0</v>
      </c>
      <c r="AC436" s="4">
        <f t="shared" si="971"/>
        <v>250</v>
      </c>
      <c r="AD436" s="4">
        <f t="shared" si="971"/>
        <v>0</v>
      </c>
      <c r="AE436" s="4">
        <f t="shared" si="971"/>
        <v>250</v>
      </c>
      <c r="AF436" s="4">
        <f t="shared" si="971"/>
        <v>0</v>
      </c>
      <c r="AG436" s="4">
        <f t="shared" ref="AF436:AG438" si="972">AG437</f>
        <v>250</v>
      </c>
      <c r="AH436" s="83"/>
    </row>
    <row r="437" spans="1:34" ht="47.25" hidden="1" outlineLevel="4" x14ac:dyDescent="0.2">
      <c r="A437" s="5" t="s">
        <v>35</v>
      </c>
      <c r="B437" s="5" t="s">
        <v>21</v>
      </c>
      <c r="C437" s="5" t="s">
        <v>100</v>
      </c>
      <c r="D437" s="5"/>
      <c r="E437" s="18" t="s">
        <v>101</v>
      </c>
      <c r="F437" s="4">
        <f t="shared" si="971"/>
        <v>325</v>
      </c>
      <c r="G437" s="4">
        <f t="shared" si="971"/>
        <v>0</v>
      </c>
      <c r="H437" s="4">
        <f t="shared" si="971"/>
        <v>325</v>
      </c>
      <c r="I437" s="4">
        <f t="shared" si="971"/>
        <v>0</v>
      </c>
      <c r="J437" s="4">
        <f t="shared" si="971"/>
        <v>0</v>
      </c>
      <c r="K437" s="4">
        <f t="shared" si="971"/>
        <v>0</v>
      </c>
      <c r="L437" s="4">
        <f t="shared" si="971"/>
        <v>325</v>
      </c>
      <c r="M437" s="4">
        <f t="shared" si="971"/>
        <v>0</v>
      </c>
      <c r="N437" s="4">
        <f t="shared" si="971"/>
        <v>325</v>
      </c>
      <c r="O437" s="4">
        <f t="shared" si="971"/>
        <v>0</v>
      </c>
      <c r="P437" s="4">
        <f t="shared" si="971"/>
        <v>0</v>
      </c>
      <c r="Q437" s="4">
        <f t="shared" si="971"/>
        <v>325</v>
      </c>
      <c r="R437" s="4">
        <f t="shared" si="971"/>
        <v>250</v>
      </c>
      <c r="S437" s="4">
        <f t="shared" si="971"/>
        <v>0</v>
      </c>
      <c r="T437" s="4">
        <f t="shared" si="971"/>
        <v>250</v>
      </c>
      <c r="U437" s="4">
        <f t="shared" si="971"/>
        <v>0</v>
      </c>
      <c r="V437" s="4">
        <f t="shared" si="971"/>
        <v>250</v>
      </c>
      <c r="W437" s="4">
        <f t="shared" si="971"/>
        <v>0</v>
      </c>
      <c r="X437" s="4">
        <f t="shared" si="971"/>
        <v>250</v>
      </c>
      <c r="Y437" s="4">
        <f t="shared" si="971"/>
        <v>0</v>
      </c>
      <c r="Z437" s="4">
        <f t="shared" si="971"/>
        <v>250</v>
      </c>
      <c r="AA437" s="4">
        <f t="shared" si="971"/>
        <v>250</v>
      </c>
      <c r="AB437" s="4">
        <f t="shared" si="971"/>
        <v>0</v>
      </c>
      <c r="AC437" s="4">
        <f t="shared" si="971"/>
        <v>250</v>
      </c>
      <c r="AD437" s="4">
        <f t="shared" si="971"/>
        <v>0</v>
      </c>
      <c r="AE437" s="4">
        <f t="shared" si="971"/>
        <v>250</v>
      </c>
      <c r="AF437" s="4">
        <f t="shared" si="972"/>
        <v>0</v>
      </c>
      <c r="AG437" s="4">
        <f t="shared" si="972"/>
        <v>250</v>
      </c>
      <c r="AH437" s="83"/>
    </row>
    <row r="438" spans="1:34" ht="15.75" hidden="1" outlineLevel="5" x14ac:dyDescent="0.2">
      <c r="A438" s="5" t="s">
        <v>35</v>
      </c>
      <c r="B438" s="5" t="s">
        <v>21</v>
      </c>
      <c r="C438" s="5" t="s">
        <v>102</v>
      </c>
      <c r="D438" s="5"/>
      <c r="E438" s="18" t="s">
        <v>103</v>
      </c>
      <c r="F438" s="4">
        <f t="shared" si="971"/>
        <v>325</v>
      </c>
      <c r="G438" s="4">
        <f t="shared" si="971"/>
        <v>0</v>
      </c>
      <c r="H438" s="4">
        <f t="shared" si="971"/>
        <v>325</v>
      </c>
      <c r="I438" s="4">
        <f t="shared" si="971"/>
        <v>0</v>
      </c>
      <c r="J438" s="4">
        <f t="shared" si="971"/>
        <v>0</v>
      </c>
      <c r="K438" s="4">
        <f t="shared" si="971"/>
        <v>0</v>
      </c>
      <c r="L438" s="4">
        <f t="shared" si="971"/>
        <v>325</v>
      </c>
      <c r="M438" s="4">
        <f t="shared" si="971"/>
        <v>0</v>
      </c>
      <c r="N438" s="4">
        <f t="shared" si="971"/>
        <v>325</v>
      </c>
      <c r="O438" s="4">
        <f t="shared" si="971"/>
        <v>0</v>
      </c>
      <c r="P438" s="4">
        <f t="shared" si="971"/>
        <v>0</v>
      </c>
      <c r="Q438" s="4">
        <f t="shared" si="971"/>
        <v>325</v>
      </c>
      <c r="R438" s="4">
        <f t="shared" si="971"/>
        <v>250</v>
      </c>
      <c r="S438" s="4">
        <f t="shared" si="971"/>
        <v>0</v>
      </c>
      <c r="T438" s="4">
        <f t="shared" si="971"/>
        <v>250</v>
      </c>
      <c r="U438" s="4">
        <f t="shared" si="971"/>
        <v>0</v>
      </c>
      <c r="V438" s="4">
        <f t="shared" si="971"/>
        <v>250</v>
      </c>
      <c r="W438" s="4">
        <f t="shared" si="971"/>
        <v>0</v>
      </c>
      <c r="X438" s="4">
        <f t="shared" si="971"/>
        <v>250</v>
      </c>
      <c r="Y438" s="4">
        <f t="shared" si="971"/>
        <v>0</v>
      </c>
      <c r="Z438" s="4">
        <f t="shared" si="971"/>
        <v>250</v>
      </c>
      <c r="AA438" s="4">
        <f t="shared" si="971"/>
        <v>250</v>
      </c>
      <c r="AB438" s="4">
        <f t="shared" si="971"/>
        <v>0</v>
      </c>
      <c r="AC438" s="4">
        <f t="shared" si="971"/>
        <v>250</v>
      </c>
      <c r="AD438" s="4">
        <f t="shared" si="971"/>
        <v>0</v>
      </c>
      <c r="AE438" s="4">
        <f t="shared" si="971"/>
        <v>250</v>
      </c>
      <c r="AF438" s="4">
        <f t="shared" si="972"/>
        <v>0</v>
      </c>
      <c r="AG438" s="4">
        <f t="shared" si="972"/>
        <v>250</v>
      </c>
      <c r="AH438" s="83"/>
    </row>
    <row r="439" spans="1:34" ht="31.5" hidden="1" outlineLevel="7" x14ac:dyDescent="0.2">
      <c r="A439" s="11" t="s">
        <v>35</v>
      </c>
      <c r="B439" s="11" t="s">
        <v>21</v>
      </c>
      <c r="C439" s="11" t="s">
        <v>102</v>
      </c>
      <c r="D439" s="11" t="s">
        <v>11</v>
      </c>
      <c r="E439" s="15" t="s">
        <v>12</v>
      </c>
      <c r="F439" s="8">
        <v>325</v>
      </c>
      <c r="G439" s="8"/>
      <c r="H439" s="8">
        <f>SUM(F439:G439)</f>
        <v>325</v>
      </c>
      <c r="I439" s="8"/>
      <c r="J439" s="8"/>
      <c r="K439" s="8"/>
      <c r="L439" s="8">
        <f>SUM(H439:K439)</f>
        <v>325</v>
      </c>
      <c r="M439" s="8"/>
      <c r="N439" s="8">
        <f>SUM(L439:M439)</f>
        <v>325</v>
      </c>
      <c r="O439" s="8"/>
      <c r="P439" s="8"/>
      <c r="Q439" s="8">
        <f>SUM(N439:P439)</f>
        <v>325</v>
      </c>
      <c r="R439" s="8">
        <v>250</v>
      </c>
      <c r="S439" s="8"/>
      <c r="T439" s="8">
        <f>SUM(R439:S439)</f>
        <v>250</v>
      </c>
      <c r="U439" s="8"/>
      <c r="V439" s="8">
        <f>SUM(T439:U439)</f>
        <v>250</v>
      </c>
      <c r="W439" s="8"/>
      <c r="X439" s="8">
        <f>SUM(V439:W439)</f>
        <v>250</v>
      </c>
      <c r="Y439" s="8"/>
      <c r="Z439" s="8">
        <f>SUM(X439:Y439)</f>
        <v>250</v>
      </c>
      <c r="AA439" s="8">
        <v>250</v>
      </c>
      <c r="AB439" s="8"/>
      <c r="AC439" s="8">
        <f>SUM(AA439:AB439)</f>
        <v>250</v>
      </c>
      <c r="AD439" s="8"/>
      <c r="AE439" s="8">
        <f>SUM(AC439:AD439)</f>
        <v>250</v>
      </c>
      <c r="AF439" s="8"/>
      <c r="AG439" s="8">
        <f>SUM(AE439:AF439)</f>
        <v>250</v>
      </c>
      <c r="AH439" s="83"/>
    </row>
    <row r="440" spans="1:34" ht="47.25" hidden="1" outlineLevel="3" x14ac:dyDescent="0.2">
      <c r="A440" s="5" t="s">
        <v>35</v>
      </c>
      <c r="B440" s="5" t="s">
        <v>21</v>
      </c>
      <c r="C440" s="5" t="s">
        <v>54</v>
      </c>
      <c r="D440" s="5"/>
      <c r="E440" s="18" t="s">
        <v>55</v>
      </c>
      <c r="F440" s="4">
        <f>F441</f>
        <v>80</v>
      </c>
      <c r="G440" s="4">
        <f t="shared" ref="G440:Q440" si="973">G441</f>
        <v>0</v>
      </c>
      <c r="H440" s="4">
        <f t="shared" si="973"/>
        <v>80</v>
      </c>
      <c r="I440" s="4">
        <f t="shared" si="973"/>
        <v>0</v>
      </c>
      <c r="J440" s="4">
        <f t="shared" si="973"/>
        <v>0</v>
      </c>
      <c r="K440" s="4">
        <f t="shared" si="973"/>
        <v>0</v>
      </c>
      <c r="L440" s="4">
        <f t="shared" si="973"/>
        <v>80</v>
      </c>
      <c r="M440" s="4">
        <f t="shared" si="973"/>
        <v>0</v>
      </c>
      <c r="N440" s="4">
        <f t="shared" si="973"/>
        <v>80</v>
      </c>
      <c r="O440" s="4">
        <f t="shared" si="973"/>
        <v>0</v>
      </c>
      <c r="P440" s="4">
        <f t="shared" si="973"/>
        <v>0</v>
      </c>
      <c r="Q440" s="4">
        <f t="shared" si="973"/>
        <v>80</v>
      </c>
      <c r="R440" s="4">
        <f t="shared" ref="R440:AA440" si="974">R441</f>
        <v>0</v>
      </c>
      <c r="S440" s="4">
        <f t="shared" ref="S440" si="975">S441</f>
        <v>0</v>
      </c>
      <c r="T440" s="4"/>
      <c r="U440" s="4">
        <f t="shared" ref="U440:Z440" si="976">U441</f>
        <v>0</v>
      </c>
      <c r="V440" s="4">
        <f t="shared" si="976"/>
        <v>0</v>
      </c>
      <c r="W440" s="4">
        <f t="shared" si="976"/>
        <v>0</v>
      </c>
      <c r="X440" s="4">
        <f t="shared" si="976"/>
        <v>0</v>
      </c>
      <c r="Y440" s="4">
        <f t="shared" si="976"/>
        <v>0</v>
      </c>
      <c r="Z440" s="4">
        <f t="shared" si="976"/>
        <v>0</v>
      </c>
      <c r="AA440" s="4">
        <f t="shared" si="974"/>
        <v>0</v>
      </c>
      <c r="AB440" s="4">
        <f t="shared" ref="AB440" si="977">AB441</f>
        <v>0</v>
      </c>
      <c r="AC440" s="4"/>
      <c r="AD440" s="4">
        <f t="shared" ref="AD440:AG440" si="978">AD441</f>
        <v>0</v>
      </c>
      <c r="AE440" s="4">
        <f t="shared" si="978"/>
        <v>0</v>
      </c>
      <c r="AF440" s="4">
        <f t="shared" si="978"/>
        <v>0</v>
      </c>
      <c r="AG440" s="4">
        <f t="shared" si="978"/>
        <v>0</v>
      </c>
      <c r="AH440" s="83"/>
    </row>
    <row r="441" spans="1:34" ht="47.25" hidden="1" outlineLevel="4" x14ac:dyDescent="0.2">
      <c r="A441" s="5" t="s">
        <v>35</v>
      </c>
      <c r="B441" s="5" t="s">
        <v>21</v>
      </c>
      <c r="C441" s="5" t="s">
        <v>113</v>
      </c>
      <c r="D441" s="5"/>
      <c r="E441" s="18" t="s">
        <v>114</v>
      </c>
      <c r="F441" s="4">
        <f>F442+F444</f>
        <v>80</v>
      </c>
      <c r="G441" s="4">
        <f t="shared" ref="G441:J441" si="979">G442+G444</f>
        <v>0</v>
      </c>
      <c r="H441" s="4">
        <f t="shared" si="979"/>
        <v>80</v>
      </c>
      <c r="I441" s="4">
        <f t="shared" si="979"/>
        <v>0</v>
      </c>
      <c r="J441" s="4">
        <f t="shared" si="979"/>
        <v>0</v>
      </c>
      <c r="K441" s="4">
        <f t="shared" ref="K441:L441" si="980">K442+K444</f>
        <v>0</v>
      </c>
      <c r="L441" s="4">
        <f t="shared" si="980"/>
        <v>80</v>
      </c>
      <c r="M441" s="4">
        <f t="shared" ref="M441:Q441" si="981">M442+M444</f>
        <v>0</v>
      </c>
      <c r="N441" s="4">
        <f t="shared" si="981"/>
        <v>80</v>
      </c>
      <c r="O441" s="4">
        <f t="shared" si="981"/>
        <v>0</v>
      </c>
      <c r="P441" s="4">
        <f t="shared" si="981"/>
        <v>0</v>
      </c>
      <c r="Q441" s="4">
        <f t="shared" si="981"/>
        <v>80</v>
      </c>
      <c r="R441" s="4">
        <f t="shared" ref="R441:AA441" si="982">R442+R444</f>
        <v>0</v>
      </c>
      <c r="S441" s="4">
        <f t="shared" ref="S441" si="983">S442+S444</f>
        <v>0</v>
      </c>
      <c r="T441" s="4"/>
      <c r="U441" s="4">
        <f t="shared" ref="U441:Z441" si="984">U442+U444</f>
        <v>0</v>
      </c>
      <c r="V441" s="4">
        <f t="shared" si="984"/>
        <v>0</v>
      </c>
      <c r="W441" s="4">
        <f t="shared" si="984"/>
        <v>0</v>
      </c>
      <c r="X441" s="4">
        <f t="shared" si="984"/>
        <v>0</v>
      </c>
      <c r="Y441" s="4">
        <f t="shared" si="984"/>
        <v>0</v>
      </c>
      <c r="Z441" s="4">
        <f t="shared" si="984"/>
        <v>0</v>
      </c>
      <c r="AA441" s="4">
        <f t="shared" si="982"/>
        <v>0</v>
      </c>
      <c r="AB441" s="4">
        <f t="shared" ref="AB441" si="985">AB442+AB444</f>
        <v>0</v>
      </c>
      <c r="AC441" s="4"/>
      <c r="AD441" s="4">
        <f t="shared" ref="AD441:AG441" si="986">AD442+AD444</f>
        <v>0</v>
      </c>
      <c r="AE441" s="4">
        <f t="shared" si="986"/>
        <v>0</v>
      </c>
      <c r="AF441" s="4">
        <f t="shared" si="986"/>
        <v>0</v>
      </c>
      <c r="AG441" s="4">
        <f t="shared" si="986"/>
        <v>0</v>
      </c>
      <c r="AH441" s="83"/>
    </row>
    <row r="442" spans="1:34" ht="15.75" hidden="1" outlineLevel="5" x14ac:dyDescent="0.2">
      <c r="A442" s="5" t="s">
        <v>35</v>
      </c>
      <c r="B442" s="5" t="s">
        <v>21</v>
      </c>
      <c r="C442" s="5" t="s">
        <v>115</v>
      </c>
      <c r="D442" s="5"/>
      <c r="E442" s="18" t="s">
        <v>116</v>
      </c>
      <c r="F442" s="4">
        <f t="shared" ref="F442:AG442" si="987">F443</f>
        <v>30</v>
      </c>
      <c r="G442" s="4">
        <f t="shared" si="987"/>
        <v>0</v>
      </c>
      <c r="H442" s="4">
        <f t="shared" si="987"/>
        <v>30</v>
      </c>
      <c r="I442" s="4">
        <f t="shared" si="987"/>
        <v>0</v>
      </c>
      <c r="J442" s="4">
        <f t="shared" si="987"/>
        <v>0</v>
      </c>
      <c r="K442" s="4">
        <f t="shared" si="987"/>
        <v>0</v>
      </c>
      <c r="L442" s="4">
        <f t="shared" si="987"/>
        <v>30</v>
      </c>
      <c r="M442" s="4">
        <f t="shared" si="987"/>
        <v>0</v>
      </c>
      <c r="N442" s="4">
        <f t="shared" si="987"/>
        <v>30</v>
      </c>
      <c r="O442" s="4">
        <f t="shared" si="987"/>
        <v>0</v>
      </c>
      <c r="P442" s="4">
        <f t="shared" si="987"/>
        <v>0</v>
      </c>
      <c r="Q442" s="4">
        <f t="shared" si="987"/>
        <v>30</v>
      </c>
      <c r="R442" s="4">
        <f t="shared" si="987"/>
        <v>0</v>
      </c>
      <c r="S442" s="4">
        <f t="shared" si="987"/>
        <v>0</v>
      </c>
      <c r="T442" s="4"/>
      <c r="U442" s="4">
        <f t="shared" si="987"/>
        <v>0</v>
      </c>
      <c r="V442" s="4">
        <f t="shared" si="987"/>
        <v>0</v>
      </c>
      <c r="W442" s="4">
        <f t="shared" si="987"/>
        <v>0</v>
      </c>
      <c r="X442" s="4">
        <f t="shared" si="987"/>
        <v>0</v>
      </c>
      <c r="Y442" s="4">
        <f t="shared" si="987"/>
        <v>0</v>
      </c>
      <c r="Z442" s="4">
        <f t="shared" si="987"/>
        <v>0</v>
      </c>
      <c r="AA442" s="4">
        <f t="shared" si="987"/>
        <v>0</v>
      </c>
      <c r="AB442" s="4">
        <f t="shared" si="987"/>
        <v>0</v>
      </c>
      <c r="AC442" s="4"/>
      <c r="AD442" s="4">
        <f t="shared" si="987"/>
        <v>0</v>
      </c>
      <c r="AE442" s="4">
        <f t="shared" si="987"/>
        <v>0</v>
      </c>
      <c r="AF442" s="4">
        <f t="shared" si="987"/>
        <v>0</v>
      </c>
      <c r="AG442" s="4">
        <f t="shared" si="987"/>
        <v>0</v>
      </c>
      <c r="AH442" s="83"/>
    </row>
    <row r="443" spans="1:34" ht="31.5" hidden="1" outlineLevel="7" x14ac:dyDescent="0.2">
      <c r="A443" s="11" t="s">
        <v>35</v>
      </c>
      <c r="B443" s="11" t="s">
        <v>21</v>
      </c>
      <c r="C443" s="11" t="s">
        <v>115</v>
      </c>
      <c r="D443" s="11" t="s">
        <v>92</v>
      </c>
      <c r="E443" s="15" t="s">
        <v>93</v>
      </c>
      <c r="F443" s="8">
        <v>30</v>
      </c>
      <c r="G443" s="8"/>
      <c r="H443" s="8">
        <f>SUM(F443:G443)</f>
        <v>30</v>
      </c>
      <c r="I443" s="8"/>
      <c r="J443" s="8"/>
      <c r="K443" s="8"/>
      <c r="L443" s="8">
        <f>SUM(H443:K443)</f>
        <v>30</v>
      </c>
      <c r="M443" s="8"/>
      <c r="N443" s="8">
        <f>SUM(L443:M443)</f>
        <v>30</v>
      </c>
      <c r="O443" s="8"/>
      <c r="P443" s="8"/>
      <c r="Q443" s="8">
        <f>SUM(N443:P443)</f>
        <v>30</v>
      </c>
      <c r="R443" s="8"/>
      <c r="S443" s="8"/>
      <c r="T443" s="8"/>
      <c r="U443" s="8"/>
      <c r="V443" s="8">
        <f>SUM(T443:U443)</f>
        <v>0</v>
      </c>
      <c r="W443" s="8"/>
      <c r="X443" s="8">
        <f>SUM(V443:W443)</f>
        <v>0</v>
      </c>
      <c r="Y443" s="8"/>
      <c r="Z443" s="8">
        <f>SUM(X443:Y443)</f>
        <v>0</v>
      </c>
      <c r="AA443" s="8"/>
      <c r="AB443" s="8"/>
      <c r="AC443" s="8"/>
      <c r="AD443" s="8"/>
      <c r="AE443" s="8">
        <f>SUM(AC443:AD443)</f>
        <v>0</v>
      </c>
      <c r="AF443" s="8"/>
      <c r="AG443" s="8">
        <f>SUM(AE443:AF443)</f>
        <v>0</v>
      </c>
      <c r="AH443" s="83"/>
    </row>
    <row r="444" spans="1:34" ht="15.75" hidden="1" outlineLevel="5" x14ac:dyDescent="0.2">
      <c r="A444" s="5" t="s">
        <v>35</v>
      </c>
      <c r="B444" s="5" t="s">
        <v>21</v>
      </c>
      <c r="C444" s="5" t="s">
        <v>295</v>
      </c>
      <c r="D444" s="5"/>
      <c r="E444" s="18" t="s">
        <v>296</v>
      </c>
      <c r="F444" s="4">
        <f t="shared" ref="F444:AG444" si="988">F445</f>
        <v>50</v>
      </c>
      <c r="G444" s="4">
        <f t="shared" si="988"/>
        <v>0</v>
      </c>
      <c r="H444" s="4">
        <f t="shared" si="988"/>
        <v>50</v>
      </c>
      <c r="I444" s="4">
        <f t="shared" si="988"/>
        <v>0</v>
      </c>
      <c r="J444" s="4">
        <f t="shared" si="988"/>
        <v>0</v>
      </c>
      <c r="K444" s="4">
        <f t="shared" si="988"/>
        <v>0</v>
      </c>
      <c r="L444" s="4">
        <f t="shared" si="988"/>
        <v>50</v>
      </c>
      <c r="M444" s="4">
        <f t="shared" si="988"/>
        <v>0</v>
      </c>
      <c r="N444" s="4">
        <f t="shared" si="988"/>
        <v>50</v>
      </c>
      <c r="O444" s="4">
        <f t="shared" si="988"/>
        <v>0</v>
      </c>
      <c r="P444" s="4">
        <f t="shared" si="988"/>
        <v>0</v>
      </c>
      <c r="Q444" s="4">
        <f t="shared" si="988"/>
        <v>50</v>
      </c>
      <c r="R444" s="4">
        <f t="shared" si="988"/>
        <v>0</v>
      </c>
      <c r="S444" s="4">
        <f t="shared" si="988"/>
        <v>0</v>
      </c>
      <c r="T444" s="4"/>
      <c r="U444" s="4">
        <f t="shared" si="988"/>
        <v>0</v>
      </c>
      <c r="V444" s="4">
        <f t="shared" si="988"/>
        <v>0</v>
      </c>
      <c r="W444" s="4">
        <f t="shared" si="988"/>
        <v>0</v>
      </c>
      <c r="X444" s="4">
        <f t="shared" si="988"/>
        <v>0</v>
      </c>
      <c r="Y444" s="4">
        <f t="shared" si="988"/>
        <v>0</v>
      </c>
      <c r="Z444" s="4">
        <f t="shared" si="988"/>
        <v>0</v>
      </c>
      <c r="AA444" s="4">
        <f t="shared" si="988"/>
        <v>0</v>
      </c>
      <c r="AB444" s="4">
        <f t="shared" si="988"/>
        <v>0</v>
      </c>
      <c r="AC444" s="4"/>
      <c r="AD444" s="4">
        <f t="shared" si="988"/>
        <v>0</v>
      </c>
      <c r="AE444" s="4">
        <f t="shared" si="988"/>
        <v>0</v>
      </c>
      <c r="AF444" s="4">
        <f t="shared" si="988"/>
        <v>0</v>
      </c>
      <c r="AG444" s="4">
        <f t="shared" si="988"/>
        <v>0</v>
      </c>
      <c r="AH444" s="83"/>
    </row>
    <row r="445" spans="1:34" ht="31.5" hidden="1" outlineLevel="7" x14ac:dyDescent="0.2">
      <c r="A445" s="11" t="s">
        <v>35</v>
      </c>
      <c r="B445" s="11" t="s">
        <v>21</v>
      </c>
      <c r="C445" s="11" t="s">
        <v>295</v>
      </c>
      <c r="D445" s="11" t="s">
        <v>92</v>
      </c>
      <c r="E445" s="15" t="s">
        <v>93</v>
      </c>
      <c r="F445" s="8">
        <v>50</v>
      </c>
      <c r="G445" s="8"/>
      <c r="H445" s="8">
        <f>SUM(F445:G445)</f>
        <v>50</v>
      </c>
      <c r="I445" s="8"/>
      <c r="J445" s="8"/>
      <c r="K445" s="8"/>
      <c r="L445" s="8">
        <f>SUM(H445:K445)</f>
        <v>50</v>
      </c>
      <c r="M445" s="8"/>
      <c r="N445" s="8">
        <f>SUM(L445:M445)</f>
        <v>50</v>
      </c>
      <c r="O445" s="8"/>
      <c r="P445" s="8"/>
      <c r="Q445" s="8">
        <f>SUM(N445:P445)</f>
        <v>50</v>
      </c>
      <c r="R445" s="8"/>
      <c r="S445" s="8"/>
      <c r="T445" s="8"/>
      <c r="U445" s="8"/>
      <c r="V445" s="8">
        <f>SUM(T445:U445)</f>
        <v>0</v>
      </c>
      <c r="W445" s="8"/>
      <c r="X445" s="8">
        <f>SUM(V445:W445)</f>
        <v>0</v>
      </c>
      <c r="Y445" s="8"/>
      <c r="Z445" s="8">
        <f>SUM(X445:Y445)</f>
        <v>0</v>
      </c>
      <c r="AA445" s="8"/>
      <c r="AB445" s="8"/>
      <c r="AC445" s="8"/>
      <c r="AD445" s="8"/>
      <c r="AE445" s="8">
        <f>SUM(AC445:AD445)</f>
        <v>0</v>
      </c>
      <c r="AF445" s="8"/>
      <c r="AG445" s="8">
        <f>SUM(AE445:AF445)</f>
        <v>0</v>
      </c>
      <c r="AH445" s="83"/>
    </row>
    <row r="446" spans="1:34" ht="15.75" hidden="1" outlineLevel="1" x14ac:dyDescent="0.2">
      <c r="A446" s="5" t="s">
        <v>35</v>
      </c>
      <c r="B446" s="5" t="s">
        <v>297</v>
      </c>
      <c r="C446" s="5"/>
      <c r="D446" s="5"/>
      <c r="E446" s="18" t="s">
        <v>298</v>
      </c>
      <c r="F446" s="4">
        <f t="shared" ref="F446:AF449" si="989">F447</f>
        <v>11876.4</v>
      </c>
      <c r="G446" s="4">
        <f t="shared" si="989"/>
        <v>0</v>
      </c>
      <c r="H446" s="4">
        <f t="shared" si="989"/>
        <v>11876.4</v>
      </c>
      <c r="I446" s="4">
        <f t="shared" si="989"/>
        <v>0</v>
      </c>
      <c r="J446" s="4">
        <f t="shared" si="989"/>
        <v>0</v>
      </c>
      <c r="K446" s="4">
        <f t="shared" si="989"/>
        <v>0</v>
      </c>
      <c r="L446" s="4">
        <f t="shared" si="989"/>
        <v>11876.4</v>
      </c>
      <c r="M446" s="4">
        <f t="shared" si="989"/>
        <v>0</v>
      </c>
      <c r="N446" s="4">
        <f t="shared" si="989"/>
        <v>11876.4</v>
      </c>
      <c r="O446" s="4">
        <f t="shared" si="989"/>
        <v>0</v>
      </c>
      <c r="P446" s="4">
        <f t="shared" si="989"/>
        <v>0</v>
      </c>
      <c r="Q446" s="4">
        <f t="shared" si="989"/>
        <v>11876.4</v>
      </c>
      <c r="R446" s="4">
        <f t="shared" si="989"/>
        <v>10690</v>
      </c>
      <c r="S446" s="4">
        <f t="shared" si="989"/>
        <v>0</v>
      </c>
      <c r="T446" s="4">
        <f t="shared" si="989"/>
        <v>10690</v>
      </c>
      <c r="U446" s="4">
        <f t="shared" si="989"/>
        <v>0</v>
      </c>
      <c r="V446" s="4">
        <f t="shared" si="989"/>
        <v>10690</v>
      </c>
      <c r="W446" s="4">
        <f t="shared" si="989"/>
        <v>0</v>
      </c>
      <c r="X446" s="4">
        <f t="shared" si="989"/>
        <v>10690</v>
      </c>
      <c r="Y446" s="4">
        <f t="shared" si="989"/>
        <v>0</v>
      </c>
      <c r="Z446" s="4">
        <f t="shared" si="989"/>
        <v>10690</v>
      </c>
      <c r="AA446" s="4">
        <f t="shared" si="989"/>
        <v>10690</v>
      </c>
      <c r="AB446" s="4">
        <f t="shared" si="989"/>
        <v>0</v>
      </c>
      <c r="AC446" s="4">
        <f t="shared" si="989"/>
        <v>10690</v>
      </c>
      <c r="AD446" s="4">
        <f t="shared" si="989"/>
        <v>0</v>
      </c>
      <c r="AE446" s="4">
        <f t="shared" si="989"/>
        <v>10690</v>
      </c>
      <c r="AF446" s="4">
        <f t="shared" si="989"/>
        <v>0</v>
      </c>
      <c r="AG446" s="4">
        <f t="shared" ref="AF446:AG449" si="990">AG447</f>
        <v>10690</v>
      </c>
      <c r="AH446" s="83"/>
    </row>
    <row r="447" spans="1:34" ht="31.5" hidden="1" outlineLevel="2" x14ac:dyDescent="0.2">
      <c r="A447" s="5" t="s">
        <v>35</v>
      </c>
      <c r="B447" s="5" t="s">
        <v>297</v>
      </c>
      <c r="C447" s="5" t="s">
        <v>52</v>
      </c>
      <c r="D447" s="5"/>
      <c r="E447" s="18" t="s">
        <v>53</v>
      </c>
      <c r="F447" s="4">
        <f t="shared" si="989"/>
        <v>11876.4</v>
      </c>
      <c r="G447" s="4">
        <f t="shared" si="989"/>
        <v>0</v>
      </c>
      <c r="H447" s="4">
        <f t="shared" si="989"/>
        <v>11876.4</v>
      </c>
      <c r="I447" s="4">
        <f t="shared" si="989"/>
        <v>0</v>
      </c>
      <c r="J447" s="4">
        <f t="shared" si="989"/>
        <v>0</v>
      </c>
      <c r="K447" s="4">
        <f t="shared" si="989"/>
        <v>0</v>
      </c>
      <c r="L447" s="4">
        <f t="shared" si="989"/>
        <v>11876.4</v>
      </c>
      <c r="M447" s="4">
        <f t="shared" si="989"/>
        <v>0</v>
      </c>
      <c r="N447" s="4">
        <f t="shared" si="989"/>
        <v>11876.4</v>
      </c>
      <c r="O447" s="4">
        <f t="shared" si="989"/>
        <v>0</v>
      </c>
      <c r="P447" s="4">
        <f t="shared" si="989"/>
        <v>0</v>
      </c>
      <c r="Q447" s="4">
        <f t="shared" si="989"/>
        <v>11876.4</v>
      </c>
      <c r="R447" s="4">
        <f t="shared" si="989"/>
        <v>10690</v>
      </c>
      <c r="S447" s="4">
        <f t="shared" si="989"/>
        <v>0</v>
      </c>
      <c r="T447" s="4">
        <f t="shared" si="989"/>
        <v>10690</v>
      </c>
      <c r="U447" s="4">
        <f t="shared" si="989"/>
        <v>0</v>
      </c>
      <c r="V447" s="4">
        <f t="shared" si="989"/>
        <v>10690</v>
      </c>
      <c r="W447" s="4">
        <f t="shared" si="989"/>
        <v>0</v>
      </c>
      <c r="X447" s="4">
        <f t="shared" si="989"/>
        <v>10690</v>
      </c>
      <c r="Y447" s="4">
        <f t="shared" si="989"/>
        <v>0</v>
      </c>
      <c r="Z447" s="4">
        <f t="shared" si="989"/>
        <v>10690</v>
      </c>
      <c r="AA447" s="4">
        <f t="shared" si="989"/>
        <v>10690</v>
      </c>
      <c r="AB447" s="4">
        <f t="shared" si="989"/>
        <v>0</v>
      </c>
      <c r="AC447" s="4">
        <f t="shared" si="989"/>
        <v>10690</v>
      </c>
      <c r="AD447" s="4">
        <f t="shared" si="989"/>
        <v>0</v>
      </c>
      <c r="AE447" s="4">
        <f t="shared" si="989"/>
        <v>10690</v>
      </c>
      <c r="AF447" s="4">
        <f t="shared" si="990"/>
        <v>0</v>
      </c>
      <c r="AG447" s="4">
        <f t="shared" si="990"/>
        <v>10690</v>
      </c>
      <c r="AH447" s="83"/>
    </row>
    <row r="448" spans="1:34" ht="47.25" hidden="1" outlineLevel="3" x14ac:dyDescent="0.2">
      <c r="A448" s="5" t="s">
        <v>35</v>
      </c>
      <c r="B448" s="5" t="s">
        <v>297</v>
      </c>
      <c r="C448" s="5" t="s">
        <v>54</v>
      </c>
      <c r="D448" s="5"/>
      <c r="E448" s="18" t="s">
        <v>55</v>
      </c>
      <c r="F448" s="4">
        <f t="shared" si="989"/>
        <v>11876.4</v>
      </c>
      <c r="G448" s="4">
        <f t="shared" si="989"/>
        <v>0</v>
      </c>
      <c r="H448" s="4">
        <f t="shared" si="989"/>
        <v>11876.4</v>
      </c>
      <c r="I448" s="4">
        <f t="shared" si="989"/>
        <v>0</v>
      </c>
      <c r="J448" s="4">
        <f t="shared" si="989"/>
        <v>0</v>
      </c>
      <c r="K448" s="4">
        <f t="shared" si="989"/>
        <v>0</v>
      </c>
      <c r="L448" s="4">
        <f t="shared" si="989"/>
        <v>11876.4</v>
      </c>
      <c r="M448" s="4">
        <f t="shared" si="989"/>
        <v>0</v>
      </c>
      <c r="N448" s="4">
        <f t="shared" si="989"/>
        <v>11876.4</v>
      </c>
      <c r="O448" s="4">
        <f t="shared" si="989"/>
        <v>0</v>
      </c>
      <c r="P448" s="4">
        <f t="shared" si="989"/>
        <v>0</v>
      </c>
      <c r="Q448" s="4">
        <f t="shared" si="989"/>
        <v>11876.4</v>
      </c>
      <c r="R448" s="4">
        <f t="shared" si="989"/>
        <v>10690</v>
      </c>
      <c r="S448" s="4">
        <f t="shared" si="989"/>
        <v>0</v>
      </c>
      <c r="T448" s="4">
        <f t="shared" si="989"/>
        <v>10690</v>
      </c>
      <c r="U448" s="4">
        <f t="shared" si="989"/>
        <v>0</v>
      </c>
      <c r="V448" s="4">
        <f t="shared" si="989"/>
        <v>10690</v>
      </c>
      <c r="W448" s="4">
        <f t="shared" si="989"/>
        <v>0</v>
      </c>
      <c r="X448" s="4">
        <f t="shared" si="989"/>
        <v>10690</v>
      </c>
      <c r="Y448" s="4">
        <f t="shared" si="989"/>
        <v>0</v>
      </c>
      <c r="Z448" s="4">
        <f t="shared" si="989"/>
        <v>10690</v>
      </c>
      <c r="AA448" s="4">
        <f t="shared" si="989"/>
        <v>10690</v>
      </c>
      <c r="AB448" s="4">
        <f t="shared" si="989"/>
        <v>0</v>
      </c>
      <c r="AC448" s="4">
        <f t="shared" si="989"/>
        <v>10690</v>
      </c>
      <c r="AD448" s="4">
        <f t="shared" si="989"/>
        <v>0</v>
      </c>
      <c r="AE448" s="4">
        <f t="shared" si="989"/>
        <v>10690</v>
      </c>
      <c r="AF448" s="4">
        <f t="shared" si="990"/>
        <v>0</v>
      </c>
      <c r="AG448" s="4">
        <f t="shared" si="990"/>
        <v>10690</v>
      </c>
      <c r="AH448" s="83"/>
    </row>
    <row r="449" spans="1:34" ht="47.25" hidden="1" outlineLevel="4" x14ac:dyDescent="0.2">
      <c r="A449" s="5" t="s">
        <v>35</v>
      </c>
      <c r="B449" s="5" t="s">
        <v>297</v>
      </c>
      <c r="C449" s="5" t="s">
        <v>113</v>
      </c>
      <c r="D449" s="5"/>
      <c r="E449" s="18" t="s">
        <v>114</v>
      </c>
      <c r="F449" s="4">
        <f>F450</f>
        <v>11876.4</v>
      </c>
      <c r="G449" s="4">
        <f t="shared" si="989"/>
        <v>0</v>
      </c>
      <c r="H449" s="4">
        <f t="shared" si="989"/>
        <v>11876.4</v>
      </c>
      <c r="I449" s="4">
        <f t="shared" si="989"/>
        <v>0</v>
      </c>
      <c r="J449" s="4">
        <f t="shared" si="989"/>
        <v>0</v>
      </c>
      <c r="K449" s="4">
        <f t="shared" si="989"/>
        <v>0</v>
      </c>
      <c r="L449" s="4">
        <f t="shared" si="989"/>
        <v>11876.4</v>
      </c>
      <c r="M449" s="4">
        <f t="shared" si="989"/>
        <v>0</v>
      </c>
      <c r="N449" s="4">
        <f t="shared" si="989"/>
        <v>11876.4</v>
      </c>
      <c r="O449" s="4">
        <f t="shared" si="989"/>
        <v>0</v>
      </c>
      <c r="P449" s="4">
        <f t="shared" si="989"/>
        <v>0</v>
      </c>
      <c r="Q449" s="4">
        <f t="shared" si="989"/>
        <v>11876.4</v>
      </c>
      <c r="R449" s="4">
        <f t="shared" si="989"/>
        <v>10690</v>
      </c>
      <c r="S449" s="4">
        <f t="shared" si="989"/>
        <v>0</v>
      </c>
      <c r="T449" s="4">
        <f t="shared" si="989"/>
        <v>10690</v>
      </c>
      <c r="U449" s="4">
        <f t="shared" si="989"/>
        <v>0</v>
      </c>
      <c r="V449" s="4">
        <f t="shared" si="989"/>
        <v>10690</v>
      </c>
      <c r="W449" s="4">
        <f t="shared" si="989"/>
        <v>0</v>
      </c>
      <c r="X449" s="4">
        <f t="shared" si="989"/>
        <v>10690</v>
      </c>
      <c r="Y449" s="4">
        <f t="shared" si="989"/>
        <v>0</v>
      </c>
      <c r="Z449" s="4">
        <f t="shared" si="989"/>
        <v>10690</v>
      </c>
      <c r="AA449" s="4">
        <f t="shared" si="989"/>
        <v>10690</v>
      </c>
      <c r="AB449" s="4">
        <f t="shared" si="989"/>
        <v>0</v>
      </c>
      <c r="AC449" s="4">
        <f t="shared" si="989"/>
        <v>10690</v>
      </c>
      <c r="AD449" s="4">
        <f t="shared" si="989"/>
        <v>0</v>
      </c>
      <c r="AE449" s="4">
        <f t="shared" si="989"/>
        <v>10690</v>
      </c>
      <c r="AF449" s="4">
        <f t="shared" si="990"/>
        <v>0</v>
      </c>
      <c r="AG449" s="4">
        <f t="shared" si="990"/>
        <v>10690</v>
      </c>
      <c r="AH449" s="83"/>
    </row>
    <row r="450" spans="1:34" ht="15.75" hidden="1" outlineLevel="5" x14ac:dyDescent="0.2">
      <c r="A450" s="5" t="s">
        <v>35</v>
      </c>
      <c r="B450" s="5" t="s">
        <v>297</v>
      </c>
      <c r="C450" s="5" t="s">
        <v>295</v>
      </c>
      <c r="D450" s="5"/>
      <c r="E450" s="18" t="s">
        <v>296</v>
      </c>
      <c r="F450" s="4">
        <f t="shared" ref="F450:AG450" si="991">F451</f>
        <v>11876.4</v>
      </c>
      <c r="G450" s="4">
        <f t="shared" si="991"/>
        <v>0</v>
      </c>
      <c r="H450" s="4">
        <f t="shared" si="991"/>
        <v>11876.4</v>
      </c>
      <c r="I450" s="4">
        <f t="shared" si="991"/>
        <v>0</v>
      </c>
      <c r="J450" s="4">
        <f t="shared" si="991"/>
        <v>0</v>
      </c>
      <c r="K450" s="4">
        <f t="shared" si="991"/>
        <v>0</v>
      </c>
      <c r="L450" s="4">
        <f t="shared" si="991"/>
        <v>11876.4</v>
      </c>
      <c r="M450" s="4">
        <f t="shared" si="991"/>
        <v>0</v>
      </c>
      <c r="N450" s="4">
        <f t="shared" si="991"/>
        <v>11876.4</v>
      </c>
      <c r="O450" s="4">
        <f t="shared" si="991"/>
        <v>0</v>
      </c>
      <c r="P450" s="4">
        <f t="shared" si="991"/>
        <v>0</v>
      </c>
      <c r="Q450" s="4">
        <f t="shared" si="991"/>
        <v>11876.4</v>
      </c>
      <c r="R450" s="4">
        <f t="shared" si="991"/>
        <v>10690</v>
      </c>
      <c r="S450" s="4">
        <f t="shared" si="991"/>
        <v>0</v>
      </c>
      <c r="T450" s="4">
        <f t="shared" si="991"/>
        <v>10690</v>
      </c>
      <c r="U450" s="4">
        <f t="shared" si="991"/>
        <v>0</v>
      </c>
      <c r="V450" s="4">
        <f t="shared" si="991"/>
        <v>10690</v>
      </c>
      <c r="W450" s="4">
        <f t="shared" si="991"/>
        <v>0</v>
      </c>
      <c r="X450" s="4">
        <f t="shared" si="991"/>
        <v>10690</v>
      </c>
      <c r="Y450" s="4">
        <f t="shared" si="991"/>
        <v>0</v>
      </c>
      <c r="Z450" s="4">
        <f t="shared" si="991"/>
        <v>10690</v>
      </c>
      <c r="AA450" s="4">
        <f t="shared" si="991"/>
        <v>10690</v>
      </c>
      <c r="AB450" s="4">
        <f t="shared" si="991"/>
        <v>0</v>
      </c>
      <c r="AC450" s="4">
        <f t="shared" si="991"/>
        <v>10690</v>
      </c>
      <c r="AD450" s="4">
        <f t="shared" si="991"/>
        <v>0</v>
      </c>
      <c r="AE450" s="4">
        <f t="shared" si="991"/>
        <v>10690</v>
      </c>
      <c r="AF450" s="4">
        <f t="shared" si="991"/>
        <v>0</v>
      </c>
      <c r="AG450" s="4">
        <f t="shared" si="991"/>
        <v>10690</v>
      </c>
      <c r="AH450" s="83"/>
    </row>
    <row r="451" spans="1:34" ht="31.5" hidden="1" outlineLevel="7" x14ac:dyDescent="0.2">
      <c r="A451" s="11" t="s">
        <v>35</v>
      </c>
      <c r="B451" s="11" t="s">
        <v>297</v>
      </c>
      <c r="C451" s="11" t="s">
        <v>295</v>
      </c>
      <c r="D451" s="11" t="s">
        <v>92</v>
      </c>
      <c r="E451" s="15" t="s">
        <v>93</v>
      </c>
      <c r="F451" s="8">
        <v>11876.4</v>
      </c>
      <c r="G451" s="8"/>
      <c r="H451" s="8">
        <f>SUM(F451:G451)</f>
        <v>11876.4</v>
      </c>
      <c r="I451" s="8"/>
      <c r="J451" s="8"/>
      <c r="K451" s="8"/>
      <c r="L451" s="8">
        <f>SUM(H451:K451)</f>
        <v>11876.4</v>
      </c>
      <c r="M451" s="8"/>
      <c r="N451" s="8">
        <f>SUM(L451:M451)</f>
        <v>11876.4</v>
      </c>
      <c r="O451" s="8"/>
      <c r="P451" s="8"/>
      <c r="Q451" s="8">
        <f>SUM(N451:P451)</f>
        <v>11876.4</v>
      </c>
      <c r="R451" s="8">
        <v>10690</v>
      </c>
      <c r="S451" s="8"/>
      <c r="T451" s="8">
        <f>SUM(R451:S451)</f>
        <v>10690</v>
      </c>
      <c r="U451" s="8"/>
      <c r="V451" s="8">
        <f>SUM(T451:U451)</f>
        <v>10690</v>
      </c>
      <c r="W451" s="8"/>
      <c r="X451" s="8">
        <f>SUM(V451:W451)</f>
        <v>10690</v>
      </c>
      <c r="Y451" s="8"/>
      <c r="Z451" s="8">
        <f>SUM(X451:Y451)</f>
        <v>10690</v>
      </c>
      <c r="AA451" s="8">
        <v>10690</v>
      </c>
      <c r="AB451" s="8"/>
      <c r="AC451" s="8">
        <f>SUM(AA451:AB451)</f>
        <v>10690</v>
      </c>
      <c r="AD451" s="8"/>
      <c r="AE451" s="8">
        <f>SUM(AC451:AD451)</f>
        <v>10690</v>
      </c>
      <c r="AF451" s="8"/>
      <c r="AG451" s="8">
        <f>SUM(AE451:AF451)</f>
        <v>10690</v>
      </c>
      <c r="AH451" s="83"/>
    </row>
    <row r="452" spans="1:34" s="43" customFormat="1" ht="15.75" hidden="1" outlineLevel="7" x14ac:dyDescent="0.2">
      <c r="A452" s="5" t="s">
        <v>35</v>
      </c>
      <c r="B452" s="5" t="s">
        <v>562</v>
      </c>
      <c r="C452" s="5"/>
      <c r="D452" s="5"/>
      <c r="E452" s="18" t="s">
        <v>545</v>
      </c>
      <c r="F452" s="4">
        <f>F453</f>
        <v>150</v>
      </c>
      <c r="G452" s="4">
        <f>G453</f>
        <v>0</v>
      </c>
      <c r="H452" s="4">
        <f t="shared" ref="H452:AG452" si="992">H453</f>
        <v>150</v>
      </c>
      <c r="I452" s="4">
        <f t="shared" si="992"/>
        <v>0</v>
      </c>
      <c r="J452" s="4">
        <f t="shared" si="992"/>
        <v>0</v>
      </c>
      <c r="K452" s="4">
        <f>K453</f>
        <v>0</v>
      </c>
      <c r="L452" s="4">
        <f t="shared" si="992"/>
        <v>150</v>
      </c>
      <c r="M452" s="4">
        <f>M453</f>
        <v>0</v>
      </c>
      <c r="N452" s="4">
        <f t="shared" si="992"/>
        <v>150</v>
      </c>
      <c r="O452" s="4">
        <f t="shared" si="992"/>
        <v>0</v>
      </c>
      <c r="P452" s="4">
        <f>P453</f>
        <v>0</v>
      </c>
      <c r="Q452" s="4">
        <f t="shared" si="992"/>
        <v>150</v>
      </c>
      <c r="R452" s="4">
        <f t="shared" si="992"/>
        <v>150</v>
      </c>
      <c r="S452" s="4">
        <f t="shared" si="992"/>
        <v>0</v>
      </c>
      <c r="T452" s="4">
        <f t="shared" si="992"/>
        <v>150</v>
      </c>
      <c r="U452" s="4">
        <f>U453</f>
        <v>0</v>
      </c>
      <c r="V452" s="4">
        <f t="shared" si="992"/>
        <v>150</v>
      </c>
      <c r="W452" s="4">
        <f>W453</f>
        <v>0</v>
      </c>
      <c r="X452" s="4">
        <f t="shared" si="992"/>
        <v>150</v>
      </c>
      <c r="Y452" s="4">
        <f t="shared" si="992"/>
        <v>0</v>
      </c>
      <c r="Z452" s="4">
        <f t="shared" si="992"/>
        <v>150</v>
      </c>
      <c r="AA452" s="4">
        <f t="shared" si="992"/>
        <v>150</v>
      </c>
      <c r="AB452" s="4">
        <f t="shared" si="992"/>
        <v>0</v>
      </c>
      <c r="AC452" s="4">
        <f t="shared" si="992"/>
        <v>150</v>
      </c>
      <c r="AD452" s="4">
        <f>AD453</f>
        <v>0</v>
      </c>
      <c r="AE452" s="4">
        <f t="shared" si="992"/>
        <v>150</v>
      </c>
      <c r="AF452" s="4">
        <f t="shared" si="992"/>
        <v>0</v>
      </c>
      <c r="AG452" s="4">
        <f t="shared" si="992"/>
        <v>150</v>
      </c>
      <c r="AH452" s="83"/>
    </row>
    <row r="453" spans="1:34" ht="15.75" hidden="1" outlineLevel="1" x14ac:dyDescent="0.2">
      <c r="A453" s="5" t="s">
        <v>35</v>
      </c>
      <c r="B453" s="5" t="s">
        <v>299</v>
      </c>
      <c r="C453" s="5"/>
      <c r="D453" s="5"/>
      <c r="E453" s="18" t="s">
        <v>300</v>
      </c>
      <c r="F453" s="4">
        <f t="shared" ref="F453:AF457" si="993">F454</f>
        <v>150</v>
      </c>
      <c r="G453" s="4">
        <f t="shared" si="993"/>
        <v>0</v>
      </c>
      <c r="H453" s="4">
        <f t="shared" si="993"/>
        <v>150</v>
      </c>
      <c r="I453" s="4">
        <f t="shared" si="993"/>
        <v>0</v>
      </c>
      <c r="J453" s="4">
        <f t="shared" si="993"/>
        <v>0</v>
      </c>
      <c r="K453" s="4">
        <f t="shared" si="993"/>
        <v>0</v>
      </c>
      <c r="L453" s="4">
        <f t="shared" si="993"/>
        <v>150</v>
      </c>
      <c r="M453" s="4">
        <f t="shared" si="993"/>
        <v>0</v>
      </c>
      <c r="N453" s="4">
        <f t="shared" si="993"/>
        <v>150</v>
      </c>
      <c r="O453" s="4">
        <f t="shared" si="993"/>
        <v>0</v>
      </c>
      <c r="P453" s="4">
        <f t="shared" si="993"/>
        <v>0</v>
      </c>
      <c r="Q453" s="4">
        <f t="shared" si="993"/>
        <v>150</v>
      </c>
      <c r="R453" s="4">
        <f t="shared" si="993"/>
        <v>150</v>
      </c>
      <c r="S453" s="4">
        <f t="shared" si="993"/>
        <v>0</v>
      </c>
      <c r="T453" s="4">
        <f t="shared" si="993"/>
        <v>150</v>
      </c>
      <c r="U453" s="4">
        <f t="shared" si="993"/>
        <v>0</v>
      </c>
      <c r="V453" s="4">
        <f t="shared" si="993"/>
        <v>150</v>
      </c>
      <c r="W453" s="4">
        <f t="shared" si="993"/>
        <v>0</v>
      </c>
      <c r="X453" s="4">
        <f t="shared" si="993"/>
        <v>150</v>
      </c>
      <c r="Y453" s="4">
        <f t="shared" si="993"/>
        <v>0</v>
      </c>
      <c r="Z453" s="4">
        <f t="shared" si="993"/>
        <v>150</v>
      </c>
      <c r="AA453" s="4">
        <f t="shared" si="993"/>
        <v>150</v>
      </c>
      <c r="AB453" s="4">
        <f t="shared" si="993"/>
        <v>0</v>
      </c>
      <c r="AC453" s="4">
        <f t="shared" si="993"/>
        <v>150</v>
      </c>
      <c r="AD453" s="4">
        <f t="shared" si="993"/>
        <v>0</v>
      </c>
      <c r="AE453" s="4">
        <f t="shared" si="993"/>
        <v>150</v>
      </c>
      <c r="AF453" s="4">
        <f t="shared" si="993"/>
        <v>0</v>
      </c>
      <c r="AG453" s="4">
        <f t="shared" ref="AF453:AG457" si="994">AG454</f>
        <v>150</v>
      </c>
      <c r="AH453" s="83"/>
    </row>
    <row r="454" spans="1:34" ht="31.5" hidden="1" outlineLevel="2" x14ac:dyDescent="0.2">
      <c r="A454" s="5" t="s">
        <v>35</v>
      </c>
      <c r="B454" s="5" t="s">
        <v>299</v>
      </c>
      <c r="C454" s="5" t="s">
        <v>205</v>
      </c>
      <c r="D454" s="5"/>
      <c r="E454" s="18" t="s">
        <v>206</v>
      </c>
      <c r="F454" s="4">
        <f t="shared" si="993"/>
        <v>150</v>
      </c>
      <c r="G454" s="4">
        <f t="shared" si="993"/>
        <v>0</v>
      </c>
      <c r="H454" s="4">
        <f t="shared" si="993"/>
        <v>150</v>
      </c>
      <c r="I454" s="4">
        <f t="shared" si="993"/>
        <v>0</v>
      </c>
      <c r="J454" s="4">
        <f t="shared" si="993"/>
        <v>0</v>
      </c>
      <c r="K454" s="4">
        <f t="shared" si="993"/>
        <v>0</v>
      </c>
      <c r="L454" s="4">
        <f t="shared" si="993"/>
        <v>150</v>
      </c>
      <c r="M454" s="4">
        <f t="shared" si="993"/>
        <v>0</v>
      </c>
      <c r="N454" s="4">
        <f t="shared" si="993"/>
        <v>150</v>
      </c>
      <c r="O454" s="4">
        <f t="shared" si="993"/>
        <v>0</v>
      </c>
      <c r="P454" s="4">
        <f t="shared" si="993"/>
        <v>0</v>
      </c>
      <c r="Q454" s="4">
        <f t="shared" si="993"/>
        <v>150</v>
      </c>
      <c r="R454" s="4">
        <f t="shared" si="993"/>
        <v>150</v>
      </c>
      <c r="S454" s="4">
        <f t="shared" si="993"/>
        <v>0</v>
      </c>
      <c r="T454" s="4">
        <f t="shared" si="993"/>
        <v>150</v>
      </c>
      <c r="U454" s="4">
        <f t="shared" si="993"/>
        <v>0</v>
      </c>
      <c r="V454" s="4">
        <f t="shared" si="993"/>
        <v>150</v>
      </c>
      <c r="W454" s="4">
        <f t="shared" si="993"/>
        <v>0</v>
      </c>
      <c r="X454" s="4">
        <f t="shared" si="993"/>
        <v>150</v>
      </c>
      <c r="Y454" s="4">
        <f t="shared" si="993"/>
        <v>0</v>
      </c>
      <c r="Z454" s="4">
        <f t="shared" si="993"/>
        <v>150</v>
      </c>
      <c r="AA454" s="4">
        <f t="shared" si="993"/>
        <v>150</v>
      </c>
      <c r="AB454" s="4">
        <f t="shared" si="993"/>
        <v>0</v>
      </c>
      <c r="AC454" s="4">
        <f t="shared" si="993"/>
        <v>150</v>
      </c>
      <c r="AD454" s="4">
        <f t="shared" si="993"/>
        <v>0</v>
      </c>
      <c r="AE454" s="4">
        <f t="shared" si="993"/>
        <v>150</v>
      </c>
      <c r="AF454" s="4">
        <f t="shared" si="994"/>
        <v>0</v>
      </c>
      <c r="AG454" s="4">
        <f t="shared" si="994"/>
        <v>150</v>
      </c>
      <c r="AH454" s="83"/>
    </row>
    <row r="455" spans="1:34" ht="31.5" hidden="1" outlineLevel="3" x14ac:dyDescent="0.2">
      <c r="A455" s="5" t="s">
        <v>35</v>
      </c>
      <c r="B455" s="5" t="s">
        <v>299</v>
      </c>
      <c r="C455" s="5" t="s">
        <v>301</v>
      </c>
      <c r="D455" s="5"/>
      <c r="E455" s="18" t="s">
        <v>302</v>
      </c>
      <c r="F455" s="4">
        <f t="shared" si="993"/>
        <v>150</v>
      </c>
      <c r="G455" s="4">
        <f t="shared" si="993"/>
        <v>0</v>
      </c>
      <c r="H455" s="4">
        <f t="shared" si="993"/>
        <v>150</v>
      </c>
      <c r="I455" s="4">
        <f t="shared" si="993"/>
        <v>0</v>
      </c>
      <c r="J455" s="4">
        <f t="shared" si="993"/>
        <v>0</v>
      </c>
      <c r="K455" s="4">
        <f t="shared" si="993"/>
        <v>0</v>
      </c>
      <c r="L455" s="4">
        <f t="shared" si="993"/>
        <v>150</v>
      </c>
      <c r="M455" s="4">
        <f t="shared" si="993"/>
        <v>0</v>
      </c>
      <c r="N455" s="4">
        <f t="shared" si="993"/>
        <v>150</v>
      </c>
      <c r="O455" s="4">
        <f t="shared" si="993"/>
        <v>0</v>
      </c>
      <c r="P455" s="4">
        <f t="shared" si="993"/>
        <v>0</v>
      </c>
      <c r="Q455" s="4">
        <f t="shared" si="993"/>
        <v>150</v>
      </c>
      <c r="R455" s="4">
        <f t="shared" si="993"/>
        <v>150</v>
      </c>
      <c r="S455" s="4">
        <f t="shared" si="993"/>
        <v>0</v>
      </c>
      <c r="T455" s="4">
        <f t="shared" si="993"/>
        <v>150</v>
      </c>
      <c r="U455" s="4">
        <f t="shared" si="993"/>
        <v>0</v>
      </c>
      <c r="V455" s="4">
        <f t="shared" si="993"/>
        <v>150</v>
      </c>
      <c r="W455" s="4">
        <f t="shared" si="993"/>
        <v>0</v>
      </c>
      <c r="X455" s="4">
        <f t="shared" si="993"/>
        <v>150</v>
      </c>
      <c r="Y455" s="4">
        <f t="shared" si="993"/>
        <v>0</v>
      </c>
      <c r="Z455" s="4">
        <f t="shared" si="993"/>
        <v>150</v>
      </c>
      <c r="AA455" s="4">
        <f t="shared" si="993"/>
        <v>150</v>
      </c>
      <c r="AB455" s="4">
        <f t="shared" si="993"/>
        <v>0</v>
      </c>
      <c r="AC455" s="4">
        <f t="shared" si="993"/>
        <v>150</v>
      </c>
      <c r="AD455" s="4">
        <f t="shared" si="993"/>
        <v>0</v>
      </c>
      <c r="AE455" s="4">
        <f t="shared" si="993"/>
        <v>150</v>
      </c>
      <c r="AF455" s="4">
        <f t="shared" si="994"/>
        <v>0</v>
      </c>
      <c r="AG455" s="4">
        <f t="shared" si="994"/>
        <v>150</v>
      </c>
      <c r="AH455" s="83"/>
    </row>
    <row r="456" spans="1:34" ht="31.5" hidden="1" outlineLevel="4" x14ac:dyDescent="0.2">
      <c r="A456" s="5" t="s">
        <v>35</v>
      </c>
      <c r="B456" s="5" t="s">
        <v>299</v>
      </c>
      <c r="C456" s="5" t="s">
        <v>303</v>
      </c>
      <c r="D456" s="5"/>
      <c r="E456" s="18" t="s">
        <v>604</v>
      </c>
      <c r="F456" s="4">
        <f t="shared" si="993"/>
        <v>150</v>
      </c>
      <c r="G456" s="4">
        <f t="shared" si="993"/>
        <v>0</v>
      </c>
      <c r="H456" s="4">
        <f t="shared" si="993"/>
        <v>150</v>
      </c>
      <c r="I456" s="4">
        <f t="shared" si="993"/>
        <v>0</v>
      </c>
      <c r="J456" s="4">
        <f t="shared" si="993"/>
        <v>0</v>
      </c>
      <c r="K456" s="4">
        <f t="shared" si="993"/>
        <v>0</v>
      </c>
      <c r="L456" s="4">
        <f t="shared" si="993"/>
        <v>150</v>
      </c>
      <c r="M456" s="4">
        <f t="shared" si="993"/>
        <v>0</v>
      </c>
      <c r="N456" s="4">
        <f t="shared" si="993"/>
        <v>150</v>
      </c>
      <c r="O456" s="4">
        <f t="shared" si="993"/>
        <v>0</v>
      </c>
      <c r="P456" s="4">
        <f t="shared" si="993"/>
        <v>0</v>
      </c>
      <c r="Q456" s="4">
        <f t="shared" si="993"/>
        <v>150</v>
      </c>
      <c r="R456" s="4">
        <f t="shared" si="993"/>
        <v>150</v>
      </c>
      <c r="S456" s="4">
        <f t="shared" si="993"/>
        <v>0</v>
      </c>
      <c r="T456" s="4">
        <f t="shared" si="993"/>
        <v>150</v>
      </c>
      <c r="U456" s="4">
        <f t="shared" si="993"/>
        <v>0</v>
      </c>
      <c r="V456" s="4">
        <f t="shared" si="993"/>
        <v>150</v>
      </c>
      <c r="W456" s="4">
        <f t="shared" si="993"/>
        <v>0</v>
      </c>
      <c r="X456" s="4">
        <f t="shared" si="993"/>
        <v>150</v>
      </c>
      <c r="Y456" s="4">
        <f t="shared" si="993"/>
        <v>0</v>
      </c>
      <c r="Z456" s="4">
        <f t="shared" si="993"/>
        <v>150</v>
      </c>
      <c r="AA456" s="4">
        <f t="shared" si="993"/>
        <v>150</v>
      </c>
      <c r="AB456" s="4">
        <f t="shared" si="993"/>
        <v>0</v>
      </c>
      <c r="AC456" s="4">
        <f t="shared" si="993"/>
        <v>150</v>
      </c>
      <c r="AD456" s="4">
        <f t="shared" si="993"/>
        <v>0</v>
      </c>
      <c r="AE456" s="4">
        <f t="shared" si="993"/>
        <v>150</v>
      </c>
      <c r="AF456" s="4">
        <f t="shared" si="994"/>
        <v>0</v>
      </c>
      <c r="AG456" s="4">
        <f t="shared" si="994"/>
        <v>150</v>
      </c>
      <c r="AH456" s="83"/>
    </row>
    <row r="457" spans="1:34" ht="31.5" hidden="1" outlineLevel="5" x14ac:dyDescent="0.2">
      <c r="A457" s="5" t="s">
        <v>35</v>
      </c>
      <c r="B457" s="5" t="s">
        <v>299</v>
      </c>
      <c r="C457" s="5" t="s">
        <v>304</v>
      </c>
      <c r="D457" s="5"/>
      <c r="E457" s="18" t="s">
        <v>14</v>
      </c>
      <c r="F457" s="4">
        <f t="shared" si="993"/>
        <v>150</v>
      </c>
      <c r="G457" s="4">
        <f t="shared" si="993"/>
        <v>0</v>
      </c>
      <c r="H457" s="4">
        <f t="shared" si="993"/>
        <v>150</v>
      </c>
      <c r="I457" s="4">
        <f t="shared" si="993"/>
        <v>0</v>
      </c>
      <c r="J457" s="4">
        <f t="shared" si="993"/>
        <v>0</v>
      </c>
      <c r="K457" s="4">
        <f t="shared" si="993"/>
        <v>0</v>
      </c>
      <c r="L457" s="4">
        <f t="shared" si="993"/>
        <v>150</v>
      </c>
      <c r="M457" s="4">
        <f t="shared" si="993"/>
        <v>0</v>
      </c>
      <c r="N457" s="4">
        <f t="shared" si="993"/>
        <v>150</v>
      </c>
      <c r="O457" s="4">
        <f t="shared" si="993"/>
        <v>0</v>
      </c>
      <c r="P457" s="4">
        <f t="shared" si="993"/>
        <v>0</v>
      </c>
      <c r="Q457" s="4">
        <f t="shared" si="993"/>
        <v>150</v>
      </c>
      <c r="R457" s="4">
        <f t="shared" si="993"/>
        <v>150</v>
      </c>
      <c r="S457" s="4">
        <f t="shared" si="993"/>
        <v>0</v>
      </c>
      <c r="T457" s="4">
        <f t="shared" si="993"/>
        <v>150</v>
      </c>
      <c r="U457" s="4">
        <f t="shared" si="993"/>
        <v>0</v>
      </c>
      <c r="V457" s="4">
        <f t="shared" si="993"/>
        <v>150</v>
      </c>
      <c r="W457" s="4">
        <f t="shared" si="993"/>
        <v>0</v>
      </c>
      <c r="X457" s="4">
        <f t="shared" si="993"/>
        <v>150</v>
      </c>
      <c r="Y457" s="4">
        <f t="shared" si="993"/>
        <v>0</v>
      </c>
      <c r="Z457" s="4">
        <f t="shared" si="993"/>
        <v>150</v>
      </c>
      <c r="AA457" s="4">
        <f t="shared" si="993"/>
        <v>150</v>
      </c>
      <c r="AB457" s="4">
        <f t="shared" si="993"/>
        <v>0</v>
      </c>
      <c r="AC457" s="4">
        <f t="shared" si="993"/>
        <v>150</v>
      </c>
      <c r="AD457" s="4">
        <f t="shared" si="993"/>
        <v>0</v>
      </c>
      <c r="AE457" s="4">
        <f t="shared" si="993"/>
        <v>150</v>
      </c>
      <c r="AF457" s="4">
        <f t="shared" si="994"/>
        <v>0</v>
      </c>
      <c r="AG457" s="4">
        <f t="shared" si="994"/>
        <v>150</v>
      </c>
      <c r="AH457" s="83"/>
    </row>
    <row r="458" spans="1:34" ht="31.5" hidden="1" outlineLevel="7" x14ac:dyDescent="0.2">
      <c r="A458" s="11" t="s">
        <v>35</v>
      </c>
      <c r="B458" s="11" t="s">
        <v>299</v>
      </c>
      <c r="C458" s="11" t="s">
        <v>304</v>
      </c>
      <c r="D458" s="11" t="s">
        <v>11</v>
      </c>
      <c r="E458" s="15" t="s">
        <v>12</v>
      </c>
      <c r="F458" s="8">
        <v>150</v>
      </c>
      <c r="G458" s="8"/>
      <c r="H458" s="8">
        <f>SUM(F458:G458)</f>
        <v>150</v>
      </c>
      <c r="I458" s="8"/>
      <c r="J458" s="8"/>
      <c r="K458" s="8"/>
      <c r="L458" s="8">
        <f>SUM(H458:K458)</f>
        <v>150</v>
      </c>
      <c r="M458" s="8"/>
      <c r="N458" s="8">
        <f>SUM(L458:M458)</f>
        <v>150</v>
      </c>
      <c r="O458" s="8"/>
      <c r="P458" s="8"/>
      <c r="Q458" s="8">
        <f>SUM(N458:P458)</f>
        <v>150</v>
      </c>
      <c r="R458" s="8">
        <v>150</v>
      </c>
      <c r="S458" s="8"/>
      <c r="T458" s="8">
        <f>SUM(R458:S458)</f>
        <v>150</v>
      </c>
      <c r="U458" s="8"/>
      <c r="V458" s="8">
        <f>SUM(T458:U458)</f>
        <v>150</v>
      </c>
      <c r="W458" s="8"/>
      <c r="X458" s="8">
        <f>SUM(V458:W458)</f>
        <v>150</v>
      </c>
      <c r="Y458" s="8"/>
      <c r="Z458" s="8">
        <f>SUM(X458:Y458)</f>
        <v>150</v>
      </c>
      <c r="AA458" s="8">
        <v>150</v>
      </c>
      <c r="AB458" s="8"/>
      <c r="AC458" s="8">
        <f>SUM(AA458:AB458)</f>
        <v>150</v>
      </c>
      <c r="AD458" s="8"/>
      <c r="AE458" s="8">
        <f>SUM(AC458:AD458)</f>
        <v>150</v>
      </c>
      <c r="AF458" s="8"/>
      <c r="AG458" s="8">
        <f>SUM(AE458:AF458)</f>
        <v>150</v>
      </c>
      <c r="AH458" s="83"/>
    </row>
    <row r="459" spans="1:34" ht="15.75" outlineLevel="7" x14ac:dyDescent="0.2">
      <c r="A459" s="5" t="s">
        <v>35</v>
      </c>
      <c r="B459" s="5" t="s">
        <v>563</v>
      </c>
      <c r="C459" s="11"/>
      <c r="D459" s="11"/>
      <c r="E459" s="12" t="s">
        <v>547</v>
      </c>
      <c r="F459" s="4">
        <f>F460+F466+F484+F492</f>
        <v>61512.239180000004</v>
      </c>
      <c r="G459" s="4">
        <f t="shared" ref="G459:J459" si="995">G460+G466+G484+G492</f>
        <v>0</v>
      </c>
      <c r="H459" s="4">
        <f t="shared" si="995"/>
        <v>61512.239180000004</v>
      </c>
      <c r="I459" s="4">
        <f t="shared" si="995"/>
        <v>-4475.8280000000004</v>
      </c>
      <c r="J459" s="4">
        <f t="shared" si="995"/>
        <v>1000</v>
      </c>
      <c r="K459" s="4">
        <f t="shared" ref="K459:L459" si="996">K460+K466+K484+K492</f>
        <v>0</v>
      </c>
      <c r="L459" s="4">
        <f t="shared" si="996"/>
        <v>58036.41118000001</v>
      </c>
      <c r="M459" s="4">
        <f t="shared" ref="M459:Q459" si="997">M460+M466+M484+M492</f>
        <v>511.87</v>
      </c>
      <c r="N459" s="4">
        <f t="shared" si="997"/>
        <v>58548.281180000005</v>
      </c>
      <c r="O459" s="4">
        <f t="shared" si="997"/>
        <v>5976</v>
      </c>
      <c r="P459" s="4">
        <f t="shared" si="997"/>
        <v>0</v>
      </c>
      <c r="Q459" s="4">
        <f t="shared" si="997"/>
        <v>64524.281179999998</v>
      </c>
      <c r="R459" s="4">
        <f>R460+R466+R484+R492</f>
        <v>53235.020000000004</v>
      </c>
      <c r="S459" s="4">
        <f t="shared" ref="S459" si="998">S460+S466+S484+S492</f>
        <v>0</v>
      </c>
      <c r="T459" s="4">
        <f t="shared" ref="T459:Z459" si="999">T460+T466+T484+T492</f>
        <v>53235.020000000004</v>
      </c>
      <c r="U459" s="4">
        <f t="shared" si="999"/>
        <v>-4475.8</v>
      </c>
      <c r="V459" s="4">
        <f t="shared" si="999"/>
        <v>48759.220000000008</v>
      </c>
      <c r="W459" s="4">
        <f t="shared" si="999"/>
        <v>0</v>
      </c>
      <c r="X459" s="4">
        <f t="shared" si="999"/>
        <v>48759.220000000008</v>
      </c>
      <c r="Y459" s="4">
        <f t="shared" si="999"/>
        <v>0</v>
      </c>
      <c r="Z459" s="4">
        <f t="shared" si="999"/>
        <v>48759.220000000008</v>
      </c>
      <c r="AA459" s="4">
        <f>AA460+AA466+AA484+AA492</f>
        <v>35036.519999999997</v>
      </c>
      <c r="AB459" s="4">
        <f t="shared" ref="AB459" si="1000">AB460+AB466+AB484+AB492</f>
        <v>0</v>
      </c>
      <c r="AC459" s="4">
        <f t="shared" ref="AC459:AG459" si="1001">AC460+AC466+AC484+AC492</f>
        <v>35036.519999999997</v>
      </c>
      <c r="AD459" s="4">
        <f t="shared" si="1001"/>
        <v>12316.6</v>
      </c>
      <c r="AE459" s="4">
        <f t="shared" si="1001"/>
        <v>47353.119999999995</v>
      </c>
      <c r="AF459" s="4">
        <f t="shared" si="1001"/>
        <v>4871.6000000000004</v>
      </c>
      <c r="AG459" s="4">
        <f t="shared" si="1001"/>
        <v>52224.72</v>
      </c>
      <c r="AH459" s="83"/>
    </row>
    <row r="460" spans="1:34" ht="15.75" hidden="1" outlineLevel="1" x14ac:dyDescent="0.2">
      <c r="A460" s="5" t="s">
        <v>35</v>
      </c>
      <c r="B460" s="5" t="s">
        <v>305</v>
      </c>
      <c r="C460" s="5"/>
      <c r="D460" s="5"/>
      <c r="E460" s="18" t="s">
        <v>306</v>
      </c>
      <c r="F460" s="4">
        <f t="shared" ref="F460:AF464" si="1002">F461</f>
        <v>13877</v>
      </c>
      <c r="G460" s="4">
        <f t="shared" si="1002"/>
        <v>0</v>
      </c>
      <c r="H460" s="4">
        <f t="shared" si="1002"/>
        <v>13877</v>
      </c>
      <c r="I460" s="4">
        <f t="shared" si="1002"/>
        <v>0</v>
      </c>
      <c r="J460" s="4">
        <f t="shared" si="1002"/>
        <v>0</v>
      </c>
      <c r="K460" s="4">
        <f t="shared" si="1002"/>
        <v>0</v>
      </c>
      <c r="L460" s="4">
        <f t="shared" si="1002"/>
        <v>13877</v>
      </c>
      <c r="M460" s="4">
        <f t="shared" si="1002"/>
        <v>0</v>
      </c>
      <c r="N460" s="4">
        <f t="shared" si="1002"/>
        <v>13877</v>
      </c>
      <c r="O460" s="4">
        <f t="shared" si="1002"/>
        <v>0</v>
      </c>
      <c r="P460" s="4">
        <f t="shared" si="1002"/>
        <v>0</v>
      </c>
      <c r="Q460" s="4">
        <f t="shared" si="1002"/>
        <v>13877</v>
      </c>
      <c r="R460" s="4">
        <f t="shared" si="1002"/>
        <v>13877</v>
      </c>
      <c r="S460" s="4">
        <f t="shared" si="1002"/>
        <v>0</v>
      </c>
      <c r="T460" s="4">
        <f t="shared" si="1002"/>
        <v>13877</v>
      </c>
      <c r="U460" s="4">
        <f t="shared" si="1002"/>
        <v>0</v>
      </c>
      <c r="V460" s="4">
        <f t="shared" si="1002"/>
        <v>13877</v>
      </c>
      <c r="W460" s="4">
        <f t="shared" si="1002"/>
        <v>0</v>
      </c>
      <c r="X460" s="4">
        <f t="shared" si="1002"/>
        <v>13877</v>
      </c>
      <c r="Y460" s="4">
        <f t="shared" si="1002"/>
        <v>0</v>
      </c>
      <c r="Z460" s="4">
        <f t="shared" si="1002"/>
        <v>13877</v>
      </c>
      <c r="AA460" s="4">
        <f t="shared" si="1002"/>
        <v>13877</v>
      </c>
      <c r="AB460" s="4">
        <f t="shared" si="1002"/>
        <v>0</v>
      </c>
      <c r="AC460" s="4">
        <f t="shared" si="1002"/>
        <v>13877</v>
      </c>
      <c r="AD460" s="4">
        <f t="shared" si="1002"/>
        <v>0</v>
      </c>
      <c r="AE460" s="4">
        <f t="shared" si="1002"/>
        <v>13877</v>
      </c>
      <c r="AF460" s="4">
        <f t="shared" si="1002"/>
        <v>0</v>
      </c>
      <c r="AG460" s="4">
        <f t="shared" ref="AF460:AG464" si="1003">AG461</f>
        <v>13877</v>
      </c>
      <c r="AH460" s="83"/>
    </row>
    <row r="461" spans="1:34" ht="31.5" hidden="1" outlineLevel="2" x14ac:dyDescent="0.2">
      <c r="A461" s="5" t="s">
        <v>35</v>
      </c>
      <c r="B461" s="5" t="s">
        <v>305</v>
      </c>
      <c r="C461" s="5" t="s">
        <v>52</v>
      </c>
      <c r="D461" s="5"/>
      <c r="E461" s="18" t="s">
        <v>53</v>
      </c>
      <c r="F461" s="4">
        <f t="shared" si="1002"/>
        <v>13877</v>
      </c>
      <c r="G461" s="4">
        <f t="shared" si="1002"/>
        <v>0</v>
      </c>
      <c r="H461" s="4">
        <f t="shared" si="1002"/>
        <v>13877</v>
      </c>
      <c r="I461" s="4">
        <f t="shared" si="1002"/>
        <v>0</v>
      </c>
      <c r="J461" s="4">
        <f t="shared" si="1002"/>
        <v>0</v>
      </c>
      <c r="K461" s="4">
        <f t="shared" si="1002"/>
        <v>0</v>
      </c>
      <c r="L461" s="4">
        <f t="shared" si="1002"/>
        <v>13877</v>
      </c>
      <c r="M461" s="4">
        <f t="shared" si="1002"/>
        <v>0</v>
      </c>
      <c r="N461" s="4">
        <f t="shared" si="1002"/>
        <v>13877</v>
      </c>
      <c r="O461" s="4">
        <f t="shared" si="1002"/>
        <v>0</v>
      </c>
      <c r="P461" s="4">
        <f t="shared" si="1002"/>
        <v>0</v>
      </c>
      <c r="Q461" s="4">
        <f t="shared" si="1002"/>
        <v>13877</v>
      </c>
      <c r="R461" s="4">
        <f t="shared" si="1002"/>
        <v>13877</v>
      </c>
      <c r="S461" s="4">
        <f t="shared" si="1002"/>
        <v>0</v>
      </c>
      <c r="T461" s="4">
        <f t="shared" si="1002"/>
        <v>13877</v>
      </c>
      <c r="U461" s="4">
        <f t="shared" si="1002"/>
        <v>0</v>
      </c>
      <c r="V461" s="4">
        <f t="shared" si="1002"/>
        <v>13877</v>
      </c>
      <c r="W461" s="4">
        <f t="shared" si="1002"/>
        <v>0</v>
      </c>
      <c r="X461" s="4">
        <f t="shared" si="1002"/>
        <v>13877</v>
      </c>
      <c r="Y461" s="4">
        <f t="shared" si="1002"/>
        <v>0</v>
      </c>
      <c r="Z461" s="4">
        <f t="shared" si="1002"/>
        <v>13877</v>
      </c>
      <c r="AA461" s="4">
        <f t="shared" si="1002"/>
        <v>13877</v>
      </c>
      <c r="AB461" s="4">
        <f t="shared" si="1002"/>
        <v>0</v>
      </c>
      <c r="AC461" s="4">
        <f t="shared" si="1002"/>
        <v>13877</v>
      </c>
      <c r="AD461" s="4">
        <f t="shared" si="1002"/>
        <v>0</v>
      </c>
      <c r="AE461" s="4">
        <f t="shared" si="1002"/>
        <v>13877</v>
      </c>
      <c r="AF461" s="4">
        <f t="shared" si="1003"/>
        <v>0</v>
      </c>
      <c r="AG461" s="4">
        <f t="shared" si="1003"/>
        <v>13877</v>
      </c>
      <c r="AH461" s="83"/>
    </row>
    <row r="462" spans="1:34" ht="47.25" hidden="1" outlineLevel="3" x14ac:dyDescent="0.2">
      <c r="A462" s="5" t="s">
        <v>35</v>
      </c>
      <c r="B462" s="5" t="s">
        <v>305</v>
      </c>
      <c r="C462" s="5" t="s">
        <v>54</v>
      </c>
      <c r="D462" s="5"/>
      <c r="E462" s="18" t="s">
        <v>55</v>
      </c>
      <c r="F462" s="4">
        <f t="shared" si="1002"/>
        <v>13877</v>
      </c>
      <c r="G462" s="4">
        <f t="shared" si="1002"/>
        <v>0</v>
      </c>
      <c r="H462" s="4">
        <f t="shared" si="1002"/>
        <v>13877</v>
      </c>
      <c r="I462" s="4">
        <f t="shared" si="1002"/>
        <v>0</v>
      </c>
      <c r="J462" s="4">
        <f t="shared" si="1002"/>
        <v>0</v>
      </c>
      <c r="K462" s="4">
        <f t="shared" si="1002"/>
        <v>0</v>
      </c>
      <c r="L462" s="4">
        <f t="shared" si="1002"/>
        <v>13877</v>
      </c>
      <c r="M462" s="4">
        <f t="shared" si="1002"/>
        <v>0</v>
      </c>
      <c r="N462" s="4">
        <f t="shared" si="1002"/>
        <v>13877</v>
      </c>
      <c r="O462" s="4">
        <f t="shared" si="1002"/>
        <v>0</v>
      </c>
      <c r="P462" s="4">
        <f t="shared" si="1002"/>
        <v>0</v>
      </c>
      <c r="Q462" s="4">
        <f t="shared" si="1002"/>
        <v>13877</v>
      </c>
      <c r="R462" s="4">
        <f t="shared" si="1002"/>
        <v>13877</v>
      </c>
      <c r="S462" s="4">
        <f t="shared" si="1002"/>
        <v>0</v>
      </c>
      <c r="T462" s="4">
        <f t="shared" si="1002"/>
        <v>13877</v>
      </c>
      <c r="U462" s="4">
        <f t="shared" si="1002"/>
        <v>0</v>
      </c>
      <c r="V462" s="4">
        <f t="shared" si="1002"/>
        <v>13877</v>
      </c>
      <c r="W462" s="4">
        <f t="shared" si="1002"/>
        <v>0</v>
      </c>
      <c r="X462" s="4">
        <f t="shared" si="1002"/>
        <v>13877</v>
      </c>
      <c r="Y462" s="4">
        <f t="shared" si="1002"/>
        <v>0</v>
      </c>
      <c r="Z462" s="4">
        <f t="shared" si="1002"/>
        <v>13877</v>
      </c>
      <c r="AA462" s="4">
        <f t="shared" si="1002"/>
        <v>13877</v>
      </c>
      <c r="AB462" s="4">
        <f t="shared" si="1002"/>
        <v>0</v>
      </c>
      <c r="AC462" s="4">
        <f t="shared" si="1002"/>
        <v>13877</v>
      </c>
      <c r="AD462" s="4">
        <f t="shared" si="1002"/>
        <v>0</v>
      </c>
      <c r="AE462" s="4">
        <f t="shared" si="1002"/>
        <v>13877</v>
      </c>
      <c r="AF462" s="4">
        <f t="shared" si="1003"/>
        <v>0</v>
      </c>
      <c r="AG462" s="4">
        <f t="shared" si="1003"/>
        <v>13877</v>
      </c>
      <c r="AH462" s="83"/>
    </row>
    <row r="463" spans="1:34" ht="31.5" hidden="1" outlineLevel="4" x14ac:dyDescent="0.2">
      <c r="A463" s="5" t="s">
        <v>35</v>
      </c>
      <c r="B463" s="5" t="s">
        <v>305</v>
      </c>
      <c r="C463" s="5" t="s">
        <v>56</v>
      </c>
      <c r="D463" s="5"/>
      <c r="E463" s="18" t="s">
        <v>57</v>
      </c>
      <c r="F463" s="4">
        <f t="shared" si="1002"/>
        <v>13877</v>
      </c>
      <c r="G463" s="4">
        <f t="shared" si="1002"/>
        <v>0</v>
      </c>
      <c r="H463" s="4">
        <f t="shared" si="1002"/>
        <v>13877</v>
      </c>
      <c r="I463" s="4">
        <f t="shared" si="1002"/>
        <v>0</v>
      </c>
      <c r="J463" s="4">
        <f t="shared" si="1002"/>
        <v>0</v>
      </c>
      <c r="K463" s="4">
        <f t="shared" si="1002"/>
        <v>0</v>
      </c>
      <c r="L463" s="4">
        <f t="shared" si="1002"/>
        <v>13877</v>
      </c>
      <c r="M463" s="4">
        <f t="shared" si="1002"/>
        <v>0</v>
      </c>
      <c r="N463" s="4">
        <f t="shared" si="1002"/>
        <v>13877</v>
      </c>
      <c r="O463" s="4">
        <f t="shared" si="1002"/>
        <v>0</v>
      </c>
      <c r="P463" s="4">
        <f t="shared" si="1002"/>
        <v>0</v>
      </c>
      <c r="Q463" s="4">
        <f t="shared" si="1002"/>
        <v>13877</v>
      </c>
      <c r="R463" s="4">
        <f t="shared" si="1002"/>
        <v>13877</v>
      </c>
      <c r="S463" s="4">
        <f t="shared" si="1002"/>
        <v>0</v>
      </c>
      <c r="T463" s="4">
        <f t="shared" si="1002"/>
        <v>13877</v>
      </c>
      <c r="U463" s="4">
        <f t="shared" si="1002"/>
        <v>0</v>
      </c>
      <c r="V463" s="4">
        <f t="shared" si="1002"/>
        <v>13877</v>
      </c>
      <c r="W463" s="4">
        <f t="shared" si="1002"/>
        <v>0</v>
      </c>
      <c r="X463" s="4">
        <f t="shared" si="1002"/>
        <v>13877</v>
      </c>
      <c r="Y463" s="4">
        <f t="shared" si="1002"/>
        <v>0</v>
      </c>
      <c r="Z463" s="4">
        <f t="shared" si="1002"/>
        <v>13877</v>
      </c>
      <c r="AA463" s="4">
        <f t="shared" si="1002"/>
        <v>13877</v>
      </c>
      <c r="AB463" s="4">
        <f t="shared" si="1002"/>
        <v>0</v>
      </c>
      <c r="AC463" s="4">
        <f t="shared" si="1002"/>
        <v>13877</v>
      </c>
      <c r="AD463" s="4">
        <f t="shared" si="1002"/>
        <v>0</v>
      </c>
      <c r="AE463" s="4">
        <f t="shared" si="1002"/>
        <v>13877</v>
      </c>
      <c r="AF463" s="4">
        <f t="shared" si="1003"/>
        <v>0</v>
      </c>
      <c r="AG463" s="4">
        <f t="shared" si="1003"/>
        <v>13877</v>
      </c>
      <c r="AH463" s="83"/>
    </row>
    <row r="464" spans="1:34" ht="31.5" hidden="1" outlineLevel="5" x14ac:dyDescent="0.2">
      <c r="A464" s="5" t="s">
        <v>35</v>
      </c>
      <c r="B464" s="5" t="s">
        <v>305</v>
      </c>
      <c r="C464" s="5" t="s">
        <v>307</v>
      </c>
      <c r="D464" s="5"/>
      <c r="E464" s="18" t="s">
        <v>775</v>
      </c>
      <c r="F464" s="4">
        <f t="shared" si="1002"/>
        <v>13877</v>
      </c>
      <c r="G464" s="4">
        <f t="shared" si="1002"/>
        <v>0</v>
      </c>
      <c r="H464" s="4">
        <f t="shared" si="1002"/>
        <v>13877</v>
      </c>
      <c r="I464" s="4">
        <f t="shared" si="1002"/>
        <v>0</v>
      </c>
      <c r="J464" s="4">
        <f t="shared" si="1002"/>
        <v>0</v>
      </c>
      <c r="K464" s="4">
        <f t="shared" si="1002"/>
        <v>0</v>
      </c>
      <c r="L464" s="4">
        <f t="shared" si="1002"/>
        <v>13877</v>
      </c>
      <c r="M464" s="4">
        <f t="shared" si="1002"/>
        <v>0</v>
      </c>
      <c r="N464" s="4">
        <f t="shared" si="1002"/>
        <v>13877</v>
      </c>
      <c r="O464" s="4">
        <f t="shared" si="1002"/>
        <v>0</v>
      </c>
      <c r="P464" s="4">
        <f t="shared" si="1002"/>
        <v>0</v>
      </c>
      <c r="Q464" s="4">
        <f t="shared" si="1002"/>
        <v>13877</v>
      </c>
      <c r="R464" s="4">
        <f t="shared" si="1002"/>
        <v>13877</v>
      </c>
      <c r="S464" s="4">
        <f t="shared" si="1002"/>
        <v>0</v>
      </c>
      <c r="T464" s="4">
        <f t="shared" si="1002"/>
        <v>13877</v>
      </c>
      <c r="U464" s="4">
        <f t="shared" si="1002"/>
        <v>0</v>
      </c>
      <c r="V464" s="4">
        <f t="shared" si="1002"/>
        <v>13877</v>
      </c>
      <c r="W464" s="4">
        <f t="shared" si="1002"/>
        <v>0</v>
      </c>
      <c r="X464" s="4">
        <f t="shared" si="1002"/>
        <v>13877</v>
      </c>
      <c r="Y464" s="4">
        <f t="shared" si="1002"/>
        <v>0</v>
      </c>
      <c r="Z464" s="4">
        <f t="shared" si="1002"/>
        <v>13877</v>
      </c>
      <c r="AA464" s="4">
        <f t="shared" si="1002"/>
        <v>13877</v>
      </c>
      <c r="AB464" s="4">
        <f t="shared" si="1002"/>
        <v>0</v>
      </c>
      <c r="AC464" s="4">
        <f t="shared" si="1002"/>
        <v>13877</v>
      </c>
      <c r="AD464" s="4">
        <f t="shared" si="1002"/>
        <v>0</v>
      </c>
      <c r="AE464" s="4">
        <f t="shared" si="1002"/>
        <v>13877</v>
      </c>
      <c r="AF464" s="4">
        <f t="shared" si="1003"/>
        <v>0</v>
      </c>
      <c r="AG464" s="4">
        <f t="shared" si="1003"/>
        <v>13877</v>
      </c>
      <c r="AH464" s="83"/>
    </row>
    <row r="465" spans="1:34" ht="15.75" hidden="1" outlineLevel="7" x14ac:dyDescent="0.2">
      <c r="A465" s="11" t="s">
        <v>35</v>
      </c>
      <c r="B465" s="11" t="s">
        <v>305</v>
      </c>
      <c r="C465" s="11" t="s">
        <v>307</v>
      </c>
      <c r="D465" s="11" t="s">
        <v>33</v>
      </c>
      <c r="E465" s="15" t="s">
        <v>34</v>
      </c>
      <c r="F465" s="8">
        <v>13877</v>
      </c>
      <c r="G465" s="8"/>
      <c r="H465" s="8">
        <f>SUM(F465:G465)</f>
        <v>13877</v>
      </c>
      <c r="I465" s="8"/>
      <c r="J465" s="8"/>
      <c r="K465" s="8"/>
      <c r="L465" s="8">
        <f>SUM(H465:K465)</f>
        <v>13877</v>
      </c>
      <c r="M465" s="8"/>
      <c r="N465" s="8">
        <f>SUM(L465:M465)</f>
        <v>13877</v>
      </c>
      <c r="O465" s="8"/>
      <c r="P465" s="8"/>
      <c r="Q465" s="8">
        <f>SUM(N465:P465)</f>
        <v>13877</v>
      </c>
      <c r="R465" s="8">
        <v>13877</v>
      </c>
      <c r="S465" s="8"/>
      <c r="T465" s="8">
        <f>SUM(R465:S465)</f>
        <v>13877</v>
      </c>
      <c r="U465" s="8"/>
      <c r="V465" s="8">
        <f>SUM(T465:U465)</f>
        <v>13877</v>
      </c>
      <c r="W465" s="8"/>
      <c r="X465" s="8">
        <f>SUM(V465:W465)</f>
        <v>13877</v>
      </c>
      <c r="Y465" s="8"/>
      <c r="Z465" s="8">
        <f>SUM(X465:Y465)</f>
        <v>13877</v>
      </c>
      <c r="AA465" s="8">
        <v>13877</v>
      </c>
      <c r="AB465" s="8"/>
      <c r="AC465" s="8">
        <f>SUM(AA465:AB465)</f>
        <v>13877</v>
      </c>
      <c r="AD465" s="8"/>
      <c r="AE465" s="8">
        <f>SUM(AC465:AD465)</f>
        <v>13877</v>
      </c>
      <c r="AF465" s="8"/>
      <c r="AG465" s="8">
        <f>SUM(AE465:AF465)</f>
        <v>13877</v>
      </c>
      <c r="AH465" s="83"/>
    </row>
    <row r="466" spans="1:34" ht="15.75" outlineLevel="1" x14ac:dyDescent="0.2">
      <c r="A466" s="5" t="s">
        <v>35</v>
      </c>
      <c r="B466" s="5" t="s">
        <v>308</v>
      </c>
      <c r="C466" s="5"/>
      <c r="D466" s="5"/>
      <c r="E466" s="18" t="s">
        <v>309</v>
      </c>
      <c r="F466" s="4">
        <f>F467+F472</f>
        <v>26183.739180000004</v>
      </c>
      <c r="G466" s="4">
        <f t="shared" ref="G466:J466" si="1004">G467+G472</f>
        <v>0</v>
      </c>
      <c r="H466" s="4">
        <f t="shared" si="1004"/>
        <v>26183.739180000004</v>
      </c>
      <c r="I466" s="4">
        <f t="shared" si="1004"/>
        <v>-4475.8280000000004</v>
      </c>
      <c r="J466" s="4">
        <f t="shared" si="1004"/>
        <v>0</v>
      </c>
      <c r="K466" s="4">
        <f t="shared" ref="K466:L466" si="1005">K467+K472</f>
        <v>0</v>
      </c>
      <c r="L466" s="4">
        <f t="shared" si="1005"/>
        <v>21707.911180000003</v>
      </c>
      <c r="M466" s="4">
        <f t="shared" ref="M466:Q466" si="1006">M467+M472</f>
        <v>0</v>
      </c>
      <c r="N466" s="4">
        <f t="shared" si="1006"/>
        <v>21707.911180000003</v>
      </c>
      <c r="O466" s="4">
        <f t="shared" si="1006"/>
        <v>-1719.9</v>
      </c>
      <c r="P466" s="4">
        <f t="shared" si="1006"/>
        <v>0</v>
      </c>
      <c r="Q466" s="4">
        <f t="shared" si="1006"/>
        <v>19988.011180000001</v>
      </c>
      <c r="R466" s="4">
        <f>R467+R472</f>
        <v>18555.920000000002</v>
      </c>
      <c r="S466" s="4">
        <f t="shared" ref="S466" si="1007">S467+S472</f>
        <v>0</v>
      </c>
      <c r="T466" s="4">
        <f t="shared" ref="T466:Z466" si="1008">T467+T472</f>
        <v>18555.920000000002</v>
      </c>
      <c r="U466" s="4">
        <f t="shared" si="1008"/>
        <v>-4475.8</v>
      </c>
      <c r="V466" s="4">
        <f t="shared" si="1008"/>
        <v>14080.120000000003</v>
      </c>
      <c r="W466" s="4">
        <f t="shared" si="1008"/>
        <v>0</v>
      </c>
      <c r="X466" s="4">
        <f t="shared" si="1008"/>
        <v>14080.120000000003</v>
      </c>
      <c r="Y466" s="4">
        <f t="shared" si="1008"/>
        <v>0</v>
      </c>
      <c r="Z466" s="4">
        <f t="shared" si="1008"/>
        <v>14080.120000000003</v>
      </c>
      <c r="AA466" s="4">
        <f>AA467+AA472</f>
        <v>358.32</v>
      </c>
      <c r="AB466" s="4">
        <f t="shared" ref="AB466" si="1009">AB467+AB472</f>
        <v>0</v>
      </c>
      <c r="AC466" s="4">
        <f t="shared" ref="AC466:AG466" si="1010">AC467+AC472</f>
        <v>358.32</v>
      </c>
      <c r="AD466" s="4">
        <f t="shared" si="1010"/>
        <v>12316.6</v>
      </c>
      <c r="AE466" s="4">
        <f t="shared" si="1010"/>
        <v>12674.92</v>
      </c>
      <c r="AF466" s="4">
        <f t="shared" si="1010"/>
        <v>4871.6000000000004</v>
      </c>
      <c r="AG466" s="4">
        <f t="shared" si="1010"/>
        <v>17546.52</v>
      </c>
      <c r="AH466" s="83"/>
    </row>
    <row r="467" spans="1:34" ht="31.5" hidden="1" outlineLevel="2" x14ac:dyDescent="0.2">
      <c r="A467" s="5" t="s">
        <v>35</v>
      </c>
      <c r="B467" s="5" t="s">
        <v>308</v>
      </c>
      <c r="C467" s="5" t="s">
        <v>170</v>
      </c>
      <c r="D467" s="5"/>
      <c r="E467" s="18" t="s">
        <v>171</v>
      </c>
      <c r="F467" s="4">
        <f>F468</f>
        <v>16792.400000000001</v>
      </c>
      <c r="G467" s="4">
        <f t="shared" ref="G467:Q467" si="1011">G468</f>
        <v>0</v>
      </c>
      <c r="H467" s="4">
        <f t="shared" si="1011"/>
        <v>16792.400000000001</v>
      </c>
      <c r="I467" s="4">
        <f t="shared" si="1011"/>
        <v>-4475.8280000000004</v>
      </c>
      <c r="J467" s="4">
        <f t="shared" si="1011"/>
        <v>0</v>
      </c>
      <c r="K467" s="4">
        <f t="shared" si="1011"/>
        <v>0</v>
      </c>
      <c r="L467" s="4">
        <f t="shared" si="1011"/>
        <v>12316.572</v>
      </c>
      <c r="M467" s="4">
        <f t="shared" si="1011"/>
        <v>0</v>
      </c>
      <c r="N467" s="4">
        <f t="shared" si="1011"/>
        <v>12316.572</v>
      </c>
      <c r="O467" s="4">
        <f t="shared" si="1011"/>
        <v>0</v>
      </c>
      <c r="P467" s="4">
        <f t="shared" si="1011"/>
        <v>0</v>
      </c>
      <c r="Q467" s="4">
        <f t="shared" si="1011"/>
        <v>12316.572</v>
      </c>
      <c r="R467" s="4">
        <f t="shared" ref="R467:AA467" si="1012">R468</f>
        <v>16792.400000000001</v>
      </c>
      <c r="S467" s="4">
        <f t="shared" ref="S467" si="1013">S468</f>
        <v>0</v>
      </c>
      <c r="T467" s="4">
        <f t="shared" ref="T467:Z467" si="1014">T468</f>
        <v>16792.400000000001</v>
      </c>
      <c r="U467" s="4">
        <f t="shared" si="1014"/>
        <v>-4475.8</v>
      </c>
      <c r="V467" s="4">
        <f t="shared" si="1014"/>
        <v>12316.600000000002</v>
      </c>
      <c r="W467" s="4">
        <f t="shared" si="1014"/>
        <v>0</v>
      </c>
      <c r="X467" s="4">
        <f t="shared" si="1014"/>
        <v>12316.600000000002</v>
      </c>
      <c r="Y467" s="4">
        <f t="shared" si="1014"/>
        <v>0</v>
      </c>
      <c r="Z467" s="4">
        <f t="shared" si="1014"/>
        <v>12316.600000000002</v>
      </c>
      <c r="AA467" s="4">
        <f t="shared" si="1012"/>
        <v>0</v>
      </c>
      <c r="AB467" s="4">
        <f t="shared" ref="AB467" si="1015">AB468</f>
        <v>0</v>
      </c>
      <c r="AC467" s="4"/>
      <c r="AD467" s="4">
        <f t="shared" ref="AD467:AG470" si="1016">AD468</f>
        <v>12316.6</v>
      </c>
      <c r="AE467" s="4">
        <f t="shared" si="1016"/>
        <v>12316.6</v>
      </c>
      <c r="AF467" s="4">
        <f t="shared" si="1016"/>
        <v>0</v>
      </c>
      <c r="AG467" s="4">
        <f t="shared" si="1016"/>
        <v>12316.6</v>
      </c>
      <c r="AH467" s="83"/>
    </row>
    <row r="468" spans="1:34" ht="47.25" hidden="1" outlineLevel="3" x14ac:dyDescent="0.2">
      <c r="A468" s="5" t="s">
        <v>35</v>
      </c>
      <c r="B468" s="5" t="s">
        <v>308</v>
      </c>
      <c r="C468" s="5" t="s">
        <v>188</v>
      </c>
      <c r="D468" s="5"/>
      <c r="E468" s="18" t="s">
        <v>189</v>
      </c>
      <c r="F468" s="4">
        <f t="shared" ref="F468:AF470" si="1017">F469</f>
        <v>16792.400000000001</v>
      </c>
      <c r="G468" s="4">
        <f t="shared" si="1017"/>
        <v>0</v>
      </c>
      <c r="H468" s="4">
        <f t="shared" si="1017"/>
        <v>16792.400000000001</v>
      </c>
      <c r="I468" s="4">
        <f t="shared" si="1017"/>
        <v>-4475.8280000000004</v>
      </c>
      <c r="J468" s="4">
        <f t="shared" si="1017"/>
        <v>0</v>
      </c>
      <c r="K468" s="4">
        <f t="shared" si="1017"/>
        <v>0</v>
      </c>
      <c r="L468" s="4">
        <f t="shared" si="1017"/>
        <v>12316.572</v>
      </c>
      <c r="M468" s="4">
        <f t="shared" si="1017"/>
        <v>0</v>
      </c>
      <c r="N468" s="4">
        <f t="shared" si="1017"/>
        <v>12316.572</v>
      </c>
      <c r="O468" s="4">
        <f t="shared" si="1017"/>
        <v>0</v>
      </c>
      <c r="P468" s="4">
        <f t="shared" si="1017"/>
        <v>0</v>
      </c>
      <c r="Q468" s="4">
        <f t="shared" si="1017"/>
        <v>12316.572</v>
      </c>
      <c r="R468" s="4">
        <f t="shared" si="1017"/>
        <v>16792.400000000001</v>
      </c>
      <c r="S468" s="4">
        <f t="shared" si="1017"/>
        <v>0</v>
      </c>
      <c r="T468" s="4">
        <f t="shared" si="1017"/>
        <v>16792.400000000001</v>
      </c>
      <c r="U468" s="4">
        <f t="shared" si="1017"/>
        <v>-4475.8</v>
      </c>
      <c r="V468" s="4">
        <f t="shared" si="1017"/>
        <v>12316.600000000002</v>
      </c>
      <c r="W468" s="4">
        <f t="shared" si="1017"/>
        <v>0</v>
      </c>
      <c r="X468" s="4">
        <f t="shared" si="1017"/>
        <v>12316.600000000002</v>
      </c>
      <c r="Y468" s="4">
        <f t="shared" si="1017"/>
        <v>0</v>
      </c>
      <c r="Z468" s="4">
        <f t="shared" si="1017"/>
        <v>12316.600000000002</v>
      </c>
      <c r="AA468" s="4">
        <f t="shared" si="1017"/>
        <v>0</v>
      </c>
      <c r="AB468" s="4">
        <f t="shared" si="1017"/>
        <v>0</v>
      </c>
      <c r="AC468" s="4"/>
      <c r="AD468" s="4">
        <f t="shared" si="1017"/>
        <v>12316.6</v>
      </c>
      <c r="AE468" s="4">
        <f t="shared" si="1017"/>
        <v>12316.6</v>
      </c>
      <c r="AF468" s="4">
        <f t="shared" si="1017"/>
        <v>0</v>
      </c>
      <c r="AG468" s="4">
        <f t="shared" si="1016"/>
        <v>12316.6</v>
      </c>
      <c r="AH468" s="83"/>
    </row>
    <row r="469" spans="1:34" ht="47.25" hidden="1" outlineLevel="4" x14ac:dyDescent="0.2">
      <c r="A469" s="5" t="s">
        <v>35</v>
      </c>
      <c r="B469" s="5" t="s">
        <v>308</v>
      </c>
      <c r="C469" s="5" t="s">
        <v>190</v>
      </c>
      <c r="D469" s="5"/>
      <c r="E469" s="18" t="s">
        <v>114</v>
      </c>
      <c r="F469" s="4">
        <f t="shared" si="1017"/>
        <v>16792.400000000001</v>
      </c>
      <c r="G469" s="4">
        <f t="shared" si="1017"/>
        <v>0</v>
      </c>
      <c r="H469" s="4">
        <f t="shared" si="1017"/>
        <v>16792.400000000001</v>
      </c>
      <c r="I469" s="4">
        <f t="shared" si="1017"/>
        <v>-4475.8280000000004</v>
      </c>
      <c r="J469" s="4">
        <f t="shared" si="1017"/>
        <v>0</v>
      </c>
      <c r="K469" s="4">
        <f t="shared" si="1017"/>
        <v>0</v>
      </c>
      <c r="L469" s="4">
        <f t="shared" si="1017"/>
        <v>12316.572</v>
      </c>
      <c r="M469" s="4">
        <f t="shared" si="1017"/>
        <v>0</v>
      </c>
      <c r="N469" s="4">
        <f t="shared" si="1017"/>
        <v>12316.572</v>
      </c>
      <c r="O469" s="4">
        <f t="shared" si="1017"/>
        <v>0</v>
      </c>
      <c r="P469" s="4">
        <f t="shared" si="1017"/>
        <v>0</v>
      </c>
      <c r="Q469" s="4">
        <f t="shared" si="1017"/>
        <v>12316.572</v>
      </c>
      <c r="R469" s="4">
        <f t="shared" si="1017"/>
        <v>16792.400000000001</v>
      </c>
      <c r="S469" s="4">
        <f t="shared" si="1017"/>
        <v>0</v>
      </c>
      <c r="T469" s="4">
        <f t="shared" si="1017"/>
        <v>16792.400000000001</v>
      </c>
      <c r="U469" s="4">
        <f t="shared" si="1017"/>
        <v>-4475.8</v>
      </c>
      <c r="V469" s="4">
        <f t="shared" si="1017"/>
        <v>12316.600000000002</v>
      </c>
      <c r="W469" s="4">
        <f t="shared" si="1017"/>
        <v>0</v>
      </c>
      <c r="X469" s="4">
        <f t="shared" si="1017"/>
        <v>12316.600000000002</v>
      </c>
      <c r="Y469" s="4">
        <f t="shared" si="1017"/>
        <v>0</v>
      </c>
      <c r="Z469" s="4">
        <f t="shared" si="1017"/>
        <v>12316.600000000002</v>
      </c>
      <c r="AA469" s="4">
        <f t="shared" si="1017"/>
        <v>0</v>
      </c>
      <c r="AB469" s="4">
        <f t="shared" si="1017"/>
        <v>0</v>
      </c>
      <c r="AC469" s="4"/>
      <c r="AD469" s="4">
        <f t="shared" si="1017"/>
        <v>12316.6</v>
      </c>
      <c r="AE469" s="4">
        <f t="shared" si="1017"/>
        <v>12316.6</v>
      </c>
      <c r="AF469" s="4">
        <f t="shared" si="1016"/>
        <v>0</v>
      </c>
      <c r="AG469" s="4">
        <f t="shared" si="1016"/>
        <v>12316.6</v>
      </c>
      <c r="AH469" s="83"/>
    </row>
    <row r="470" spans="1:34" s="42" customFormat="1" ht="94.5" hidden="1" outlineLevel="5" x14ac:dyDescent="0.2">
      <c r="A470" s="5" t="s">
        <v>35</v>
      </c>
      <c r="B470" s="5" t="s">
        <v>308</v>
      </c>
      <c r="C470" s="5" t="s">
        <v>310</v>
      </c>
      <c r="D470" s="5"/>
      <c r="E470" s="50" t="s">
        <v>311</v>
      </c>
      <c r="F470" s="4">
        <f t="shared" si="1017"/>
        <v>16792.400000000001</v>
      </c>
      <c r="G470" s="4">
        <f t="shared" si="1017"/>
        <v>0</v>
      </c>
      <c r="H470" s="4">
        <f t="shared" si="1017"/>
        <v>16792.400000000001</v>
      </c>
      <c r="I470" s="4">
        <f t="shared" si="1017"/>
        <v>-4475.8280000000004</v>
      </c>
      <c r="J470" s="4">
        <f t="shared" si="1017"/>
        <v>0</v>
      </c>
      <c r="K470" s="4">
        <f t="shared" si="1017"/>
        <v>0</v>
      </c>
      <c r="L470" s="4">
        <f t="shared" si="1017"/>
        <v>12316.572</v>
      </c>
      <c r="M470" s="4">
        <f t="shared" si="1017"/>
        <v>0</v>
      </c>
      <c r="N470" s="4">
        <f t="shared" si="1017"/>
        <v>12316.572</v>
      </c>
      <c r="O470" s="4">
        <f t="shared" si="1017"/>
        <v>0</v>
      </c>
      <c r="P470" s="4">
        <f t="shared" si="1017"/>
        <v>0</v>
      </c>
      <c r="Q470" s="4">
        <f t="shared" si="1017"/>
        <v>12316.572</v>
      </c>
      <c r="R470" s="4">
        <f t="shared" si="1017"/>
        <v>16792.400000000001</v>
      </c>
      <c r="S470" s="4">
        <f t="shared" si="1017"/>
        <v>0</v>
      </c>
      <c r="T470" s="4">
        <f t="shared" si="1017"/>
        <v>16792.400000000001</v>
      </c>
      <c r="U470" s="4">
        <f t="shared" si="1017"/>
        <v>-4475.8</v>
      </c>
      <c r="V470" s="4">
        <f t="shared" si="1017"/>
        <v>12316.600000000002</v>
      </c>
      <c r="W470" s="4">
        <f t="shared" si="1017"/>
        <v>0</v>
      </c>
      <c r="X470" s="4">
        <f t="shared" si="1017"/>
        <v>12316.600000000002</v>
      </c>
      <c r="Y470" s="4">
        <f t="shared" si="1017"/>
        <v>0</v>
      </c>
      <c r="Z470" s="4">
        <f t="shared" si="1017"/>
        <v>12316.600000000002</v>
      </c>
      <c r="AA470" s="4">
        <f t="shared" si="1017"/>
        <v>0</v>
      </c>
      <c r="AB470" s="4">
        <f t="shared" si="1017"/>
        <v>0</v>
      </c>
      <c r="AC470" s="4"/>
      <c r="AD470" s="4">
        <f t="shared" si="1017"/>
        <v>12316.6</v>
      </c>
      <c r="AE470" s="4">
        <f t="shared" si="1017"/>
        <v>12316.6</v>
      </c>
      <c r="AF470" s="4">
        <f t="shared" si="1016"/>
        <v>0</v>
      </c>
      <c r="AG470" s="4">
        <f t="shared" si="1016"/>
        <v>12316.6</v>
      </c>
      <c r="AH470" s="83"/>
    </row>
    <row r="471" spans="1:34" s="42" customFormat="1" ht="15.75" hidden="1" outlineLevel="7" x14ac:dyDescent="0.2">
      <c r="A471" s="11" t="s">
        <v>35</v>
      </c>
      <c r="B471" s="11" t="s">
        <v>308</v>
      </c>
      <c r="C471" s="11" t="s">
        <v>310</v>
      </c>
      <c r="D471" s="11" t="s">
        <v>27</v>
      </c>
      <c r="E471" s="15" t="s">
        <v>28</v>
      </c>
      <c r="F471" s="8">
        <v>16792.400000000001</v>
      </c>
      <c r="G471" s="8"/>
      <c r="H471" s="8">
        <f>SUM(F471:G471)</f>
        <v>16792.400000000001</v>
      </c>
      <c r="I471" s="8">
        <v>-4475.8280000000004</v>
      </c>
      <c r="J471" s="8"/>
      <c r="K471" s="8"/>
      <c r="L471" s="8">
        <f>SUM(H471:K471)</f>
        <v>12316.572</v>
      </c>
      <c r="M471" s="8"/>
      <c r="N471" s="8">
        <f>SUM(L471:M471)</f>
        <v>12316.572</v>
      </c>
      <c r="O471" s="8"/>
      <c r="P471" s="8"/>
      <c r="Q471" s="8">
        <f>SUM(N471:P471)</f>
        <v>12316.572</v>
      </c>
      <c r="R471" s="8">
        <v>16792.400000000001</v>
      </c>
      <c r="S471" s="8"/>
      <c r="T471" s="8">
        <f>SUM(R471:S471)</f>
        <v>16792.400000000001</v>
      </c>
      <c r="U471" s="8">
        <v>-4475.8</v>
      </c>
      <c r="V471" s="8">
        <f>SUM(T471:U471)</f>
        <v>12316.600000000002</v>
      </c>
      <c r="W471" s="8"/>
      <c r="X471" s="8">
        <f>SUM(V471:W471)</f>
        <v>12316.600000000002</v>
      </c>
      <c r="Y471" s="8"/>
      <c r="Z471" s="8">
        <f>SUM(X471:Y471)</f>
        <v>12316.600000000002</v>
      </c>
      <c r="AA471" s="8"/>
      <c r="AB471" s="8"/>
      <c r="AC471" s="8"/>
      <c r="AD471" s="8">
        <v>12316.6</v>
      </c>
      <c r="AE471" s="8">
        <f>SUM(AC471:AD471)</f>
        <v>12316.6</v>
      </c>
      <c r="AF471" s="8"/>
      <c r="AG471" s="8">
        <f>SUM(AE471:AF471)</f>
        <v>12316.6</v>
      </c>
      <c r="AH471" s="83"/>
    </row>
    <row r="472" spans="1:34" ht="31.5" customHeight="1" outlineLevel="2" x14ac:dyDescent="0.2">
      <c r="A472" s="5" t="s">
        <v>35</v>
      </c>
      <c r="B472" s="5" t="s">
        <v>308</v>
      </c>
      <c r="C472" s="5" t="s">
        <v>42</v>
      </c>
      <c r="D472" s="5"/>
      <c r="E472" s="18" t="s">
        <v>43</v>
      </c>
      <c r="F472" s="4">
        <f>F473</f>
        <v>9391.3391800000009</v>
      </c>
      <c r="G472" s="4">
        <f t="shared" ref="G472:Q472" si="1018">G473</f>
        <v>0</v>
      </c>
      <c r="H472" s="4">
        <f t="shared" si="1018"/>
        <v>9391.3391800000009</v>
      </c>
      <c r="I472" s="4">
        <f t="shared" si="1018"/>
        <v>0</v>
      </c>
      <c r="J472" s="4">
        <f t="shared" si="1018"/>
        <v>0</v>
      </c>
      <c r="K472" s="4">
        <f t="shared" si="1018"/>
        <v>0</v>
      </c>
      <c r="L472" s="4">
        <f t="shared" si="1018"/>
        <v>9391.3391800000009</v>
      </c>
      <c r="M472" s="4">
        <f t="shared" si="1018"/>
        <v>0</v>
      </c>
      <c r="N472" s="4">
        <f t="shared" si="1018"/>
        <v>9391.3391800000009</v>
      </c>
      <c r="O472" s="4">
        <f t="shared" si="1018"/>
        <v>-1719.9</v>
      </c>
      <c r="P472" s="4">
        <f t="shared" si="1018"/>
        <v>0</v>
      </c>
      <c r="Q472" s="4">
        <f t="shared" si="1018"/>
        <v>7671.4391800000003</v>
      </c>
      <c r="R472" s="4">
        <f t="shared" ref="R472:AA472" si="1019">R473</f>
        <v>1763.52</v>
      </c>
      <c r="S472" s="4">
        <f t="shared" ref="S472" si="1020">S473</f>
        <v>0</v>
      </c>
      <c r="T472" s="4">
        <f t="shared" ref="T472:Z472" si="1021">T473</f>
        <v>1763.52</v>
      </c>
      <c r="U472" s="4">
        <f t="shared" si="1021"/>
        <v>0</v>
      </c>
      <c r="V472" s="4">
        <f t="shared" si="1021"/>
        <v>1763.52</v>
      </c>
      <c r="W472" s="4">
        <f t="shared" si="1021"/>
        <v>0</v>
      </c>
      <c r="X472" s="4">
        <f t="shared" si="1021"/>
        <v>1763.52</v>
      </c>
      <c r="Y472" s="4">
        <f t="shared" si="1021"/>
        <v>0</v>
      </c>
      <c r="Z472" s="4">
        <f t="shared" si="1021"/>
        <v>1763.52</v>
      </c>
      <c r="AA472" s="4">
        <f t="shared" si="1019"/>
        <v>358.32</v>
      </c>
      <c r="AB472" s="4">
        <f t="shared" ref="AB472" si="1022">AB473</f>
        <v>0</v>
      </c>
      <c r="AC472" s="4">
        <f t="shared" ref="AC472:AG472" si="1023">AC473</f>
        <v>358.32</v>
      </c>
      <c r="AD472" s="4">
        <f t="shared" si="1023"/>
        <v>0</v>
      </c>
      <c r="AE472" s="4">
        <f t="shared" si="1023"/>
        <v>358.32</v>
      </c>
      <c r="AF472" s="4">
        <f t="shared" si="1023"/>
        <v>4871.6000000000004</v>
      </c>
      <c r="AG472" s="4">
        <f t="shared" si="1023"/>
        <v>5229.92</v>
      </c>
      <c r="AH472" s="83"/>
    </row>
    <row r="473" spans="1:34" ht="47.25" customHeight="1" outlineLevel="3" x14ac:dyDescent="0.2">
      <c r="A473" s="5" t="s">
        <v>35</v>
      </c>
      <c r="B473" s="5" t="s">
        <v>308</v>
      </c>
      <c r="C473" s="5" t="s">
        <v>44</v>
      </c>
      <c r="D473" s="5"/>
      <c r="E473" s="18" t="s">
        <v>45</v>
      </c>
      <c r="F473" s="4">
        <f>F474+F479</f>
        <v>9391.3391800000009</v>
      </c>
      <c r="G473" s="4">
        <f t="shared" ref="G473:J473" si="1024">G474+G479</f>
        <v>0</v>
      </c>
      <c r="H473" s="4">
        <f t="shared" si="1024"/>
        <v>9391.3391800000009</v>
      </c>
      <c r="I473" s="4">
        <f t="shared" si="1024"/>
        <v>0</v>
      </c>
      <c r="J473" s="4">
        <f t="shared" si="1024"/>
        <v>0</v>
      </c>
      <c r="K473" s="4">
        <f t="shared" ref="K473:L473" si="1025">K474+K479</f>
        <v>0</v>
      </c>
      <c r="L473" s="4">
        <f t="shared" si="1025"/>
        <v>9391.3391800000009</v>
      </c>
      <c r="M473" s="4">
        <f t="shared" ref="M473:Q473" si="1026">M474+M479</f>
        <v>0</v>
      </c>
      <c r="N473" s="4">
        <f t="shared" si="1026"/>
        <v>9391.3391800000009</v>
      </c>
      <c r="O473" s="4">
        <f t="shared" si="1026"/>
        <v>-1719.9</v>
      </c>
      <c r="P473" s="4">
        <f t="shared" si="1026"/>
        <v>0</v>
      </c>
      <c r="Q473" s="4">
        <f t="shared" si="1026"/>
        <v>7671.4391800000003</v>
      </c>
      <c r="R473" s="4">
        <f>R474+R479</f>
        <v>1763.52</v>
      </c>
      <c r="S473" s="4">
        <f t="shared" ref="S473" si="1027">S474+S479</f>
        <v>0</v>
      </c>
      <c r="T473" s="4">
        <f t="shared" ref="T473:Z473" si="1028">T474+T479</f>
        <v>1763.52</v>
      </c>
      <c r="U473" s="4">
        <f t="shared" si="1028"/>
        <v>0</v>
      </c>
      <c r="V473" s="4">
        <f t="shared" si="1028"/>
        <v>1763.52</v>
      </c>
      <c r="W473" s="4">
        <f t="shared" si="1028"/>
        <v>0</v>
      </c>
      <c r="X473" s="4">
        <f t="shared" si="1028"/>
        <v>1763.52</v>
      </c>
      <c r="Y473" s="4">
        <f t="shared" si="1028"/>
        <v>0</v>
      </c>
      <c r="Z473" s="4">
        <f t="shared" si="1028"/>
        <v>1763.52</v>
      </c>
      <c r="AA473" s="4">
        <f>AA474+AA479</f>
        <v>358.32</v>
      </c>
      <c r="AB473" s="4">
        <f t="shared" ref="AB473" si="1029">AB474+AB479</f>
        <v>0</v>
      </c>
      <c r="AC473" s="4">
        <f t="shared" ref="AC473:AG473" si="1030">AC474+AC479</f>
        <v>358.32</v>
      </c>
      <c r="AD473" s="4">
        <f t="shared" si="1030"/>
        <v>0</v>
      </c>
      <c r="AE473" s="4">
        <f t="shared" si="1030"/>
        <v>358.32</v>
      </c>
      <c r="AF473" s="4">
        <f t="shared" si="1030"/>
        <v>4871.6000000000004</v>
      </c>
      <c r="AG473" s="4">
        <f t="shared" si="1030"/>
        <v>5229.92</v>
      </c>
      <c r="AH473" s="83"/>
    </row>
    <row r="474" spans="1:34" ht="31.5" customHeight="1" outlineLevel="4" x14ac:dyDescent="0.2">
      <c r="A474" s="5" t="s">
        <v>35</v>
      </c>
      <c r="B474" s="5" t="s">
        <v>308</v>
      </c>
      <c r="C474" s="5" t="s">
        <v>46</v>
      </c>
      <c r="D474" s="5"/>
      <c r="E474" s="18" t="s">
        <v>47</v>
      </c>
      <c r="F474" s="4">
        <f>F475</f>
        <v>7536.6</v>
      </c>
      <c r="G474" s="4">
        <f t="shared" ref="G474:N474" si="1031">G475</f>
        <v>0</v>
      </c>
      <c r="H474" s="4">
        <f t="shared" si="1031"/>
        <v>7536.6</v>
      </c>
      <c r="I474" s="4">
        <f t="shared" si="1031"/>
        <v>0</v>
      </c>
      <c r="J474" s="4">
        <f t="shared" si="1031"/>
        <v>0</v>
      </c>
      <c r="K474" s="4">
        <f t="shared" si="1031"/>
        <v>0</v>
      </c>
      <c r="L474" s="4">
        <f t="shared" si="1031"/>
        <v>7536.6</v>
      </c>
      <c r="M474" s="4">
        <f t="shared" si="1031"/>
        <v>0</v>
      </c>
      <c r="N474" s="4">
        <f t="shared" si="1031"/>
        <v>7536.6</v>
      </c>
      <c r="O474" s="4">
        <f>O475+O477</f>
        <v>0</v>
      </c>
      <c r="P474" s="4">
        <f t="shared" ref="P474:AG474" si="1032">P475+P477</f>
        <v>0</v>
      </c>
      <c r="Q474" s="4">
        <f t="shared" si="1032"/>
        <v>7536.6</v>
      </c>
      <c r="R474" s="4">
        <f t="shared" si="1032"/>
        <v>1405.2</v>
      </c>
      <c r="S474" s="4">
        <f t="shared" si="1032"/>
        <v>0</v>
      </c>
      <c r="T474" s="4">
        <f t="shared" si="1032"/>
        <v>1405.2</v>
      </c>
      <c r="U474" s="4">
        <f t="shared" si="1032"/>
        <v>0</v>
      </c>
      <c r="V474" s="4">
        <f t="shared" si="1032"/>
        <v>1405.2</v>
      </c>
      <c r="W474" s="4">
        <f t="shared" si="1032"/>
        <v>0</v>
      </c>
      <c r="X474" s="4">
        <f t="shared" si="1032"/>
        <v>1405.2</v>
      </c>
      <c r="Y474" s="4">
        <f t="shared" si="1032"/>
        <v>0</v>
      </c>
      <c r="Z474" s="4">
        <f t="shared" si="1032"/>
        <v>1405.2</v>
      </c>
      <c r="AA474" s="4">
        <f t="shared" si="1032"/>
        <v>0</v>
      </c>
      <c r="AB474" s="4">
        <f t="shared" si="1032"/>
        <v>0</v>
      </c>
      <c r="AC474" s="4">
        <f t="shared" si="1032"/>
        <v>0</v>
      </c>
      <c r="AD474" s="4">
        <f t="shared" si="1032"/>
        <v>0</v>
      </c>
      <c r="AE474" s="4">
        <f t="shared" si="1032"/>
        <v>0</v>
      </c>
      <c r="AF474" s="4">
        <f t="shared" si="1032"/>
        <v>4871.6000000000004</v>
      </c>
      <c r="AG474" s="4">
        <f t="shared" si="1032"/>
        <v>4871.6000000000004</v>
      </c>
      <c r="AH474" s="83"/>
    </row>
    <row r="475" spans="1:34" s="42" customFormat="1" ht="47.25" hidden="1" customHeight="1" outlineLevel="5" x14ac:dyDescent="0.2">
      <c r="A475" s="5" t="s">
        <v>35</v>
      </c>
      <c r="B475" s="5" t="s">
        <v>308</v>
      </c>
      <c r="C475" s="5" t="s">
        <v>50</v>
      </c>
      <c r="D475" s="5"/>
      <c r="E475" s="18" t="s">
        <v>51</v>
      </c>
      <c r="F475" s="4">
        <f t="shared" ref="F475:AG477" si="1033">F476</f>
        <v>7536.6</v>
      </c>
      <c r="G475" s="4">
        <f t="shared" si="1033"/>
        <v>0</v>
      </c>
      <c r="H475" s="4">
        <f t="shared" si="1033"/>
        <v>7536.6</v>
      </c>
      <c r="I475" s="4">
        <f t="shared" si="1033"/>
        <v>0</v>
      </c>
      <c r="J475" s="4">
        <f t="shared" si="1033"/>
        <v>0</v>
      </c>
      <c r="K475" s="4">
        <f t="shared" si="1033"/>
        <v>0</v>
      </c>
      <c r="L475" s="4">
        <f t="shared" si="1033"/>
        <v>7536.6</v>
      </c>
      <c r="M475" s="4">
        <f t="shared" si="1033"/>
        <v>0</v>
      </c>
      <c r="N475" s="4">
        <f t="shared" si="1033"/>
        <v>7536.6</v>
      </c>
      <c r="O475" s="4">
        <f t="shared" si="1033"/>
        <v>0</v>
      </c>
      <c r="P475" s="4">
        <f t="shared" si="1033"/>
        <v>0</v>
      </c>
      <c r="Q475" s="4">
        <f t="shared" si="1033"/>
        <v>7536.6</v>
      </c>
      <c r="R475" s="4">
        <f t="shared" si="1033"/>
        <v>1405.2</v>
      </c>
      <c r="S475" s="4">
        <f t="shared" si="1033"/>
        <v>0</v>
      </c>
      <c r="T475" s="4">
        <f t="shared" si="1033"/>
        <v>1405.2</v>
      </c>
      <c r="U475" s="4">
        <f t="shared" si="1033"/>
        <v>0</v>
      </c>
      <c r="V475" s="4">
        <f t="shared" si="1033"/>
        <v>1405.2</v>
      </c>
      <c r="W475" s="4">
        <f t="shared" si="1033"/>
        <v>0</v>
      </c>
      <c r="X475" s="4">
        <f t="shared" si="1033"/>
        <v>1405.2</v>
      </c>
      <c r="Y475" s="4">
        <f t="shared" si="1033"/>
        <v>0</v>
      </c>
      <c r="Z475" s="4">
        <f t="shared" si="1033"/>
        <v>1405.2</v>
      </c>
      <c r="AA475" s="4">
        <f t="shared" si="1033"/>
        <v>0</v>
      </c>
      <c r="AB475" s="4">
        <f t="shared" si="1033"/>
        <v>0</v>
      </c>
      <c r="AC475" s="4"/>
      <c r="AD475" s="4">
        <f t="shared" si="1033"/>
        <v>0</v>
      </c>
      <c r="AE475" s="4">
        <f t="shared" si="1033"/>
        <v>0</v>
      </c>
      <c r="AF475" s="4">
        <f t="shared" si="1033"/>
        <v>0</v>
      </c>
      <c r="AG475" s="4">
        <f t="shared" si="1033"/>
        <v>0</v>
      </c>
      <c r="AH475" s="83"/>
    </row>
    <row r="476" spans="1:34" s="42" customFormat="1" ht="15.75" hidden="1" customHeight="1" outlineLevel="7" x14ac:dyDescent="0.2">
      <c r="A476" s="11" t="s">
        <v>35</v>
      </c>
      <c r="B476" s="11" t="s">
        <v>308</v>
      </c>
      <c r="C476" s="11" t="s">
        <v>50</v>
      </c>
      <c r="D476" s="11" t="s">
        <v>33</v>
      </c>
      <c r="E476" s="15" t="s">
        <v>34</v>
      </c>
      <c r="F476" s="8">
        <v>7536.6</v>
      </c>
      <c r="G476" s="8"/>
      <c r="H476" s="8">
        <f>SUM(F476:G476)</f>
        <v>7536.6</v>
      </c>
      <c r="I476" s="8"/>
      <c r="J476" s="8"/>
      <c r="K476" s="8"/>
      <c r="L476" s="8">
        <f>SUM(H476:K476)</f>
        <v>7536.6</v>
      </c>
      <c r="M476" s="8"/>
      <c r="N476" s="8">
        <f>SUM(L476:M476)</f>
        <v>7536.6</v>
      </c>
      <c r="O476" s="8"/>
      <c r="P476" s="8"/>
      <c r="Q476" s="8">
        <f>SUM(N476:P476)</f>
        <v>7536.6</v>
      </c>
      <c r="R476" s="8">
        <v>1405.2</v>
      </c>
      <c r="S476" s="8"/>
      <c r="T476" s="8">
        <f>SUM(R476:S476)</f>
        <v>1405.2</v>
      </c>
      <c r="U476" s="8"/>
      <c r="V476" s="8">
        <f>SUM(T476:U476)</f>
        <v>1405.2</v>
      </c>
      <c r="W476" s="8"/>
      <c r="X476" s="8">
        <f>SUM(V476:W476)</f>
        <v>1405.2</v>
      </c>
      <c r="Y476" s="8"/>
      <c r="Z476" s="8">
        <f>SUM(X476:Y476)</f>
        <v>1405.2</v>
      </c>
      <c r="AA476" s="8"/>
      <c r="AB476" s="8"/>
      <c r="AC476" s="8"/>
      <c r="AD476" s="8"/>
      <c r="AE476" s="8">
        <f>SUM(AC476:AD476)</f>
        <v>0</v>
      </c>
      <c r="AF476" s="8"/>
      <c r="AG476" s="8">
        <f>SUM(AE476:AF476)</f>
        <v>0</v>
      </c>
      <c r="AH476" s="83"/>
    </row>
    <row r="477" spans="1:34" s="84" customFormat="1" ht="57.75" customHeight="1" outlineLevel="7" x14ac:dyDescent="0.2">
      <c r="A477" s="5" t="s">
        <v>35</v>
      </c>
      <c r="B477" s="5" t="s">
        <v>308</v>
      </c>
      <c r="C477" s="60" t="s">
        <v>750</v>
      </c>
      <c r="D477" s="10"/>
      <c r="E477" s="54" t="s">
        <v>749</v>
      </c>
      <c r="F477" s="4"/>
      <c r="G477" s="4"/>
      <c r="H477" s="4"/>
      <c r="I477" s="4"/>
      <c r="J477" s="4"/>
      <c r="K477" s="4"/>
      <c r="L477" s="4"/>
      <c r="M477" s="4"/>
      <c r="N477" s="4"/>
      <c r="O477" s="4">
        <f t="shared" si="1033"/>
        <v>0</v>
      </c>
      <c r="P477" s="4">
        <f t="shared" si="1033"/>
        <v>0</v>
      </c>
      <c r="Q477" s="4"/>
      <c r="R477" s="4"/>
      <c r="S477" s="4"/>
      <c r="T477" s="4"/>
      <c r="U477" s="4"/>
      <c r="V477" s="4"/>
      <c r="W477" s="4"/>
      <c r="X477" s="4"/>
      <c r="Y477" s="4">
        <f t="shared" si="1033"/>
        <v>0</v>
      </c>
      <c r="Z477" s="4"/>
      <c r="AA477" s="4"/>
      <c r="AB477" s="4"/>
      <c r="AC477" s="4"/>
      <c r="AD477" s="4"/>
      <c r="AE477" s="4"/>
      <c r="AF477" s="4">
        <f t="shared" si="1033"/>
        <v>4871.6000000000004</v>
      </c>
      <c r="AG477" s="4">
        <f t="shared" si="1033"/>
        <v>4871.6000000000004</v>
      </c>
      <c r="AH477" s="83"/>
    </row>
    <row r="478" spans="1:34" s="42" customFormat="1" ht="15.75" customHeight="1" outlineLevel="7" x14ac:dyDescent="0.2">
      <c r="A478" s="11" t="s">
        <v>35</v>
      </c>
      <c r="B478" s="11" t="s">
        <v>308</v>
      </c>
      <c r="C478" s="62" t="s">
        <v>750</v>
      </c>
      <c r="D478" s="9" t="s">
        <v>33</v>
      </c>
      <c r="E478" s="30" t="s">
        <v>34</v>
      </c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>
        <v>4871.6000000000004</v>
      </c>
      <c r="AG478" s="8">
        <f>SUM(AE478:AF478)</f>
        <v>4871.6000000000004</v>
      </c>
      <c r="AH478" s="83"/>
    </row>
    <row r="479" spans="1:34" ht="15.75" customHeight="1" outlineLevel="4" collapsed="1" x14ac:dyDescent="0.2">
      <c r="A479" s="5" t="s">
        <v>35</v>
      </c>
      <c r="B479" s="5" t="s">
        <v>308</v>
      </c>
      <c r="C479" s="5" t="s">
        <v>312</v>
      </c>
      <c r="D479" s="5"/>
      <c r="E479" s="18" t="s">
        <v>252</v>
      </c>
      <c r="F479" s="4">
        <f>F480+F482</f>
        <v>1854.73918</v>
      </c>
      <c r="G479" s="4">
        <f t="shared" ref="G479:J479" si="1034">G480+G482</f>
        <v>0</v>
      </c>
      <c r="H479" s="4">
        <f t="shared" si="1034"/>
        <v>1854.73918</v>
      </c>
      <c r="I479" s="4">
        <f t="shared" si="1034"/>
        <v>0</v>
      </c>
      <c r="J479" s="4">
        <f t="shared" si="1034"/>
        <v>0</v>
      </c>
      <c r="K479" s="4">
        <f t="shared" ref="K479:L479" si="1035">K480+K482</f>
        <v>0</v>
      </c>
      <c r="L479" s="4">
        <f t="shared" si="1035"/>
        <v>1854.73918</v>
      </c>
      <c r="M479" s="4">
        <f t="shared" ref="M479:Q479" si="1036">M480+M482</f>
        <v>0</v>
      </c>
      <c r="N479" s="4">
        <f t="shared" si="1036"/>
        <v>1854.73918</v>
      </c>
      <c r="O479" s="4">
        <f t="shared" si="1036"/>
        <v>-1719.9</v>
      </c>
      <c r="P479" s="4">
        <f t="shared" si="1036"/>
        <v>0</v>
      </c>
      <c r="Q479" s="4">
        <f t="shared" si="1036"/>
        <v>134.83918</v>
      </c>
      <c r="R479" s="4">
        <f t="shared" ref="R479:AA479" si="1037">R480+R482</f>
        <v>358.32</v>
      </c>
      <c r="S479" s="4">
        <f t="shared" ref="S479" si="1038">S480+S482</f>
        <v>0</v>
      </c>
      <c r="T479" s="4">
        <f t="shared" ref="T479:Z479" si="1039">T480+T482</f>
        <v>358.32</v>
      </c>
      <c r="U479" s="4">
        <f t="shared" si="1039"/>
        <v>0</v>
      </c>
      <c r="V479" s="4">
        <f t="shared" si="1039"/>
        <v>358.32</v>
      </c>
      <c r="W479" s="4">
        <f t="shared" si="1039"/>
        <v>0</v>
      </c>
      <c r="X479" s="4">
        <f t="shared" si="1039"/>
        <v>358.32</v>
      </c>
      <c r="Y479" s="4">
        <f t="shared" si="1039"/>
        <v>0</v>
      </c>
      <c r="Z479" s="4">
        <f t="shared" si="1039"/>
        <v>358.32</v>
      </c>
      <c r="AA479" s="4">
        <f t="shared" si="1037"/>
        <v>358.32</v>
      </c>
      <c r="AB479" s="4">
        <f t="shared" ref="AB479" si="1040">AB480+AB482</f>
        <v>0</v>
      </c>
      <c r="AC479" s="4">
        <f t="shared" ref="AC479:AG479" si="1041">AC480+AC482</f>
        <v>358.32</v>
      </c>
      <c r="AD479" s="4">
        <f t="shared" si="1041"/>
        <v>0</v>
      </c>
      <c r="AE479" s="4">
        <f t="shared" si="1041"/>
        <v>358.32</v>
      </c>
      <c r="AF479" s="4">
        <f t="shared" si="1041"/>
        <v>0</v>
      </c>
      <c r="AG479" s="4">
        <f t="shared" si="1041"/>
        <v>358.32</v>
      </c>
      <c r="AH479" s="83"/>
    </row>
    <row r="480" spans="1:34" ht="63" hidden="1" customHeight="1" outlineLevel="5" x14ac:dyDescent="0.2">
      <c r="A480" s="5" t="s">
        <v>35</v>
      </c>
      <c r="B480" s="5" t="s">
        <v>308</v>
      </c>
      <c r="C480" s="5" t="s">
        <v>313</v>
      </c>
      <c r="D480" s="5"/>
      <c r="E480" s="18" t="s">
        <v>564</v>
      </c>
      <c r="F480" s="4">
        <f t="shared" ref="F480:AF482" si="1042">F481</f>
        <v>134.83918</v>
      </c>
      <c r="G480" s="4">
        <f t="shared" si="1042"/>
        <v>0</v>
      </c>
      <c r="H480" s="4">
        <f t="shared" si="1042"/>
        <v>134.83918</v>
      </c>
      <c r="I480" s="4">
        <f t="shared" si="1042"/>
        <v>0</v>
      </c>
      <c r="J480" s="4">
        <f t="shared" si="1042"/>
        <v>0</v>
      </c>
      <c r="K480" s="4">
        <f t="shared" si="1042"/>
        <v>0</v>
      </c>
      <c r="L480" s="4">
        <f t="shared" si="1042"/>
        <v>134.83918</v>
      </c>
      <c r="M480" s="4">
        <f t="shared" si="1042"/>
        <v>0</v>
      </c>
      <c r="N480" s="4">
        <f t="shared" si="1042"/>
        <v>134.83918</v>
      </c>
      <c r="O480" s="4">
        <f t="shared" si="1042"/>
        <v>0</v>
      </c>
      <c r="P480" s="4">
        <f t="shared" si="1042"/>
        <v>0</v>
      </c>
      <c r="Q480" s="4">
        <f t="shared" si="1042"/>
        <v>134.83918</v>
      </c>
      <c r="R480" s="4">
        <f t="shared" si="1042"/>
        <v>358.32</v>
      </c>
      <c r="S480" s="4">
        <f t="shared" si="1042"/>
        <v>0</v>
      </c>
      <c r="T480" s="4">
        <f t="shared" si="1042"/>
        <v>358.32</v>
      </c>
      <c r="U480" s="4">
        <f t="shared" si="1042"/>
        <v>0</v>
      </c>
      <c r="V480" s="4">
        <f t="shared" si="1042"/>
        <v>358.32</v>
      </c>
      <c r="W480" s="4">
        <f t="shared" si="1042"/>
        <v>0</v>
      </c>
      <c r="X480" s="4">
        <f t="shared" si="1042"/>
        <v>358.32</v>
      </c>
      <c r="Y480" s="4">
        <f t="shared" si="1042"/>
        <v>0</v>
      </c>
      <c r="Z480" s="4">
        <f t="shared" si="1042"/>
        <v>358.32</v>
      </c>
      <c r="AA480" s="4">
        <f t="shared" si="1042"/>
        <v>358.32</v>
      </c>
      <c r="AB480" s="4">
        <f t="shared" si="1042"/>
        <v>0</v>
      </c>
      <c r="AC480" s="4">
        <f t="shared" si="1042"/>
        <v>358.32</v>
      </c>
      <c r="AD480" s="4">
        <f t="shared" si="1042"/>
        <v>0</v>
      </c>
      <c r="AE480" s="4">
        <f t="shared" si="1042"/>
        <v>358.32</v>
      </c>
      <c r="AF480" s="4">
        <f t="shared" si="1042"/>
        <v>0</v>
      </c>
      <c r="AG480" s="4">
        <f t="shared" ref="AF480:AG482" si="1043">AG481</f>
        <v>358.32</v>
      </c>
      <c r="AH480" s="83"/>
    </row>
    <row r="481" spans="1:34" ht="15.75" hidden="1" customHeight="1" outlineLevel="7" x14ac:dyDescent="0.2">
      <c r="A481" s="11" t="s">
        <v>35</v>
      </c>
      <c r="B481" s="11" t="s">
        <v>308</v>
      </c>
      <c r="C481" s="11" t="s">
        <v>313</v>
      </c>
      <c r="D481" s="11" t="s">
        <v>33</v>
      </c>
      <c r="E481" s="15" t="s">
        <v>34</v>
      </c>
      <c r="F481" s="24">
        <v>134.83918</v>
      </c>
      <c r="G481" s="8"/>
      <c r="H481" s="8">
        <f>SUM(F481:G481)</f>
        <v>134.83918</v>
      </c>
      <c r="I481" s="8"/>
      <c r="J481" s="8"/>
      <c r="K481" s="8"/>
      <c r="L481" s="8">
        <f>SUM(H481:K481)</f>
        <v>134.83918</v>
      </c>
      <c r="M481" s="8"/>
      <c r="N481" s="8">
        <f>SUM(L481:M481)</f>
        <v>134.83918</v>
      </c>
      <c r="O481" s="8"/>
      <c r="P481" s="8"/>
      <c r="Q481" s="8">
        <f>SUM(N481:P481)</f>
        <v>134.83918</v>
      </c>
      <c r="R481" s="24">
        <v>358.32</v>
      </c>
      <c r="S481" s="8"/>
      <c r="T481" s="8">
        <f>SUM(R481:S481)</f>
        <v>358.32</v>
      </c>
      <c r="U481" s="8"/>
      <c r="V481" s="8">
        <f>SUM(T481:U481)</f>
        <v>358.32</v>
      </c>
      <c r="W481" s="8"/>
      <c r="X481" s="8">
        <f>SUM(V481:W481)</f>
        <v>358.32</v>
      </c>
      <c r="Y481" s="8"/>
      <c r="Z481" s="8">
        <f>SUM(X481:Y481)</f>
        <v>358.32</v>
      </c>
      <c r="AA481" s="24">
        <v>358.32</v>
      </c>
      <c r="AB481" s="8"/>
      <c r="AC481" s="8">
        <f>SUM(AA481:AB481)</f>
        <v>358.32</v>
      </c>
      <c r="AD481" s="8"/>
      <c r="AE481" s="8">
        <f>SUM(AC481:AD481)</f>
        <v>358.32</v>
      </c>
      <c r="AF481" s="8"/>
      <c r="AG481" s="8">
        <f>SUM(AE481:AF481)</f>
        <v>358.32</v>
      </c>
      <c r="AH481" s="83"/>
    </row>
    <row r="482" spans="1:34" s="42" customFormat="1" ht="63" hidden="1" customHeight="1" outlineLevel="5" x14ac:dyDescent="0.2">
      <c r="A482" s="5" t="s">
        <v>35</v>
      </c>
      <c r="B482" s="5" t="s">
        <v>308</v>
      </c>
      <c r="C482" s="5" t="s">
        <v>313</v>
      </c>
      <c r="D482" s="5"/>
      <c r="E482" s="18" t="s">
        <v>577</v>
      </c>
      <c r="F482" s="4">
        <f t="shared" si="1042"/>
        <v>1719.9</v>
      </c>
      <c r="G482" s="4">
        <f t="shared" si="1042"/>
        <v>0</v>
      </c>
      <c r="H482" s="4">
        <f t="shared" si="1042"/>
        <v>1719.9</v>
      </c>
      <c r="I482" s="4">
        <f t="shared" si="1042"/>
        <v>0</v>
      </c>
      <c r="J482" s="4">
        <f t="shared" si="1042"/>
        <v>0</v>
      </c>
      <c r="K482" s="4">
        <f t="shared" si="1042"/>
        <v>0</v>
      </c>
      <c r="L482" s="4">
        <f t="shared" si="1042"/>
        <v>1719.9</v>
      </c>
      <c r="M482" s="4">
        <f t="shared" si="1042"/>
        <v>0</v>
      </c>
      <c r="N482" s="4">
        <f t="shared" si="1042"/>
        <v>1719.9</v>
      </c>
      <c r="O482" s="4">
        <f t="shared" si="1042"/>
        <v>-1719.9</v>
      </c>
      <c r="P482" s="4">
        <f t="shared" si="1042"/>
        <v>0</v>
      </c>
      <c r="Q482" s="4">
        <f t="shared" si="1042"/>
        <v>0</v>
      </c>
      <c r="R482" s="4">
        <f t="shared" si="1042"/>
        <v>0</v>
      </c>
      <c r="S482" s="4">
        <f t="shared" si="1042"/>
        <v>0</v>
      </c>
      <c r="T482" s="4"/>
      <c r="U482" s="4">
        <f t="shared" si="1042"/>
        <v>0</v>
      </c>
      <c r="V482" s="4">
        <f t="shared" si="1042"/>
        <v>0</v>
      </c>
      <c r="W482" s="4">
        <f t="shared" si="1042"/>
        <v>0</v>
      </c>
      <c r="X482" s="4">
        <f t="shared" si="1042"/>
        <v>0</v>
      </c>
      <c r="Y482" s="4">
        <f t="shared" si="1042"/>
        <v>0</v>
      </c>
      <c r="Z482" s="4">
        <f t="shared" si="1042"/>
        <v>0</v>
      </c>
      <c r="AA482" s="4">
        <f t="shared" si="1042"/>
        <v>0</v>
      </c>
      <c r="AB482" s="4">
        <f t="shared" si="1042"/>
        <v>0</v>
      </c>
      <c r="AC482" s="4"/>
      <c r="AD482" s="4">
        <f t="shared" si="1042"/>
        <v>0</v>
      </c>
      <c r="AE482" s="4">
        <f t="shared" si="1042"/>
        <v>0</v>
      </c>
      <c r="AF482" s="4">
        <f t="shared" si="1043"/>
        <v>0</v>
      </c>
      <c r="AG482" s="4">
        <f t="shared" si="1043"/>
        <v>0</v>
      </c>
      <c r="AH482" s="83"/>
    </row>
    <row r="483" spans="1:34" s="42" customFormat="1" ht="15.75" hidden="1" customHeight="1" outlineLevel="7" x14ac:dyDescent="0.2">
      <c r="A483" s="11" t="s">
        <v>35</v>
      </c>
      <c r="B483" s="11" t="s">
        <v>308</v>
      </c>
      <c r="C483" s="11" t="s">
        <v>313</v>
      </c>
      <c r="D483" s="11" t="s">
        <v>33</v>
      </c>
      <c r="E483" s="15" t="s">
        <v>34</v>
      </c>
      <c r="F483" s="8">
        <v>1719.9</v>
      </c>
      <c r="G483" s="8"/>
      <c r="H483" s="8">
        <f>SUM(F483:G483)</f>
        <v>1719.9</v>
      </c>
      <c r="I483" s="8"/>
      <c r="J483" s="8"/>
      <c r="K483" s="8"/>
      <c r="L483" s="8">
        <f>SUM(H483:K483)</f>
        <v>1719.9</v>
      </c>
      <c r="M483" s="8"/>
      <c r="N483" s="8">
        <f>SUM(L483:M483)</f>
        <v>1719.9</v>
      </c>
      <c r="O483" s="8">
        <v>-1719.9</v>
      </c>
      <c r="P483" s="8"/>
      <c r="Q483" s="8">
        <f>SUM(N483:P483)</f>
        <v>0</v>
      </c>
      <c r="R483" s="8"/>
      <c r="S483" s="8"/>
      <c r="T483" s="8"/>
      <c r="U483" s="8"/>
      <c r="V483" s="8">
        <f>SUM(T483:U483)</f>
        <v>0</v>
      </c>
      <c r="W483" s="8"/>
      <c r="X483" s="8">
        <f>SUM(V483:W483)</f>
        <v>0</v>
      </c>
      <c r="Y483" s="8"/>
      <c r="Z483" s="8">
        <f>SUM(X483:Y483)</f>
        <v>0</v>
      </c>
      <c r="AA483" s="8"/>
      <c r="AB483" s="8"/>
      <c r="AC483" s="8"/>
      <c r="AD483" s="8"/>
      <c r="AE483" s="8">
        <f>SUM(AC483:AD483)</f>
        <v>0</v>
      </c>
      <c r="AF483" s="8"/>
      <c r="AG483" s="8">
        <f>SUM(AE483:AF483)</f>
        <v>0</v>
      </c>
      <c r="AH483" s="83"/>
    </row>
    <row r="484" spans="1:34" ht="15.75" outlineLevel="1" x14ac:dyDescent="0.2">
      <c r="A484" s="5" t="s">
        <v>35</v>
      </c>
      <c r="B484" s="5" t="s">
        <v>314</v>
      </c>
      <c r="C484" s="5"/>
      <c r="D484" s="5"/>
      <c r="E484" s="18" t="s">
        <v>315</v>
      </c>
      <c r="F484" s="4">
        <f t="shared" ref="F484:AF490" si="1044">F485</f>
        <v>15310.7</v>
      </c>
      <c r="G484" s="4">
        <f t="shared" si="1044"/>
        <v>0</v>
      </c>
      <c r="H484" s="4">
        <f t="shared" si="1044"/>
        <v>15310.7</v>
      </c>
      <c r="I484" s="4">
        <f t="shared" si="1044"/>
        <v>0</v>
      </c>
      <c r="J484" s="4">
        <f t="shared" si="1044"/>
        <v>0</v>
      </c>
      <c r="K484" s="4">
        <f t="shared" si="1044"/>
        <v>0</v>
      </c>
      <c r="L484" s="4">
        <f t="shared" si="1044"/>
        <v>15310.7</v>
      </c>
      <c r="M484" s="4">
        <f t="shared" si="1044"/>
        <v>0</v>
      </c>
      <c r="N484" s="4">
        <f t="shared" si="1044"/>
        <v>15310.7</v>
      </c>
      <c r="O484" s="4">
        <f t="shared" si="1044"/>
        <v>7695.9</v>
      </c>
      <c r="P484" s="4">
        <f t="shared" si="1044"/>
        <v>0</v>
      </c>
      <c r="Q484" s="4">
        <f t="shared" si="1044"/>
        <v>23006.6</v>
      </c>
      <c r="R484" s="4">
        <f t="shared" si="1044"/>
        <v>15310.7</v>
      </c>
      <c r="S484" s="4">
        <f t="shared" si="1044"/>
        <v>0</v>
      </c>
      <c r="T484" s="4">
        <f t="shared" si="1044"/>
        <v>15310.7</v>
      </c>
      <c r="U484" s="4">
        <f t="shared" si="1044"/>
        <v>0</v>
      </c>
      <c r="V484" s="4">
        <f t="shared" si="1044"/>
        <v>15310.7</v>
      </c>
      <c r="W484" s="4">
        <f t="shared" si="1044"/>
        <v>0</v>
      </c>
      <c r="X484" s="4">
        <f t="shared" si="1044"/>
        <v>15310.7</v>
      </c>
      <c r="Y484" s="4">
        <f t="shared" si="1044"/>
        <v>0</v>
      </c>
      <c r="Z484" s="4">
        <f t="shared" si="1044"/>
        <v>15310.7</v>
      </c>
      <c r="AA484" s="4">
        <f t="shared" si="1044"/>
        <v>15310.6</v>
      </c>
      <c r="AB484" s="4">
        <f t="shared" si="1044"/>
        <v>0</v>
      </c>
      <c r="AC484" s="4">
        <f t="shared" si="1044"/>
        <v>15310.6</v>
      </c>
      <c r="AD484" s="4">
        <f t="shared" si="1044"/>
        <v>0</v>
      </c>
      <c r="AE484" s="4">
        <f t="shared" si="1044"/>
        <v>15310.6</v>
      </c>
      <c r="AF484" s="4">
        <f t="shared" si="1044"/>
        <v>0</v>
      </c>
      <c r="AG484" s="4">
        <f t="shared" ref="AF484:AG490" si="1045">AG485</f>
        <v>15310.6</v>
      </c>
      <c r="AH484" s="83"/>
    </row>
    <row r="485" spans="1:34" ht="31.5" outlineLevel="2" x14ac:dyDescent="0.2">
      <c r="A485" s="5" t="s">
        <v>35</v>
      </c>
      <c r="B485" s="5" t="s">
        <v>314</v>
      </c>
      <c r="C485" s="5" t="s">
        <v>42</v>
      </c>
      <c r="D485" s="5"/>
      <c r="E485" s="18" t="s">
        <v>43</v>
      </c>
      <c r="F485" s="4">
        <f t="shared" si="1044"/>
        <v>15310.7</v>
      </c>
      <c r="G485" s="4">
        <f t="shared" si="1044"/>
        <v>0</v>
      </c>
      <c r="H485" s="4">
        <f t="shared" si="1044"/>
        <v>15310.7</v>
      </c>
      <c r="I485" s="4">
        <f t="shared" si="1044"/>
        <v>0</v>
      </c>
      <c r="J485" s="4">
        <f t="shared" si="1044"/>
        <v>0</v>
      </c>
      <c r="K485" s="4">
        <f t="shared" si="1044"/>
        <v>0</v>
      </c>
      <c r="L485" s="4">
        <f t="shared" si="1044"/>
        <v>15310.7</v>
      </c>
      <c r="M485" s="4">
        <f t="shared" si="1044"/>
        <v>0</v>
      </c>
      <c r="N485" s="4">
        <f t="shared" si="1044"/>
        <v>15310.7</v>
      </c>
      <c r="O485" s="4">
        <f t="shared" si="1044"/>
        <v>7695.9</v>
      </c>
      <c r="P485" s="4">
        <f t="shared" si="1044"/>
        <v>0</v>
      </c>
      <c r="Q485" s="4">
        <f t="shared" si="1044"/>
        <v>23006.6</v>
      </c>
      <c r="R485" s="4">
        <f t="shared" si="1044"/>
        <v>15310.7</v>
      </c>
      <c r="S485" s="4">
        <f t="shared" si="1044"/>
        <v>0</v>
      </c>
      <c r="T485" s="4">
        <f t="shared" si="1044"/>
        <v>15310.7</v>
      </c>
      <c r="U485" s="4">
        <f t="shared" si="1044"/>
        <v>0</v>
      </c>
      <c r="V485" s="4">
        <f t="shared" si="1044"/>
        <v>15310.7</v>
      </c>
      <c r="W485" s="4">
        <f t="shared" si="1044"/>
        <v>0</v>
      </c>
      <c r="X485" s="4">
        <f t="shared" si="1044"/>
        <v>15310.7</v>
      </c>
      <c r="Y485" s="4">
        <f t="shared" si="1044"/>
        <v>0</v>
      </c>
      <c r="Z485" s="4">
        <f t="shared" si="1044"/>
        <v>15310.7</v>
      </c>
      <c r="AA485" s="4">
        <f t="shared" si="1044"/>
        <v>15310.6</v>
      </c>
      <c r="AB485" s="4">
        <f t="shared" si="1044"/>
        <v>0</v>
      </c>
      <c r="AC485" s="4">
        <f t="shared" si="1044"/>
        <v>15310.6</v>
      </c>
      <c r="AD485" s="4">
        <f t="shared" si="1044"/>
        <v>0</v>
      </c>
      <c r="AE485" s="4">
        <f t="shared" si="1044"/>
        <v>15310.6</v>
      </c>
      <c r="AF485" s="4">
        <f t="shared" si="1045"/>
        <v>0</v>
      </c>
      <c r="AG485" s="4">
        <f t="shared" si="1045"/>
        <v>15310.6</v>
      </c>
      <c r="AH485" s="83"/>
    </row>
    <row r="486" spans="1:34" ht="47.25" outlineLevel="3" x14ac:dyDescent="0.2">
      <c r="A486" s="5" t="s">
        <v>35</v>
      </c>
      <c r="B486" s="5" t="s">
        <v>314</v>
      </c>
      <c r="C486" s="5" t="s">
        <v>44</v>
      </c>
      <c r="D486" s="5"/>
      <c r="E486" s="18" t="s">
        <v>45</v>
      </c>
      <c r="F486" s="4">
        <f t="shared" si="1044"/>
        <v>15310.7</v>
      </c>
      <c r="G486" s="4">
        <f t="shared" si="1044"/>
        <v>0</v>
      </c>
      <c r="H486" s="4">
        <f t="shared" si="1044"/>
        <v>15310.7</v>
      </c>
      <c r="I486" s="4">
        <f t="shared" si="1044"/>
        <v>0</v>
      </c>
      <c r="J486" s="4">
        <f t="shared" si="1044"/>
        <v>0</v>
      </c>
      <c r="K486" s="4">
        <f t="shared" si="1044"/>
        <v>0</v>
      </c>
      <c r="L486" s="4">
        <f t="shared" si="1044"/>
        <v>15310.7</v>
      </c>
      <c r="M486" s="4">
        <f t="shared" si="1044"/>
        <v>0</v>
      </c>
      <c r="N486" s="4">
        <f t="shared" si="1044"/>
        <v>15310.7</v>
      </c>
      <c r="O486" s="4">
        <f t="shared" si="1044"/>
        <v>7695.9</v>
      </c>
      <c r="P486" s="4">
        <f t="shared" si="1044"/>
        <v>0</v>
      </c>
      <c r="Q486" s="4">
        <f t="shared" si="1044"/>
        <v>23006.6</v>
      </c>
      <c r="R486" s="4">
        <f t="shared" si="1044"/>
        <v>15310.7</v>
      </c>
      <c r="S486" s="4">
        <f t="shared" si="1044"/>
        <v>0</v>
      </c>
      <c r="T486" s="4">
        <f t="shared" si="1044"/>
        <v>15310.7</v>
      </c>
      <c r="U486" s="4">
        <f t="shared" si="1044"/>
        <v>0</v>
      </c>
      <c r="V486" s="4">
        <f t="shared" si="1044"/>
        <v>15310.7</v>
      </c>
      <c r="W486" s="4">
        <f t="shared" si="1044"/>
        <v>0</v>
      </c>
      <c r="X486" s="4">
        <f t="shared" si="1044"/>
        <v>15310.7</v>
      </c>
      <c r="Y486" s="4">
        <f t="shared" si="1044"/>
        <v>0</v>
      </c>
      <c r="Z486" s="4">
        <f t="shared" si="1044"/>
        <v>15310.7</v>
      </c>
      <c r="AA486" s="4">
        <f t="shared" si="1044"/>
        <v>15310.6</v>
      </c>
      <c r="AB486" s="4">
        <f t="shared" si="1044"/>
        <v>0</v>
      </c>
      <c r="AC486" s="4">
        <f t="shared" si="1044"/>
        <v>15310.6</v>
      </c>
      <c r="AD486" s="4">
        <f t="shared" si="1044"/>
        <v>0</v>
      </c>
      <c r="AE486" s="4">
        <f t="shared" si="1044"/>
        <v>15310.6</v>
      </c>
      <c r="AF486" s="4">
        <f t="shared" si="1045"/>
        <v>0</v>
      </c>
      <c r="AG486" s="4">
        <f t="shared" si="1045"/>
        <v>15310.6</v>
      </c>
      <c r="AH486" s="83"/>
    </row>
    <row r="487" spans="1:34" ht="31.5" outlineLevel="4" x14ac:dyDescent="0.2">
      <c r="A487" s="5" t="s">
        <v>35</v>
      </c>
      <c r="B487" s="5" t="s">
        <v>314</v>
      </c>
      <c r="C487" s="5" t="s">
        <v>46</v>
      </c>
      <c r="D487" s="5"/>
      <c r="E487" s="18" t="s">
        <v>47</v>
      </c>
      <c r="F487" s="4">
        <f>F488+F490</f>
        <v>15310.7</v>
      </c>
      <c r="G487" s="4">
        <f t="shared" ref="G487:J487" si="1046">G488+G490</f>
        <v>0</v>
      </c>
      <c r="H487" s="4">
        <f t="shared" si="1046"/>
        <v>15310.7</v>
      </c>
      <c r="I487" s="4">
        <f t="shared" si="1046"/>
        <v>0</v>
      </c>
      <c r="J487" s="4">
        <f t="shared" si="1046"/>
        <v>0</v>
      </c>
      <c r="K487" s="4">
        <f t="shared" ref="K487:L487" si="1047">K488+K490</f>
        <v>0</v>
      </c>
      <c r="L487" s="4">
        <f t="shared" si="1047"/>
        <v>15310.7</v>
      </c>
      <c r="M487" s="4">
        <f t="shared" ref="M487:Q487" si="1048">M488+M490</f>
        <v>0</v>
      </c>
      <c r="N487" s="4">
        <f t="shared" si="1048"/>
        <v>15310.7</v>
      </c>
      <c r="O487" s="4">
        <f t="shared" si="1048"/>
        <v>7695.9</v>
      </c>
      <c r="P487" s="4">
        <f t="shared" si="1048"/>
        <v>0</v>
      </c>
      <c r="Q487" s="4">
        <f t="shared" si="1048"/>
        <v>23006.6</v>
      </c>
      <c r="R487" s="4">
        <f t="shared" ref="R487:AA487" si="1049">R488+R490</f>
        <v>15310.7</v>
      </c>
      <c r="S487" s="4">
        <f t="shared" ref="S487" si="1050">S488+S490</f>
        <v>0</v>
      </c>
      <c r="T487" s="4">
        <f t="shared" ref="T487:Z487" si="1051">T488+T490</f>
        <v>15310.7</v>
      </c>
      <c r="U487" s="4">
        <f t="shared" si="1051"/>
        <v>0</v>
      </c>
      <c r="V487" s="4">
        <f t="shared" si="1051"/>
        <v>15310.7</v>
      </c>
      <c r="W487" s="4">
        <f t="shared" si="1051"/>
        <v>0</v>
      </c>
      <c r="X487" s="4">
        <f t="shared" si="1051"/>
        <v>15310.7</v>
      </c>
      <c r="Y487" s="4">
        <f t="shared" si="1051"/>
        <v>0</v>
      </c>
      <c r="Z487" s="4">
        <f t="shared" si="1051"/>
        <v>15310.7</v>
      </c>
      <c r="AA487" s="4">
        <f t="shared" si="1049"/>
        <v>15310.6</v>
      </c>
      <c r="AB487" s="4">
        <f t="shared" ref="AB487" si="1052">AB488+AB490</f>
        <v>0</v>
      </c>
      <c r="AC487" s="4">
        <f t="shared" ref="AC487:AG487" si="1053">AC488+AC490</f>
        <v>15310.6</v>
      </c>
      <c r="AD487" s="4">
        <f t="shared" si="1053"/>
        <v>0</v>
      </c>
      <c r="AE487" s="4">
        <f t="shared" si="1053"/>
        <v>15310.6</v>
      </c>
      <c r="AF487" s="4">
        <f t="shared" si="1053"/>
        <v>0</v>
      </c>
      <c r="AG487" s="4">
        <f t="shared" si="1053"/>
        <v>15310.6</v>
      </c>
      <c r="AH487" s="83"/>
    </row>
    <row r="488" spans="1:34" s="42" customFormat="1" ht="84.75" customHeight="1" outlineLevel="5" x14ac:dyDescent="0.2">
      <c r="A488" s="5" t="s">
        <v>35</v>
      </c>
      <c r="B488" s="5" t="s">
        <v>314</v>
      </c>
      <c r="C488" s="5" t="s">
        <v>316</v>
      </c>
      <c r="D488" s="5"/>
      <c r="E488" s="50" t="s">
        <v>317</v>
      </c>
      <c r="F488" s="4">
        <f t="shared" si="1044"/>
        <v>6124.3</v>
      </c>
      <c r="G488" s="4">
        <f t="shared" si="1044"/>
        <v>0</v>
      </c>
      <c r="H488" s="4">
        <f t="shared" si="1044"/>
        <v>6124.3</v>
      </c>
      <c r="I488" s="4">
        <f t="shared" si="1044"/>
        <v>0</v>
      </c>
      <c r="J488" s="4">
        <f t="shared" si="1044"/>
        <v>0</v>
      </c>
      <c r="K488" s="4">
        <f t="shared" si="1044"/>
        <v>0</v>
      </c>
      <c r="L488" s="4">
        <f t="shared" si="1044"/>
        <v>6124.3</v>
      </c>
      <c r="M488" s="4">
        <f t="shared" si="1044"/>
        <v>0</v>
      </c>
      <c r="N488" s="4">
        <f t="shared" si="1044"/>
        <v>6124.3</v>
      </c>
      <c r="O488" s="4">
        <f t="shared" si="1044"/>
        <v>7695.9</v>
      </c>
      <c r="P488" s="4">
        <f t="shared" si="1044"/>
        <v>0</v>
      </c>
      <c r="Q488" s="4">
        <f t="shared" si="1044"/>
        <v>13820.2</v>
      </c>
      <c r="R488" s="4">
        <f t="shared" si="1044"/>
        <v>3062.1</v>
      </c>
      <c r="S488" s="4">
        <f t="shared" si="1044"/>
        <v>0</v>
      </c>
      <c r="T488" s="4">
        <f t="shared" si="1044"/>
        <v>3062.1</v>
      </c>
      <c r="U488" s="4">
        <f t="shared" si="1044"/>
        <v>0</v>
      </c>
      <c r="V488" s="4">
        <f t="shared" si="1044"/>
        <v>3062.1</v>
      </c>
      <c r="W488" s="4">
        <f t="shared" si="1044"/>
        <v>0</v>
      </c>
      <c r="X488" s="4">
        <f t="shared" si="1044"/>
        <v>3062.1</v>
      </c>
      <c r="Y488" s="4">
        <f t="shared" si="1044"/>
        <v>0</v>
      </c>
      <c r="Z488" s="4">
        <f t="shared" si="1044"/>
        <v>3062.1</v>
      </c>
      <c r="AA488" s="4">
        <f t="shared" si="1044"/>
        <v>3062.1</v>
      </c>
      <c r="AB488" s="4">
        <f t="shared" si="1044"/>
        <v>0</v>
      </c>
      <c r="AC488" s="4">
        <f t="shared" si="1044"/>
        <v>3062.1</v>
      </c>
      <c r="AD488" s="4">
        <f t="shared" si="1044"/>
        <v>0</v>
      </c>
      <c r="AE488" s="4">
        <f t="shared" si="1044"/>
        <v>3062.1</v>
      </c>
      <c r="AF488" s="4">
        <f t="shared" si="1045"/>
        <v>0</v>
      </c>
      <c r="AG488" s="4">
        <f t="shared" si="1045"/>
        <v>3062.1</v>
      </c>
      <c r="AH488" s="83"/>
    </row>
    <row r="489" spans="1:34" s="42" customFormat="1" ht="31.5" outlineLevel="7" x14ac:dyDescent="0.2">
      <c r="A489" s="11" t="s">
        <v>35</v>
      </c>
      <c r="B489" s="11" t="s">
        <v>314</v>
      </c>
      <c r="C489" s="11" t="s">
        <v>316</v>
      </c>
      <c r="D489" s="11" t="s">
        <v>143</v>
      </c>
      <c r="E489" s="15" t="s">
        <v>144</v>
      </c>
      <c r="F489" s="8">
        <v>6124.3</v>
      </c>
      <c r="G489" s="8"/>
      <c r="H489" s="8">
        <f>SUM(F489:G489)</f>
        <v>6124.3</v>
      </c>
      <c r="I489" s="8"/>
      <c r="J489" s="8"/>
      <c r="K489" s="8"/>
      <c r="L489" s="8">
        <f>SUM(H489:K489)</f>
        <v>6124.3</v>
      </c>
      <c r="M489" s="8"/>
      <c r="N489" s="8">
        <f>SUM(L489:M489)</f>
        <v>6124.3</v>
      </c>
      <c r="O489" s="8">
        <v>7695.9</v>
      </c>
      <c r="P489" s="8"/>
      <c r="Q489" s="8">
        <f>SUM(N489:P489)</f>
        <v>13820.2</v>
      </c>
      <c r="R489" s="8">
        <v>3062.1</v>
      </c>
      <c r="S489" s="8"/>
      <c r="T489" s="8">
        <f>SUM(R489:S489)</f>
        <v>3062.1</v>
      </c>
      <c r="U489" s="8"/>
      <c r="V489" s="8">
        <f>SUM(T489:U489)</f>
        <v>3062.1</v>
      </c>
      <c r="W489" s="8"/>
      <c r="X489" s="8">
        <f>SUM(V489:W489)</f>
        <v>3062.1</v>
      </c>
      <c r="Y489" s="8"/>
      <c r="Z489" s="8">
        <f>SUM(X489:Y489)</f>
        <v>3062.1</v>
      </c>
      <c r="AA489" s="8">
        <v>3062.1</v>
      </c>
      <c r="AB489" s="8"/>
      <c r="AC489" s="8">
        <f>SUM(AA489:AB489)</f>
        <v>3062.1</v>
      </c>
      <c r="AD489" s="8"/>
      <c r="AE489" s="8">
        <f>SUM(AC489:AD489)</f>
        <v>3062.1</v>
      </c>
      <c r="AF489" s="8"/>
      <c r="AG489" s="8">
        <f>SUM(AE489:AF489)</f>
        <v>3062.1</v>
      </c>
      <c r="AH489" s="83"/>
    </row>
    <row r="490" spans="1:34" s="42" customFormat="1" ht="47.25" hidden="1" outlineLevel="5" x14ac:dyDescent="0.2">
      <c r="A490" s="5" t="s">
        <v>35</v>
      </c>
      <c r="B490" s="5" t="s">
        <v>314</v>
      </c>
      <c r="C490" s="5" t="s">
        <v>754</v>
      </c>
      <c r="D490" s="5"/>
      <c r="E490" s="50" t="s">
        <v>568</v>
      </c>
      <c r="F490" s="4">
        <f t="shared" si="1044"/>
        <v>9186.4</v>
      </c>
      <c r="G490" s="4">
        <f t="shared" si="1044"/>
        <v>0</v>
      </c>
      <c r="H490" s="4">
        <f t="shared" si="1044"/>
        <v>9186.4</v>
      </c>
      <c r="I490" s="4">
        <f t="shared" si="1044"/>
        <v>0</v>
      </c>
      <c r="J490" s="4">
        <f t="shared" si="1044"/>
        <v>0</v>
      </c>
      <c r="K490" s="4">
        <f t="shared" si="1044"/>
        <v>0</v>
      </c>
      <c r="L490" s="4">
        <f t="shared" si="1044"/>
        <v>9186.4</v>
      </c>
      <c r="M490" s="4">
        <f t="shared" si="1044"/>
        <v>0</v>
      </c>
      <c r="N490" s="4">
        <f t="shared" si="1044"/>
        <v>9186.4</v>
      </c>
      <c r="O490" s="4">
        <f t="shared" si="1044"/>
        <v>0</v>
      </c>
      <c r="P490" s="4">
        <f t="shared" si="1044"/>
        <v>0</v>
      </c>
      <c r="Q490" s="4">
        <f t="shared" si="1044"/>
        <v>9186.4</v>
      </c>
      <c r="R490" s="4">
        <f t="shared" si="1044"/>
        <v>12248.6</v>
      </c>
      <c r="S490" s="4">
        <f t="shared" si="1044"/>
        <v>0</v>
      </c>
      <c r="T490" s="4">
        <f t="shared" si="1044"/>
        <v>12248.6</v>
      </c>
      <c r="U490" s="4">
        <f t="shared" si="1044"/>
        <v>0</v>
      </c>
      <c r="V490" s="4">
        <f t="shared" si="1044"/>
        <v>12248.6</v>
      </c>
      <c r="W490" s="4">
        <f t="shared" si="1044"/>
        <v>0</v>
      </c>
      <c r="X490" s="4">
        <f t="shared" si="1044"/>
        <v>12248.6</v>
      </c>
      <c r="Y490" s="4">
        <f t="shared" si="1044"/>
        <v>0</v>
      </c>
      <c r="Z490" s="4">
        <f t="shared" si="1044"/>
        <v>12248.6</v>
      </c>
      <c r="AA490" s="4">
        <f t="shared" si="1044"/>
        <v>12248.5</v>
      </c>
      <c r="AB490" s="4">
        <f t="shared" si="1044"/>
        <v>0</v>
      </c>
      <c r="AC490" s="4">
        <f t="shared" si="1044"/>
        <v>12248.5</v>
      </c>
      <c r="AD490" s="4">
        <f t="shared" si="1044"/>
        <v>0</v>
      </c>
      <c r="AE490" s="4">
        <f t="shared" si="1044"/>
        <v>12248.5</v>
      </c>
      <c r="AF490" s="4">
        <f t="shared" si="1045"/>
        <v>0</v>
      </c>
      <c r="AG490" s="4">
        <f t="shared" si="1045"/>
        <v>12248.5</v>
      </c>
      <c r="AH490" s="83"/>
    </row>
    <row r="491" spans="1:34" s="42" customFormat="1" ht="31.5" hidden="1" outlineLevel="7" x14ac:dyDescent="0.2">
      <c r="A491" s="11" t="s">
        <v>35</v>
      </c>
      <c r="B491" s="11" t="s">
        <v>314</v>
      </c>
      <c r="C491" s="11" t="s">
        <v>754</v>
      </c>
      <c r="D491" s="11" t="s">
        <v>143</v>
      </c>
      <c r="E491" s="15" t="s">
        <v>144</v>
      </c>
      <c r="F491" s="8">
        <v>9186.4</v>
      </c>
      <c r="G491" s="8"/>
      <c r="H491" s="8">
        <f>SUM(F491:G491)</f>
        <v>9186.4</v>
      </c>
      <c r="I491" s="8"/>
      <c r="J491" s="8"/>
      <c r="K491" s="8"/>
      <c r="L491" s="8">
        <f>SUM(H491:K491)</f>
        <v>9186.4</v>
      </c>
      <c r="M491" s="8"/>
      <c r="N491" s="8">
        <f>SUM(L491:M491)</f>
        <v>9186.4</v>
      </c>
      <c r="O491" s="8"/>
      <c r="P491" s="8"/>
      <c r="Q491" s="8">
        <f>SUM(N491:P491)</f>
        <v>9186.4</v>
      </c>
      <c r="R491" s="8">
        <v>12248.6</v>
      </c>
      <c r="S491" s="8"/>
      <c r="T491" s="8">
        <f>SUM(R491:S491)</f>
        <v>12248.6</v>
      </c>
      <c r="U491" s="8"/>
      <c r="V491" s="8">
        <f>SUM(T491:U491)</f>
        <v>12248.6</v>
      </c>
      <c r="W491" s="8"/>
      <c r="X491" s="8">
        <f>SUM(V491:W491)</f>
        <v>12248.6</v>
      </c>
      <c r="Y491" s="8"/>
      <c r="Z491" s="8">
        <f>SUM(X491:Y491)</f>
        <v>12248.6</v>
      </c>
      <c r="AA491" s="8">
        <v>12248.5</v>
      </c>
      <c r="AB491" s="8"/>
      <c r="AC491" s="8">
        <f>SUM(AA491:AB491)</f>
        <v>12248.5</v>
      </c>
      <c r="AD491" s="8"/>
      <c r="AE491" s="8">
        <f>SUM(AC491:AD491)</f>
        <v>12248.5</v>
      </c>
      <c r="AF491" s="8"/>
      <c r="AG491" s="8">
        <f>SUM(AE491:AF491)</f>
        <v>12248.5</v>
      </c>
      <c r="AH491" s="83"/>
    </row>
    <row r="492" spans="1:34" ht="15.75" hidden="1" outlineLevel="1" collapsed="1" x14ac:dyDescent="0.2">
      <c r="A492" s="5" t="s">
        <v>35</v>
      </c>
      <c r="B492" s="5" t="s">
        <v>318</v>
      </c>
      <c r="C492" s="5"/>
      <c r="D492" s="5"/>
      <c r="E492" s="18" t="s">
        <v>319</v>
      </c>
      <c r="F492" s="4">
        <f t="shared" ref="F492:AE492" si="1054">F493+F502+F513</f>
        <v>6140.7999999999993</v>
      </c>
      <c r="G492" s="4">
        <f t="shared" si="1054"/>
        <v>0</v>
      </c>
      <c r="H492" s="4">
        <f t="shared" si="1054"/>
        <v>6140.7999999999993</v>
      </c>
      <c r="I492" s="4">
        <f t="shared" si="1054"/>
        <v>0</v>
      </c>
      <c r="J492" s="4">
        <f t="shared" si="1054"/>
        <v>1000</v>
      </c>
      <c r="K492" s="4">
        <f t="shared" si="1054"/>
        <v>0</v>
      </c>
      <c r="L492" s="4">
        <f t="shared" si="1054"/>
        <v>7140.7999999999993</v>
      </c>
      <c r="M492" s="4">
        <f t="shared" ref="M492:Q492" si="1055">M493+M502+M513</f>
        <v>511.87</v>
      </c>
      <c r="N492" s="4">
        <f t="shared" si="1055"/>
        <v>7652.67</v>
      </c>
      <c r="O492" s="4">
        <f t="shared" si="1055"/>
        <v>0</v>
      </c>
      <c r="P492" s="4">
        <f t="shared" si="1055"/>
        <v>0</v>
      </c>
      <c r="Q492" s="4">
        <f t="shared" si="1055"/>
        <v>7652.67</v>
      </c>
      <c r="R492" s="4">
        <f t="shared" si="1054"/>
        <v>5491.4</v>
      </c>
      <c r="S492" s="4">
        <f t="shared" si="1054"/>
        <v>0</v>
      </c>
      <c r="T492" s="4">
        <f t="shared" si="1054"/>
        <v>5491.4</v>
      </c>
      <c r="U492" s="4">
        <f t="shared" si="1054"/>
        <v>0</v>
      </c>
      <c r="V492" s="4">
        <f t="shared" si="1054"/>
        <v>5491.4</v>
      </c>
      <c r="W492" s="4">
        <f t="shared" si="1054"/>
        <v>0</v>
      </c>
      <c r="X492" s="4">
        <f t="shared" si="1054"/>
        <v>5491.4</v>
      </c>
      <c r="Y492" s="4">
        <f t="shared" si="1054"/>
        <v>0</v>
      </c>
      <c r="Z492" s="4">
        <f t="shared" si="1054"/>
        <v>5491.4</v>
      </c>
      <c r="AA492" s="4">
        <f t="shared" si="1054"/>
        <v>5490.6</v>
      </c>
      <c r="AB492" s="4">
        <f t="shared" si="1054"/>
        <v>0</v>
      </c>
      <c r="AC492" s="4">
        <f t="shared" si="1054"/>
        <v>5490.6</v>
      </c>
      <c r="AD492" s="4">
        <f t="shared" si="1054"/>
        <v>0</v>
      </c>
      <c r="AE492" s="4">
        <f t="shared" si="1054"/>
        <v>5490.6</v>
      </c>
      <c r="AF492" s="4">
        <f t="shared" ref="AF492:AG492" si="1056">AF493+AF502+AF513</f>
        <v>0</v>
      </c>
      <c r="AG492" s="4">
        <f t="shared" si="1056"/>
        <v>5490.6</v>
      </c>
      <c r="AH492" s="83"/>
    </row>
    <row r="493" spans="1:34" ht="31.5" hidden="1" outlineLevel="2" x14ac:dyDescent="0.2">
      <c r="A493" s="5" t="s">
        <v>35</v>
      </c>
      <c r="B493" s="5" t="s">
        <v>318</v>
      </c>
      <c r="C493" s="5" t="s">
        <v>170</v>
      </c>
      <c r="D493" s="5"/>
      <c r="E493" s="18" t="s">
        <v>171</v>
      </c>
      <c r="F493" s="4">
        <f>F498</f>
        <v>961.5</v>
      </c>
      <c r="G493" s="4">
        <f t="shared" ref="G493:H493" si="1057">G498</f>
        <v>0</v>
      </c>
      <c r="H493" s="4">
        <f t="shared" si="1057"/>
        <v>961.5</v>
      </c>
      <c r="I493" s="4">
        <f>I498+I494</f>
        <v>0</v>
      </c>
      <c r="J493" s="4">
        <f t="shared" ref="J493:AE493" si="1058">J498+J494</f>
        <v>0</v>
      </c>
      <c r="K493" s="4">
        <f t="shared" si="1058"/>
        <v>0</v>
      </c>
      <c r="L493" s="4">
        <f t="shared" si="1058"/>
        <v>961.5</v>
      </c>
      <c r="M493" s="4">
        <f t="shared" ref="M493:N493" si="1059">M498+M494</f>
        <v>-41.5</v>
      </c>
      <c r="N493" s="4">
        <f t="shared" si="1059"/>
        <v>920</v>
      </c>
      <c r="O493" s="4">
        <f>O498+O494</f>
        <v>0</v>
      </c>
      <c r="P493" s="4">
        <f t="shared" ref="P493:Q493" si="1060">P498+P494</f>
        <v>0</v>
      </c>
      <c r="Q493" s="4">
        <f t="shared" si="1060"/>
        <v>920</v>
      </c>
      <c r="R493" s="4">
        <f t="shared" si="1058"/>
        <v>865</v>
      </c>
      <c r="S493" s="4">
        <f t="shared" si="1058"/>
        <v>0</v>
      </c>
      <c r="T493" s="4">
        <f t="shared" si="1058"/>
        <v>865</v>
      </c>
      <c r="U493" s="4">
        <f t="shared" si="1058"/>
        <v>0</v>
      </c>
      <c r="V493" s="4">
        <f t="shared" si="1058"/>
        <v>865</v>
      </c>
      <c r="W493" s="4">
        <f t="shared" si="1058"/>
        <v>0</v>
      </c>
      <c r="X493" s="4">
        <f t="shared" si="1058"/>
        <v>865</v>
      </c>
      <c r="Y493" s="4">
        <f>Y498+Y494</f>
        <v>0</v>
      </c>
      <c r="Z493" s="4">
        <f t="shared" ref="Z493" si="1061">Z498+Z494</f>
        <v>865</v>
      </c>
      <c r="AA493" s="4">
        <f t="shared" si="1058"/>
        <v>865</v>
      </c>
      <c r="AB493" s="4">
        <f t="shared" si="1058"/>
        <v>0</v>
      </c>
      <c r="AC493" s="4">
        <f t="shared" si="1058"/>
        <v>865</v>
      </c>
      <c r="AD493" s="4">
        <f t="shared" si="1058"/>
        <v>0</v>
      </c>
      <c r="AE493" s="4">
        <f t="shared" si="1058"/>
        <v>865</v>
      </c>
      <c r="AF493" s="4">
        <f>AF498+AF494</f>
        <v>0</v>
      </c>
      <c r="AG493" s="4">
        <f t="shared" ref="AG493" si="1062">AG498+AG494</f>
        <v>865</v>
      </c>
      <c r="AH493" s="83"/>
    </row>
    <row r="494" spans="1:34" ht="47.25" hidden="1" outlineLevel="2" x14ac:dyDescent="0.2">
      <c r="A494" s="5" t="s">
        <v>35</v>
      </c>
      <c r="B494" s="5" t="s">
        <v>318</v>
      </c>
      <c r="C494" s="10" t="s">
        <v>244</v>
      </c>
      <c r="D494" s="10" t="s">
        <v>663</v>
      </c>
      <c r="E494" s="32" t="s">
        <v>245</v>
      </c>
      <c r="F494" s="4"/>
      <c r="G494" s="4"/>
      <c r="H494" s="4"/>
      <c r="I494" s="4">
        <f>I495</f>
        <v>0</v>
      </c>
      <c r="J494" s="4">
        <f t="shared" ref="J494:AD496" si="1063">J495</f>
        <v>0</v>
      </c>
      <c r="K494" s="4">
        <f t="shared" si="1063"/>
        <v>46.973999999999997</v>
      </c>
      <c r="L494" s="4">
        <f t="shared" si="1063"/>
        <v>46.973999999999997</v>
      </c>
      <c r="M494" s="4">
        <f t="shared" si="1063"/>
        <v>0</v>
      </c>
      <c r="N494" s="4">
        <f t="shared" si="1063"/>
        <v>46.973999999999997</v>
      </c>
      <c r="O494" s="4">
        <f>O495</f>
        <v>0</v>
      </c>
      <c r="P494" s="4">
        <f t="shared" si="1063"/>
        <v>0</v>
      </c>
      <c r="Q494" s="4">
        <f t="shared" si="1063"/>
        <v>46.973999999999997</v>
      </c>
      <c r="R494" s="4">
        <f t="shared" si="1063"/>
        <v>0</v>
      </c>
      <c r="S494" s="4">
        <f t="shared" si="1063"/>
        <v>0</v>
      </c>
      <c r="T494" s="4">
        <f t="shared" si="1063"/>
        <v>0</v>
      </c>
      <c r="U494" s="4">
        <f t="shared" si="1063"/>
        <v>0</v>
      </c>
      <c r="V494" s="4"/>
      <c r="W494" s="4">
        <f t="shared" si="1063"/>
        <v>0</v>
      </c>
      <c r="X494" s="4">
        <f t="shared" si="1063"/>
        <v>0</v>
      </c>
      <c r="Y494" s="4">
        <f>Y495</f>
        <v>0</v>
      </c>
      <c r="Z494" s="4">
        <f t="shared" si="1063"/>
        <v>0</v>
      </c>
      <c r="AA494" s="4">
        <f t="shared" si="1063"/>
        <v>0</v>
      </c>
      <c r="AB494" s="4">
        <f t="shared" si="1063"/>
        <v>0</v>
      </c>
      <c r="AC494" s="4">
        <f t="shared" si="1063"/>
        <v>0</v>
      </c>
      <c r="AD494" s="4">
        <f t="shared" si="1063"/>
        <v>0</v>
      </c>
      <c r="AE494" s="4"/>
      <c r="AF494" s="4">
        <f>AF495</f>
        <v>0</v>
      </c>
      <c r="AG494" s="4">
        <f t="shared" ref="AG494:AG496" si="1064">AG495</f>
        <v>0</v>
      </c>
      <c r="AH494" s="83"/>
    </row>
    <row r="495" spans="1:34" ht="31.5" hidden="1" outlineLevel="2" x14ac:dyDescent="0.2">
      <c r="A495" s="5" t="s">
        <v>35</v>
      </c>
      <c r="B495" s="5" t="s">
        <v>318</v>
      </c>
      <c r="C495" s="10" t="s">
        <v>592</v>
      </c>
      <c r="D495" s="10"/>
      <c r="E495" s="32" t="s">
        <v>589</v>
      </c>
      <c r="F495" s="4"/>
      <c r="G495" s="4"/>
      <c r="H495" s="4"/>
      <c r="I495" s="4">
        <f>I496</f>
        <v>0</v>
      </c>
      <c r="J495" s="4">
        <f t="shared" si="1063"/>
        <v>0</v>
      </c>
      <c r="K495" s="4">
        <f t="shared" si="1063"/>
        <v>46.973999999999997</v>
      </c>
      <c r="L495" s="4">
        <f t="shared" si="1063"/>
        <v>46.973999999999997</v>
      </c>
      <c r="M495" s="4">
        <f t="shared" si="1063"/>
        <v>0</v>
      </c>
      <c r="N495" s="4">
        <f t="shared" si="1063"/>
        <v>46.973999999999997</v>
      </c>
      <c r="O495" s="4">
        <f>O496</f>
        <v>0</v>
      </c>
      <c r="P495" s="4">
        <f t="shared" si="1063"/>
        <v>0</v>
      </c>
      <c r="Q495" s="4">
        <f t="shared" si="1063"/>
        <v>46.973999999999997</v>
      </c>
      <c r="R495" s="4">
        <f t="shared" si="1063"/>
        <v>0</v>
      </c>
      <c r="S495" s="4">
        <f t="shared" si="1063"/>
        <v>0</v>
      </c>
      <c r="T495" s="4">
        <f t="shared" si="1063"/>
        <v>0</v>
      </c>
      <c r="U495" s="4">
        <f t="shared" si="1063"/>
        <v>0</v>
      </c>
      <c r="V495" s="4"/>
      <c r="W495" s="4">
        <f t="shared" si="1063"/>
        <v>0</v>
      </c>
      <c r="X495" s="4">
        <f t="shared" si="1063"/>
        <v>0</v>
      </c>
      <c r="Y495" s="4">
        <f>Y496</f>
        <v>0</v>
      </c>
      <c r="Z495" s="4">
        <f t="shared" si="1063"/>
        <v>0</v>
      </c>
      <c r="AA495" s="4">
        <f t="shared" si="1063"/>
        <v>0</v>
      </c>
      <c r="AB495" s="4">
        <f t="shared" si="1063"/>
        <v>0</v>
      </c>
      <c r="AC495" s="4">
        <f t="shared" si="1063"/>
        <v>0</v>
      </c>
      <c r="AD495" s="4">
        <f t="shared" si="1063"/>
        <v>0</v>
      </c>
      <c r="AE495" s="4"/>
      <c r="AF495" s="4">
        <f>AF496</f>
        <v>0</v>
      </c>
      <c r="AG495" s="4">
        <f t="shared" si="1064"/>
        <v>0</v>
      </c>
      <c r="AH495" s="83"/>
    </row>
    <row r="496" spans="1:34" s="41" customFormat="1" ht="31.5" hidden="1" outlineLevel="2" x14ac:dyDescent="0.2">
      <c r="A496" s="5" t="s">
        <v>35</v>
      </c>
      <c r="B496" s="5" t="s">
        <v>318</v>
      </c>
      <c r="C496" s="10" t="s">
        <v>712</v>
      </c>
      <c r="D496" s="10"/>
      <c r="E496" s="32" t="s">
        <v>711</v>
      </c>
      <c r="F496" s="4"/>
      <c r="G496" s="4"/>
      <c r="H496" s="4"/>
      <c r="I496" s="4">
        <f>I497</f>
        <v>0</v>
      </c>
      <c r="J496" s="4">
        <f t="shared" si="1063"/>
        <v>0</v>
      </c>
      <c r="K496" s="4">
        <f t="shared" si="1063"/>
        <v>46.973999999999997</v>
      </c>
      <c r="L496" s="4">
        <f t="shared" si="1063"/>
        <v>46.973999999999997</v>
      </c>
      <c r="M496" s="4">
        <f t="shared" si="1063"/>
        <v>0</v>
      </c>
      <c r="N496" s="4">
        <f t="shared" si="1063"/>
        <v>46.973999999999997</v>
      </c>
      <c r="O496" s="4">
        <f>O497</f>
        <v>0</v>
      </c>
      <c r="P496" s="4">
        <f t="shared" si="1063"/>
        <v>0</v>
      </c>
      <c r="Q496" s="4">
        <f t="shared" si="1063"/>
        <v>46.973999999999997</v>
      </c>
      <c r="R496" s="4">
        <f t="shared" si="1063"/>
        <v>0</v>
      </c>
      <c r="S496" s="4">
        <f t="shared" si="1063"/>
        <v>0</v>
      </c>
      <c r="T496" s="4">
        <f t="shared" si="1063"/>
        <v>0</v>
      </c>
      <c r="U496" s="4">
        <f t="shared" si="1063"/>
        <v>0</v>
      </c>
      <c r="V496" s="4"/>
      <c r="W496" s="4">
        <f t="shared" si="1063"/>
        <v>0</v>
      </c>
      <c r="X496" s="4">
        <f t="shared" si="1063"/>
        <v>0</v>
      </c>
      <c r="Y496" s="4">
        <f>Y497</f>
        <v>0</v>
      </c>
      <c r="Z496" s="4">
        <f t="shared" si="1063"/>
        <v>0</v>
      </c>
      <c r="AA496" s="4">
        <f t="shared" si="1063"/>
        <v>0</v>
      </c>
      <c r="AB496" s="4">
        <f t="shared" si="1063"/>
        <v>0</v>
      </c>
      <c r="AC496" s="4">
        <f t="shared" si="1063"/>
        <v>0</v>
      </c>
      <c r="AD496" s="4">
        <f t="shared" si="1063"/>
        <v>0</v>
      </c>
      <c r="AE496" s="4"/>
      <c r="AF496" s="4">
        <f>AF497</f>
        <v>0</v>
      </c>
      <c r="AG496" s="4">
        <f t="shared" si="1064"/>
        <v>0</v>
      </c>
      <c r="AH496" s="83"/>
    </row>
    <row r="497" spans="1:34" ht="15.75" hidden="1" outlineLevel="2" x14ac:dyDescent="0.2">
      <c r="A497" s="11" t="s">
        <v>35</v>
      </c>
      <c r="B497" s="11" t="s">
        <v>318</v>
      </c>
      <c r="C497" s="9" t="s">
        <v>712</v>
      </c>
      <c r="D497" s="9" t="s">
        <v>33</v>
      </c>
      <c r="E497" s="30" t="s">
        <v>34</v>
      </c>
      <c r="F497" s="4"/>
      <c r="G497" s="4"/>
      <c r="H497" s="4"/>
      <c r="I497" s="4"/>
      <c r="J497" s="4"/>
      <c r="K497" s="8">
        <v>46.973999999999997</v>
      </c>
      <c r="L497" s="8">
        <f>SUM(H497:K497)</f>
        <v>46.973999999999997</v>
      </c>
      <c r="M497" s="8"/>
      <c r="N497" s="8">
        <f>SUM(L497:M497)</f>
        <v>46.973999999999997</v>
      </c>
      <c r="O497" s="4"/>
      <c r="P497" s="8"/>
      <c r="Q497" s="8">
        <f>SUM(N497:P497)</f>
        <v>46.973999999999997</v>
      </c>
      <c r="R497" s="4"/>
      <c r="S497" s="4"/>
      <c r="T497" s="4"/>
      <c r="U497" s="4"/>
      <c r="V497" s="4"/>
      <c r="W497" s="8"/>
      <c r="X497" s="8">
        <f>SUM(V497:W497)</f>
        <v>0</v>
      </c>
      <c r="Y497" s="4"/>
      <c r="Z497" s="8">
        <f>SUM(X497:Y497)</f>
        <v>0</v>
      </c>
      <c r="AA497" s="4"/>
      <c r="AB497" s="4"/>
      <c r="AC497" s="4"/>
      <c r="AD497" s="4"/>
      <c r="AE497" s="4"/>
      <c r="AF497" s="4"/>
      <c r="AG497" s="8">
        <f>SUM(AE497:AF497)</f>
        <v>0</v>
      </c>
      <c r="AH497" s="83"/>
    </row>
    <row r="498" spans="1:34" ht="47.25" hidden="1" outlineLevel="3" x14ac:dyDescent="0.2">
      <c r="A498" s="5" t="s">
        <v>35</v>
      </c>
      <c r="B498" s="5" t="s">
        <v>318</v>
      </c>
      <c r="C498" s="5" t="s">
        <v>188</v>
      </c>
      <c r="D498" s="5"/>
      <c r="E498" s="18" t="s">
        <v>189</v>
      </c>
      <c r="F498" s="4">
        <f t="shared" ref="F498:AF500" si="1065">F499</f>
        <v>961.5</v>
      </c>
      <c r="G498" s="4">
        <f t="shared" si="1065"/>
        <v>0</v>
      </c>
      <c r="H498" s="4">
        <f t="shared" si="1065"/>
        <v>961.5</v>
      </c>
      <c r="I498" s="4">
        <f t="shared" si="1065"/>
        <v>0</v>
      </c>
      <c r="J498" s="4">
        <f t="shared" si="1065"/>
        <v>0</v>
      </c>
      <c r="K498" s="4">
        <f t="shared" si="1065"/>
        <v>-46.973999999999997</v>
      </c>
      <c r="L498" s="4">
        <f t="shared" si="1065"/>
        <v>914.52599999999995</v>
      </c>
      <c r="M498" s="4">
        <f t="shared" si="1065"/>
        <v>-41.5</v>
      </c>
      <c r="N498" s="4">
        <f t="shared" si="1065"/>
        <v>873.02599999999995</v>
      </c>
      <c r="O498" s="4">
        <f t="shared" si="1065"/>
        <v>0</v>
      </c>
      <c r="P498" s="4">
        <f t="shared" si="1065"/>
        <v>0</v>
      </c>
      <c r="Q498" s="4">
        <f t="shared" si="1065"/>
        <v>873.02599999999995</v>
      </c>
      <c r="R498" s="4">
        <f t="shared" si="1065"/>
        <v>865</v>
      </c>
      <c r="S498" s="4">
        <f t="shared" si="1065"/>
        <v>0</v>
      </c>
      <c r="T498" s="4">
        <f t="shared" si="1065"/>
        <v>865</v>
      </c>
      <c r="U498" s="4">
        <f t="shared" si="1065"/>
        <v>0</v>
      </c>
      <c r="V498" s="4">
        <f t="shared" si="1065"/>
        <v>865</v>
      </c>
      <c r="W498" s="4">
        <f t="shared" si="1065"/>
        <v>0</v>
      </c>
      <c r="X498" s="4">
        <f t="shared" si="1065"/>
        <v>865</v>
      </c>
      <c r="Y498" s="4">
        <f t="shared" si="1065"/>
        <v>0</v>
      </c>
      <c r="Z498" s="4">
        <f t="shared" si="1065"/>
        <v>865</v>
      </c>
      <c r="AA498" s="4">
        <f t="shared" si="1065"/>
        <v>865</v>
      </c>
      <c r="AB498" s="4">
        <f t="shared" si="1065"/>
        <v>0</v>
      </c>
      <c r="AC498" s="4">
        <f t="shared" si="1065"/>
        <v>865</v>
      </c>
      <c r="AD498" s="4">
        <f t="shared" si="1065"/>
        <v>0</v>
      </c>
      <c r="AE498" s="4">
        <f t="shared" si="1065"/>
        <v>865</v>
      </c>
      <c r="AF498" s="4">
        <f t="shared" si="1065"/>
        <v>0</v>
      </c>
      <c r="AG498" s="4">
        <f t="shared" ref="AF498:AG500" si="1066">AG499</f>
        <v>865</v>
      </c>
      <c r="AH498" s="83"/>
    </row>
    <row r="499" spans="1:34" ht="47.25" hidden="1" outlineLevel="4" x14ac:dyDescent="0.2">
      <c r="A499" s="5" t="s">
        <v>35</v>
      </c>
      <c r="B499" s="5" t="s">
        <v>318</v>
      </c>
      <c r="C499" s="5" t="s">
        <v>190</v>
      </c>
      <c r="D499" s="5"/>
      <c r="E499" s="18" t="s">
        <v>114</v>
      </c>
      <c r="F499" s="4">
        <f t="shared" si="1065"/>
        <v>961.5</v>
      </c>
      <c r="G499" s="4">
        <f t="shared" si="1065"/>
        <v>0</v>
      </c>
      <c r="H499" s="4">
        <f t="shared" si="1065"/>
        <v>961.5</v>
      </c>
      <c r="I499" s="4">
        <f t="shared" si="1065"/>
        <v>0</v>
      </c>
      <c r="J499" s="4">
        <f t="shared" si="1065"/>
        <v>0</v>
      </c>
      <c r="K499" s="4">
        <f t="shared" si="1065"/>
        <v>-46.973999999999997</v>
      </c>
      <c r="L499" s="4">
        <f t="shared" si="1065"/>
        <v>914.52599999999995</v>
      </c>
      <c r="M499" s="4">
        <f t="shared" si="1065"/>
        <v>-41.5</v>
      </c>
      <c r="N499" s="4">
        <f t="shared" si="1065"/>
        <v>873.02599999999995</v>
      </c>
      <c r="O499" s="4">
        <f t="shared" si="1065"/>
        <v>0</v>
      </c>
      <c r="P499" s="4">
        <f t="shared" si="1065"/>
        <v>0</v>
      </c>
      <c r="Q499" s="4">
        <f t="shared" si="1065"/>
        <v>873.02599999999995</v>
      </c>
      <c r="R499" s="4">
        <f t="shared" si="1065"/>
        <v>865</v>
      </c>
      <c r="S499" s="4">
        <f t="shared" si="1065"/>
        <v>0</v>
      </c>
      <c r="T499" s="4">
        <f t="shared" si="1065"/>
        <v>865</v>
      </c>
      <c r="U499" s="4">
        <f t="shared" si="1065"/>
        <v>0</v>
      </c>
      <c r="V499" s="4">
        <f t="shared" si="1065"/>
        <v>865</v>
      </c>
      <c r="W499" s="4">
        <f t="shared" si="1065"/>
        <v>0</v>
      </c>
      <c r="X499" s="4">
        <f t="shared" si="1065"/>
        <v>865</v>
      </c>
      <c r="Y499" s="4">
        <f t="shared" si="1065"/>
        <v>0</v>
      </c>
      <c r="Z499" s="4">
        <f t="shared" si="1065"/>
        <v>865</v>
      </c>
      <c r="AA499" s="4">
        <f t="shared" si="1065"/>
        <v>865</v>
      </c>
      <c r="AB499" s="4">
        <f t="shared" si="1065"/>
        <v>0</v>
      </c>
      <c r="AC499" s="4">
        <f t="shared" si="1065"/>
        <v>865</v>
      </c>
      <c r="AD499" s="4">
        <f t="shared" si="1065"/>
        <v>0</v>
      </c>
      <c r="AE499" s="4">
        <f t="shared" si="1065"/>
        <v>865</v>
      </c>
      <c r="AF499" s="4">
        <f t="shared" si="1066"/>
        <v>0</v>
      </c>
      <c r="AG499" s="4">
        <f t="shared" si="1066"/>
        <v>865</v>
      </c>
      <c r="AH499" s="83"/>
    </row>
    <row r="500" spans="1:34" ht="31.5" hidden="1" outlineLevel="5" x14ac:dyDescent="0.2">
      <c r="A500" s="5" t="s">
        <v>35</v>
      </c>
      <c r="B500" s="5" t="s">
        <v>318</v>
      </c>
      <c r="C500" s="5" t="s">
        <v>191</v>
      </c>
      <c r="D500" s="5"/>
      <c r="E500" s="18" t="s">
        <v>192</v>
      </c>
      <c r="F500" s="4">
        <f t="shared" si="1065"/>
        <v>961.5</v>
      </c>
      <c r="G500" s="4">
        <f t="shared" si="1065"/>
        <v>0</v>
      </c>
      <c r="H500" s="4">
        <f t="shared" si="1065"/>
        <v>961.5</v>
      </c>
      <c r="I500" s="4">
        <f t="shared" si="1065"/>
        <v>0</v>
      </c>
      <c r="J500" s="4">
        <f t="shared" si="1065"/>
        <v>0</v>
      </c>
      <c r="K500" s="4">
        <f t="shared" si="1065"/>
        <v>-46.973999999999997</v>
      </c>
      <c r="L500" s="4">
        <f t="shared" si="1065"/>
        <v>914.52599999999995</v>
      </c>
      <c r="M500" s="4">
        <f t="shared" si="1065"/>
        <v>-41.5</v>
      </c>
      <c r="N500" s="4">
        <f t="shared" si="1065"/>
        <v>873.02599999999995</v>
      </c>
      <c r="O500" s="4">
        <f t="shared" si="1065"/>
        <v>0</v>
      </c>
      <c r="P500" s="4">
        <f t="shared" si="1065"/>
        <v>0</v>
      </c>
      <c r="Q500" s="4">
        <f t="shared" si="1065"/>
        <v>873.02599999999995</v>
      </c>
      <c r="R500" s="4">
        <f t="shared" si="1065"/>
        <v>865</v>
      </c>
      <c r="S500" s="4">
        <f t="shared" si="1065"/>
        <v>0</v>
      </c>
      <c r="T500" s="4">
        <f t="shared" si="1065"/>
        <v>865</v>
      </c>
      <c r="U500" s="4">
        <f t="shared" si="1065"/>
        <v>0</v>
      </c>
      <c r="V500" s="4">
        <f t="shared" si="1065"/>
        <v>865</v>
      </c>
      <c r="W500" s="4">
        <f t="shared" si="1065"/>
        <v>0</v>
      </c>
      <c r="X500" s="4">
        <f t="shared" si="1065"/>
        <v>865</v>
      </c>
      <c r="Y500" s="4">
        <f t="shared" si="1065"/>
        <v>0</v>
      </c>
      <c r="Z500" s="4">
        <f t="shared" si="1065"/>
        <v>865</v>
      </c>
      <c r="AA500" s="4">
        <f t="shared" si="1065"/>
        <v>865</v>
      </c>
      <c r="AB500" s="4">
        <f t="shared" si="1065"/>
        <v>0</v>
      </c>
      <c r="AC500" s="4">
        <f t="shared" si="1065"/>
        <v>865</v>
      </c>
      <c r="AD500" s="4">
        <f t="shared" si="1065"/>
        <v>0</v>
      </c>
      <c r="AE500" s="4">
        <f t="shared" si="1065"/>
        <v>865</v>
      </c>
      <c r="AF500" s="4">
        <f t="shared" si="1066"/>
        <v>0</v>
      </c>
      <c r="AG500" s="4">
        <f t="shared" si="1066"/>
        <v>865</v>
      </c>
      <c r="AH500" s="83"/>
    </row>
    <row r="501" spans="1:34" ht="23.25" hidden="1" customHeight="1" outlineLevel="7" x14ac:dyDescent="0.2">
      <c r="A501" s="11" t="s">
        <v>35</v>
      </c>
      <c r="B501" s="11" t="s">
        <v>318</v>
      </c>
      <c r="C501" s="11" t="s">
        <v>191</v>
      </c>
      <c r="D501" s="11" t="s">
        <v>27</v>
      </c>
      <c r="E501" s="15" t="s">
        <v>28</v>
      </c>
      <c r="F501" s="8">
        <v>961.5</v>
      </c>
      <c r="G501" s="8"/>
      <c r="H501" s="8">
        <f>SUM(F501:G501)</f>
        <v>961.5</v>
      </c>
      <c r="I501" s="8"/>
      <c r="J501" s="8"/>
      <c r="K501" s="8">
        <v>-46.973999999999997</v>
      </c>
      <c r="L501" s="8">
        <f>SUM(H501:K501)</f>
        <v>914.52599999999995</v>
      </c>
      <c r="M501" s="8">
        <v>-41.5</v>
      </c>
      <c r="N501" s="8">
        <f>SUM(L501:M501)</f>
        <v>873.02599999999995</v>
      </c>
      <c r="O501" s="8"/>
      <c r="P501" s="8"/>
      <c r="Q501" s="8">
        <f>SUM(N501:P501)</f>
        <v>873.02599999999995</v>
      </c>
      <c r="R501" s="8">
        <v>865</v>
      </c>
      <c r="S501" s="8"/>
      <c r="T501" s="8">
        <f>SUM(R501:S501)</f>
        <v>865</v>
      </c>
      <c r="U501" s="8"/>
      <c r="V501" s="8">
        <f>SUM(T501:U501)</f>
        <v>865</v>
      </c>
      <c r="W501" s="8"/>
      <c r="X501" s="8">
        <f>SUM(V501:W501)</f>
        <v>865</v>
      </c>
      <c r="Y501" s="8"/>
      <c r="Z501" s="8">
        <f>SUM(X501:Y501)</f>
        <v>865</v>
      </c>
      <c r="AA501" s="8">
        <v>865</v>
      </c>
      <c r="AB501" s="8"/>
      <c r="AC501" s="8">
        <f>SUM(AA501:AB501)</f>
        <v>865</v>
      </c>
      <c r="AD501" s="8"/>
      <c r="AE501" s="8">
        <f>SUM(AC501:AD501)</f>
        <v>865</v>
      </c>
      <c r="AF501" s="8"/>
      <c r="AG501" s="8">
        <f>SUM(AE501:AF501)</f>
        <v>865</v>
      </c>
      <c r="AH501" s="83"/>
    </row>
    <row r="502" spans="1:34" ht="31.5" hidden="1" outlineLevel="2" x14ac:dyDescent="0.2">
      <c r="A502" s="5" t="s">
        <v>35</v>
      </c>
      <c r="B502" s="5" t="s">
        <v>318</v>
      </c>
      <c r="C502" s="5" t="s">
        <v>84</v>
      </c>
      <c r="D502" s="5"/>
      <c r="E502" s="18" t="s">
        <v>85</v>
      </c>
      <c r="F502" s="4">
        <f>F503+F509</f>
        <v>3567.9</v>
      </c>
      <c r="G502" s="4">
        <f t="shared" ref="G502:J502" si="1067">G503+G509</f>
        <v>0</v>
      </c>
      <c r="H502" s="4">
        <f t="shared" si="1067"/>
        <v>3567.9</v>
      </c>
      <c r="I502" s="4">
        <f t="shared" si="1067"/>
        <v>0</v>
      </c>
      <c r="J502" s="4">
        <f t="shared" si="1067"/>
        <v>0</v>
      </c>
      <c r="K502" s="4">
        <f t="shared" ref="K502:L502" si="1068">K503+K509</f>
        <v>0</v>
      </c>
      <c r="L502" s="4">
        <f t="shared" si="1068"/>
        <v>3567.9</v>
      </c>
      <c r="M502" s="4">
        <f t="shared" ref="M502:Q502" si="1069">M503+M509</f>
        <v>0</v>
      </c>
      <c r="N502" s="4">
        <f t="shared" si="1069"/>
        <v>3567.9</v>
      </c>
      <c r="O502" s="4">
        <f t="shared" si="1069"/>
        <v>0</v>
      </c>
      <c r="P502" s="4">
        <f t="shared" si="1069"/>
        <v>0</v>
      </c>
      <c r="Q502" s="4">
        <f t="shared" si="1069"/>
        <v>3567.9</v>
      </c>
      <c r="R502" s="4">
        <f t="shared" ref="R502:AA502" si="1070">R503+R509</f>
        <v>3215</v>
      </c>
      <c r="S502" s="4">
        <f t="shared" ref="S502" si="1071">S503+S509</f>
        <v>0</v>
      </c>
      <c r="T502" s="4">
        <f t="shared" ref="T502:Z502" si="1072">T503+T509</f>
        <v>3215</v>
      </c>
      <c r="U502" s="4">
        <f t="shared" si="1072"/>
        <v>0</v>
      </c>
      <c r="V502" s="4">
        <f t="shared" si="1072"/>
        <v>3215</v>
      </c>
      <c r="W502" s="4">
        <f t="shared" si="1072"/>
        <v>0</v>
      </c>
      <c r="X502" s="4">
        <f t="shared" si="1072"/>
        <v>3215</v>
      </c>
      <c r="Y502" s="4">
        <f t="shared" si="1072"/>
        <v>0</v>
      </c>
      <c r="Z502" s="4">
        <f t="shared" si="1072"/>
        <v>3215</v>
      </c>
      <c r="AA502" s="4">
        <f t="shared" si="1070"/>
        <v>3215</v>
      </c>
      <c r="AB502" s="4">
        <f t="shared" ref="AB502" si="1073">AB503+AB509</f>
        <v>0</v>
      </c>
      <c r="AC502" s="4">
        <f t="shared" ref="AC502:AG502" si="1074">AC503+AC509</f>
        <v>3215</v>
      </c>
      <c r="AD502" s="4">
        <f t="shared" si="1074"/>
        <v>0</v>
      </c>
      <c r="AE502" s="4">
        <f t="shared" si="1074"/>
        <v>3215</v>
      </c>
      <c r="AF502" s="4">
        <f t="shared" si="1074"/>
        <v>0</v>
      </c>
      <c r="AG502" s="4">
        <f t="shared" si="1074"/>
        <v>3215</v>
      </c>
      <c r="AH502" s="83"/>
    </row>
    <row r="503" spans="1:34" ht="31.5" hidden="1" outlineLevel="3" x14ac:dyDescent="0.2">
      <c r="A503" s="5" t="s">
        <v>35</v>
      </c>
      <c r="B503" s="5" t="s">
        <v>318</v>
      </c>
      <c r="C503" s="5" t="s">
        <v>320</v>
      </c>
      <c r="D503" s="5"/>
      <c r="E503" s="18" t="s">
        <v>321</v>
      </c>
      <c r="F503" s="4">
        <f>F504</f>
        <v>2326.3000000000002</v>
      </c>
      <c r="G503" s="4">
        <f t="shared" ref="G503:Q503" si="1075">G504</f>
        <v>0</v>
      </c>
      <c r="H503" s="4">
        <f t="shared" si="1075"/>
        <v>2326.3000000000002</v>
      </c>
      <c r="I503" s="4">
        <f t="shared" si="1075"/>
        <v>0</v>
      </c>
      <c r="J503" s="4">
        <f t="shared" si="1075"/>
        <v>0</v>
      </c>
      <c r="K503" s="4">
        <f t="shared" si="1075"/>
        <v>0</v>
      </c>
      <c r="L503" s="4">
        <f t="shared" si="1075"/>
        <v>2326.3000000000002</v>
      </c>
      <c r="M503" s="4">
        <f t="shared" si="1075"/>
        <v>0</v>
      </c>
      <c r="N503" s="4">
        <f t="shared" si="1075"/>
        <v>2326.3000000000002</v>
      </c>
      <c r="O503" s="4">
        <f t="shared" si="1075"/>
        <v>0</v>
      </c>
      <c r="P503" s="4">
        <f t="shared" si="1075"/>
        <v>0</v>
      </c>
      <c r="Q503" s="4">
        <f t="shared" si="1075"/>
        <v>2326.3000000000002</v>
      </c>
      <c r="R503" s="4">
        <f t="shared" ref="R503:AA503" si="1076">R504</f>
        <v>2095</v>
      </c>
      <c r="S503" s="4">
        <f t="shared" ref="S503" si="1077">S504</f>
        <v>0</v>
      </c>
      <c r="T503" s="4">
        <f t="shared" ref="T503:Z503" si="1078">T504</f>
        <v>2095</v>
      </c>
      <c r="U503" s="4">
        <f t="shared" si="1078"/>
        <v>0</v>
      </c>
      <c r="V503" s="4">
        <f t="shared" si="1078"/>
        <v>2095</v>
      </c>
      <c r="W503" s="4">
        <f t="shared" si="1078"/>
        <v>0</v>
      </c>
      <c r="X503" s="4">
        <f t="shared" si="1078"/>
        <v>2095</v>
      </c>
      <c r="Y503" s="4">
        <f t="shared" si="1078"/>
        <v>0</v>
      </c>
      <c r="Z503" s="4">
        <f t="shared" si="1078"/>
        <v>2095</v>
      </c>
      <c r="AA503" s="4">
        <f t="shared" si="1076"/>
        <v>2095</v>
      </c>
      <c r="AB503" s="4">
        <f t="shared" ref="AB503" si="1079">AB504</f>
        <v>0</v>
      </c>
      <c r="AC503" s="4">
        <f t="shared" ref="AC503:AG503" si="1080">AC504</f>
        <v>2095</v>
      </c>
      <c r="AD503" s="4">
        <f t="shared" si="1080"/>
        <v>0</v>
      </c>
      <c r="AE503" s="4">
        <f t="shared" si="1080"/>
        <v>2095</v>
      </c>
      <c r="AF503" s="4">
        <f t="shared" si="1080"/>
        <v>0</v>
      </c>
      <c r="AG503" s="4">
        <f t="shared" si="1080"/>
        <v>2095</v>
      </c>
      <c r="AH503" s="83"/>
    </row>
    <row r="504" spans="1:34" ht="31.5" hidden="1" outlineLevel="4" x14ac:dyDescent="0.2">
      <c r="A504" s="5" t="s">
        <v>35</v>
      </c>
      <c r="B504" s="5" t="s">
        <v>318</v>
      </c>
      <c r="C504" s="5" t="s">
        <v>322</v>
      </c>
      <c r="D504" s="5"/>
      <c r="E504" s="18" t="s">
        <v>323</v>
      </c>
      <c r="F504" s="4">
        <f>F505+F507</f>
        <v>2326.3000000000002</v>
      </c>
      <c r="G504" s="4">
        <f t="shared" ref="G504:J504" si="1081">G505+G507</f>
        <v>0</v>
      </c>
      <c r="H504" s="4">
        <f t="shared" si="1081"/>
        <v>2326.3000000000002</v>
      </c>
      <c r="I504" s="4">
        <f t="shared" si="1081"/>
        <v>0</v>
      </c>
      <c r="J504" s="4">
        <f t="shared" si="1081"/>
        <v>0</v>
      </c>
      <c r="K504" s="4">
        <f t="shared" ref="K504:L504" si="1082">K505+K507</f>
        <v>0</v>
      </c>
      <c r="L504" s="4">
        <f t="shared" si="1082"/>
        <v>2326.3000000000002</v>
      </c>
      <c r="M504" s="4">
        <f t="shared" ref="M504:Q504" si="1083">M505+M507</f>
        <v>0</v>
      </c>
      <c r="N504" s="4">
        <f t="shared" si="1083"/>
        <v>2326.3000000000002</v>
      </c>
      <c r="O504" s="4">
        <f t="shared" si="1083"/>
        <v>0</v>
      </c>
      <c r="P504" s="4">
        <f t="shared" si="1083"/>
        <v>0</v>
      </c>
      <c r="Q504" s="4">
        <f t="shared" si="1083"/>
        <v>2326.3000000000002</v>
      </c>
      <c r="R504" s="4">
        <f t="shared" ref="R504:AA504" si="1084">R505+R507</f>
        <v>2095</v>
      </c>
      <c r="S504" s="4">
        <f t="shared" ref="S504" si="1085">S505+S507</f>
        <v>0</v>
      </c>
      <c r="T504" s="4">
        <f t="shared" ref="T504:Z504" si="1086">T505+T507</f>
        <v>2095</v>
      </c>
      <c r="U504" s="4">
        <f t="shared" si="1086"/>
        <v>0</v>
      </c>
      <c r="V504" s="4">
        <f t="shared" si="1086"/>
        <v>2095</v>
      </c>
      <c r="W504" s="4">
        <f t="shared" si="1086"/>
        <v>0</v>
      </c>
      <c r="X504" s="4">
        <f t="shared" si="1086"/>
        <v>2095</v>
      </c>
      <c r="Y504" s="4">
        <f t="shared" si="1086"/>
        <v>0</v>
      </c>
      <c r="Z504" s="4">
        <f t="shared" si="1086"/>
        <v>2095</v>
      </c>
      <c r="AA504" s="4">
        <f t="shared" si="1084"/>
        <v>2095</v>
      </c>
      <c r="AB504" s="4">
        <f t="shared" ref="AB504" si="1087">AB505+AB507</f>
        <v>0</v>
      </c>
      <c r="AC504" s="4">
        <f t="shared" ref="AC504:AG504" si="1088">AC505+AC507</f>
        <v>2095</v>
      </c>
      <c r="AD504" s="4">
        <f t="shared" si="1088"/>
        <v>0</v>
      </c>
      <c r="AE504" s="4">
        <f t="shared" si="1088"/>
        <v>2095</v>
      </c>
      <c r="AF504" s="4">
        <f t="shared" si="1088"/>
        <v>0</v>
      </c>
      <c r="AG504" s="4">
        <f t="shared" si="1088"/>
        <v>2095</v>
      </c>
      <c r="AH504" s="83"/>
    </row>
    <row r="505" spans="1:34" ht="31.5" hidden="1" outlineLevel="5" x14ac:dyDescent="0.2">
      <c r="A505" s="5" t="s">
        <v>35</v>
      </c>
      <c r="B505" s="5" t="s">
        <v>318</v>
      </c>
      <c r="C505" s="5" t="s">
        <v>324</v>
      </c>
      <c r="D505" s="5"/>
      <c r="E505" s="18" t="s">
        <v>91</v>
      </c>
      <c r="F505" s="4">
        <f t="shared" ref="F505:AG505" si="1089">F506</f>
        <v>1089.8</v>
      </c>
      <c r="G505" s="4">
        <f t="shared" si="1089"/>
        <v>0</v>
      </c>
      <c r="H505" s="4">
        <f t="shared" si="1089"/>
        <v>1089.8</v>
      </c>
      <c r="I505" s="4">
        <f t="shared" si="1089"/>
        <v>0</v>
      </c>
      <c r="J505" s="4">
        <f t="shared" si="1089"/>
        <v>0</v>
      </c>
      <c r="K505" s="4">
        <f t="shared" si="1089"/>
        <v>0</v>
      </c>
      <c r="L505" s="4">
        <f t="shared" si="1089"/>
        <v>1089.8</v>
      </c>
      <c r="M505" s="4">
        <f t="shared" si="1089"/>
        <v>0</v>
      </c>
      <c r="N505" s="4">
        <f t="shared" si="1089"/>
        <v>1089.8</v>
      </c>
      <c r="O505" s="4">
        <f t="shared" si="1089"/>
        <v>0</v>
      </c>
      <c r="P505" s="4">
        <f t="shared" si="1089"/>
        <v>0</v>
      </c>
      <c r="Q505" s="4">
        <f t="shared" si="1089"/>
        <v>1089.8</v>
      </c>
      <c r="R505" s="4">
        <f t="shared" ref="R505" si="1090">R506</f>
        <v>980</v>
      </c>
      <c r="S505" s="4">
        <f t="shared" si="1089"/>
        <v>0</v>
      </c>
      <c r="T505" s="4">
        <f t="shared" si="1089"/>
        <v>980</v>
      </c>
      <c r="U505" s="4">
        <f t="shared" si="1089"/>
        <v>0</v>
      </c>
      <c r="V505" s="4">
        <f t="shared" si="1089"/>
        <v>980</v>
      </c>
      <c r="W505" s="4">
        <f t="shared" si="1089"/>
        <v>0</v>
      </c>
      <c r="X505" s="4">
        <f t="shared" si="1089"/>
        <v>980</v>
      </c>
      <c r="Y505" s="4">
        <f t="shared" si="1089"/>
        <v>0</v>
      </c>
      <c r="Z505" s="4">
        <f t="shared" si="1089"/>
        <v>980</v>
      </c>
      <c r="AA505" s="4">
        <f t="shared" ref="AA505" si="1091">AA506</f>
        <v>980</v>
      </c>
      <c r="AB505" s="4">
        <f t="shared" si="1089"/>
        <v>0</v>
      </c>
      <c r="AC505" s="4">
        <f t="shared" si="1089"/>
        <v>980</v>
      </c>
      <c r="AD505" s="4">
        <f t="shared" si="1089"/>
        <v>0</v>
      </c>
      <c r="AE505" s="4">
        <f t="shared" si="1089"/>
        <v>980</v>
      </c>
      <c r="AF505" s="4">
        <f t="shared" si="1089"/>
        <v>0</v>
      </c>
      <c r="AG505" s="4">
        <f t="shared" si="1089"/>
        <v>980</v>
      </c>
      <c r="AH505" s="83"/>
    </row>
    <row r="506" spans="1:34" ht="31.5" hidden="1" outlineLevel="7" x14ac:dyDescent="0.2">
      <c r="A506" s="11" t="s">
        <v>35</v>
      </c>
      <c r="B506" s="11" t="s">
        <v>318</v>
      </c>
      <c r="C506" s="11" t="s">
        <v>324</v>
      </c>
      <c r="D506" s="11" t="s">
        <v>92</v>
      </c>
      <c r="E506" s="15" t="s">
        <v>93</v>
      </c>
      <c r="F506" s="8">
        <v>1089.8</v>
      </c>
      <c r="G506" s="8"/>
      <c r="H506" s="8">
        <f>SUM(F506:G506)</f>
        <v>1089.8</v>
      </c>
      <c r="I506" s="8"/>
      <c r="J506" s="8"/>
      <c r="K506" s="8"/>
      <c r="L506" s="8">
        <f>SUM(H506:K506)</f>
        <v>1089.8</v>
      </c>
      <c r="M506" s="8"/>
      <c r="N506" s="8">
        <f>SUM(L506:M506)</f>
        <v>1089.8</v>
      </c>
      <c r="O506" s="8"/>
      <c r="P506" s="8"/>
      <c r="Q506" s="8">
        <f>SUM(N506:P506)</f>
        <v>1089.8</v>
      </c>
      <c r="R506" s="8">
        <v>980</v>
      </c>
      <c r="S506" s="8"/>
      <c r="T506" s="8">
        <f>SUM(R506:S506)</f>
        <v>980</v>
      </c>
      <c r="U506" s="8"/>
      <c r="V506" s="8">
        <f>SUM(T506:U506)</f>
        <v>980</v>
      </c>
      <c r="W506" s="8"/>
      <c r="X506" s="8">
        <f>SUM(V506:W506)</f>
        <v>980</v>
      </c>
      <c r="Y506" s="8"/>
      <c r="Z506" s="8">
        <f>SUM(X506:Y506)</f>
        <v>980</v>
      </c>
      <c r="AA506" s="8">
        <v>980</v>
      </c>
      <c r="AB506" s="8"/>
      <c r="AC506" s="8">
        <f>SUM(AA506:AB506)</f>
        <v>980</v>
      </c>
      <c r="AD506" s="8"/>
      <c r="AE506" s="8">
        <f>SUM(AC506:AD506)</f>
        <v>980</v>
      </c>
      <c r="AF506" s="8"/>
      <c r="AG506" s="8">
        <f>SUM(AE506:AF506)</f>
        <v>980</v>
      </c>
      <c r="AH506" s="83"/>
    </row>
    <row r="507" spans="1:34" ht="15.75" hidden="1" outlineLevel="5" x14ac:dyDescent="0.2">
      <c r="A507" s="5" t="s">
        <v>35</v>
      </c>
      <c r="B507" s="5" t="s">
        <v>318</v>
      </c>
      <c r="C507" s="5" t="s">
        <v>325</v>
      </c>
      <c r="D507" s="5"/>
      <c r="E507" s="18" t="s">
        <v>326</v>
      </c>
      <c r="F507" s="4">
        <f t="shared" ref="F507:AG507" si="1092">F508</f>
        <v>1236.5</v>
      </c>
      <c r="G507" s="4">
        <f t="shared" si="1092"/>
        <v>0</v>
      </c>
      <c r="H507" s="4">
        <f t="shared" si="1092"/>
        <v>1236.5</v>
      </c>
      <c r="I507" s="4">
        <f t="shared" si="1092"/>
        <v>0</v>
      </c>
      <c r="J507" s="4">
        <f t="shared" si="1092"/>
        <v>0</v>
      </c>
      <c r="K507" s="4">
        <f t="shared" si="1092"/>
        <v>0</v>
      </c>
      <c r="L507" s="4">
        <f t="shared" si="1092"/>
        <v>1236.5</v>
      </c>
      <c r="M507" s="4">
        <f t="shared" si="1092"/>
        <v>0</v>
      </c>
      <c r="N507" s="4">
        <f t="shared" si="1092"/>
        <v>1236.5</v>
      </c>
      <c r="O507" s="4">
        <f t="shared" si="1092"/>
        <v>0</v>
      </c>
      <c r="P507" s="4">
        <f t="shared" si="1092"/>
        <v>0</v>
      </c>
      <c r="Q507" s="4">
        <f t="shared" si="1092"/>
        <v>1236.5</v>
      </c>
      <c r="R507" s="4">
        <f t="shared" ref="R507" si="1093">R508</f>
        <v>1115</v>
      </c>
      <c r="S507" s="4">
        <f t="shared" si="1092"/>
        <v>0</v>
      </c>
      <c r="T507" s="4">
        <f t="shared" si="1092"/>
        <v>1115</v>
      </c>
      <c r="U507" s="4">
        <f t="shared" si="1092"/>
        <v>0</v>
      </c>
      <c r="V507" s="4">
        <f t="shared" si="1092"/>
        <v>1115</v>
      </c>
      <c r="W507" s="4">
        <f t="shared" si="1092"/>
        <v>0</v>
      </c>
      <c r="X507" s="4">
        <f t="shared" si="1092"/>
        <v>1115</v>
      </c>
      <c r="Y507" s="4">
        <f t="shared" si="1092"/>
        <v>0</v>
      </c>
      <c r="Z507" s="4">
        <f t="shared" si="1092"/>
        <v>1115</v>
      </c>
      <c r="AA507" s="4">
        <f t="shared" ref="AA507" si="1094">AA508</f>
        <v>1115</v>
      </c>
      <c r="AB507" s="4">
        <f t="shared" si="1092"/>
        <v>0</v>
      </c>
      <c r="AC507" s="4">
        <f t="shared" si="1092"/>
        <v>1115</v>
      </c>
      <c r="AD507" s="4">
        <f t="shared" si="1092"/>
        <v>0</v>
      </c>
      <c r="AE507" s="4">
        <f t="shared" si="1092"/>
        <v>1115</v>
      </c>
      <c r="AF507" s="4">
        <f t="shared" si="1092"/>
        <v>0</v>
      </c>
      <c r="AG507" s="4">
        <f t="shared" si="1092"/>
        <v>1115</v>
      </c>
      <c r="AH507" s="83"/>
    </row>
    <row r="508" spans="1:34" ht="15.75" hidden="1" outlineLevel="7" x14ac:dyDescent="0.2">
      <c r="A508" s="11" t="s">
        <v>35</v>
      </c>
      <c r="B508" s="11" t="s">
        <v>318</v>
      </c>
      <c r="C508" s="11" t="s">
        <v>325</v>
      </c>
      <c r="D508" s="11" t="s">
        <v>33</v>
      </c>
      <c r="E508" s="15" t="s">
        <v>34</v>
      </c>
      <c r="F508" s="8">
        <v>1236.5</v>
      </c>
      <c r="G508" s="8"/>
      <c r="H508" s="8">
        <f>SUM(F508:G508)</f>
        <v>1236.5</v>
      </c>
      <c r="I508" s="8"/>
      <c r="J508" s="8"/>
      <c r="K508" s="8"/>
      <c r="L508" s="8">
        <f>SUM(H508:K508)</f>
        <v>1236.5</v>
      </c>
      <c r="M508" s="8"/>
      <c r="N508" s="8">
        <f>SUM(L508:M508)</f>
        <v>1236.5</v>
      </c>
      <c r="O508" s="8"/>
      <c r="P508" s="8"/>
      <c r="Q508" s="8">
        <f>SUM(N508:P508)</f>
        <v>1236.5</v>
      </c>
      <c r="R508" s="8">
        <v>1115</v>
      </c>
      <c r="S508" s="8"/>
      <c r="T508" s="8">
        <f>SUM(R508:S508)</f>
        <v>1115</v>
      </c>
      <c r="U508" s="8"/>
      <c r="V508" s="8">
        <f>SUM(T508:U508)</f>
        <v>1115</v>
      </c>
      <c r="W508" s="8"/>
      <c r="X508" s="8">
        <f>SUM(V508:W508)</f>
        <v>1115</v>
      </c>
      <c r="Y508" s="8"/>
      <c r="Z508" s="8">
        <f>SUM(X508:Y508)</f>
        <v>1115</v>
      </c>
      <c r="AA508" s="8">
        <v>1115</v>
      </c>
      <c r="AB508" s="8"/>
      <c r="AC508" s="8">
        <f>SUM(AA508:AB508)</f>
        <v>1115</v>
      </c>
      <c r="AD508" s="8"/>
      <c r="AE508" s="8">
        <f>SUM(AC508:AD508)</f>
        <v>1115</v>
      </c>
      <c r="AF508" s="8"/>
      <c r="AG508" s="8">
        <f>SUM(AE508:AF508)</f>
        <v>1115</v>
      </c>
      <c r="AH508" s="83"/>
    </row>
    <row r="509" spans="1:34" ht="31.5" hidden="1" outlineLevel="3" x14ac:dyDescent="0.2">
      <c r="A509" s="5" t="s">
        <v>35</v>
      </c>
      <c r="B509" s="5" t="s">
        <v>318</v>
      </c>
      <c r="C509" s="5" t="s">
        <v>327</v>
      </c>
      <c r="D509" s="5"/>
      <c r="E509" s="18" t="s">
        <v>328</v>
      </c>
      <c r="F509" s="4">
        <f t="shared" ref="F509:AF511" si="1095">F510</f>
        <v>1241.5999999999999</v>
      </c>
      <c r="G509" s="4">
        <f t="shared" si="1095"/>
        <v>0</v>
      </c>
      <c r="H509" s="4">
        <f t="shared" si="1095"/>
        <v>1241.5999999999999</v>
      </c>
      <c r="I509" s="4">
        <f t="shared" si="1095"/>
        <v>0</v>
      </c>
      <c r="J509" s="4">
        <f t="shared" si="1095"/>
        <v>0</v>
      </c>
      <c r="K509" s="4">
        <f t="shared" si="1095"/>
        <v>0</v>
      </c>
      <c r="L509" s="4">
        <f t="shared" si="1095"/>
        <v>1241.5999999999999</v>
      </c>
      <c r="M509" s="4">
        <f t="shared" si="1095"/>
        <v>0</v>
      </c>
      <c r="N509" s="4">
        <f t="shared" si="1095"/>
        <v>1241.5999999999999</v>
      </c>
      <c r="O509" s="4">
        <f t="shared" si="1095"/>
        <v>0</v>
      </c>
      <c r="P509" s="4">
        <f t="shared" si="1095"/>
        <v>0</v>
      </c>
      <c r="Q509" s="4">
        <f t="shared" si="1095"/>
        <v>1241.5999999999999</v>
      </c>
      <c r="R509" s="4">
        <f t="shared" ref="R509:R511" si="1096">R510</f>
        <v>1120</v>
      </c>
      <c r="S509" s="4">
        <f t="shared" si="1095"/>
        <v>0</v>
      </c>
      <c r="T509" s="4">
        <f t="shared" si="1095"/>
        <v>1120</v>
      </c>
      <c r="U509" s="4">
        <f t="shared" si="1095"/>
        <v>0</v>
      </c>
      <c r="V509" s="4">
        <f t="shared" si="1095"/>
        <v>1120</v>
      </c>
      <c r="W509" s="4">
        <f t="shared" si="1095"/>
        <v>0</v>
      </c>
      <c r="X509" s="4">
        <f t="shared" si="1095"/>
        <v>1120</v>
      </c>
      <c r="Y509" s="4">
        <f t="shared" si="1095"/>
        <v>0</v>
      </c>
      <c r="Z509" s="4">
        <f t="shared" si="1095"/>
        <v>1120</v>
      </c>
      <c r="AA509" s="4">
        <f t="shared" ref="AA509:AA511" si="1097">AA510</f>
        <v>1120</v>
      </c>
      <c r="AB509" s="4">
        <f t="shared" si="1095"/>
        <v>0</v>
      </c>
      <c r="AC509" s="4">
        <f t="shared" si="1095"/>
        <v>1120</v>
      </c>
      <c r="AD509" s="4">
        <f t="shared" si="1095"/>
        <v>0</v>
      </c>
      <c r="AE509" s="4">
        <f t="shared" si="1095"/>
        <v>1120</v>
      </c>
      <c r="AF509" s="4">
        <f t="shared" si="1095"/>
        <v>0</v>
      </c>
      <c r="AG509" s="4">
        <f t="shared" ref="AF509:AG511" si="1098">AG510</f>
        <v>1120</v>
      </c>
      <c r="AH509" s="83"/>
    </row>
    <row r="510" spans="1:34" ht="31.5" hidden="1" outlineLevel="4" x14ac:dyDescent="0.2">
      <c r="A510" s="5" t="s">
        <v>35</v>
      </c>
      <c r="B510" s="5" t="s">
        <v>318</v>
      </c>
      <c r="C510" s="5" t="s">
        <v>329</v>
      </c>
      <c r="D510" s="5"/>
      <c r="E510" s="18" t="s">
        <v>330</v>
      </c>
      <c r="F510" s="4">
        <f>F511</f>
        <v>1241.5999999999999</v>
      </c>
      <c r="G510" s="4">
        <f t="shared" si="1095"/>
        <v>0</v>
      </c>
      <c r="H510" s="4">
        <f t="shared" si="1095"/>
        <v>1241.5999999999999</v>
      </c>
      <c r="I510" s="4">
        <f t="shared" si="1095"/>
        <v>0</v>
      </c>
      <c r="J510" s="4">
        <f t="shared" si="1095"/>
        <v>0</v>
      </c>
      <c r="K510" s="4">
        <f t="shared" si="1095"/>
        <v>0</v>
      </c>
      <c r="L510" s="4">
        <f t="shared" si="1095"/>
        <v>1241.5999999999999</v>
      </c>
      <c r="M510" s="4">
        <f t="shared" si="1095"/>
        <v>0</v>
      </c>
      <c r="N510" s="4">
        <f t="shared" si="1095"/>
        <v>1241.5999999999999</v>
      </c>
      <c r="O510" s="4">
        <f t="shared" si="1095"/>
        <v>0</v>
      </c>
      <c r="P510" s="4">
        <f t="shared" si="1095"/>
        <v>0</v>
      </c>
      <c r="Q510" s="4">
        <f t="shared" si="1095"/>
        <v>1241.5999999999999</v>
      </c>
      <c r="R510" s="4">
        <f t="shared" si="1096"/>
        <v>1120</v>
      </c>
      <c r="S510" s="4">
        <f t="shared" si="1095"/>
        <v>0</v>
      </c>
      <c r="T510" s="4">
        <f t="shared" si="1095"/>
        <v>1120</v>
      </c>
      <c r="U510" s="4">
        <f t="shared" si="1095"/>
        <v>0</v>
      </c>
      <c r="V510" s="4">
        <f t="shared" si="1095"/>
        <v>1120</v>
      </c>
      <c r="W510" s="4">
        <f t="shared" si="1095"/>
        <v>0</v>
      </c>
      <c r="X510" s="4">
        <f t="shared" si="1095"/>
        <v>1120</v>
      </c>
      <c r="Y510" s="4">
        <f t="shared" si="1095"/>
        <v>0</v>
      </c>
      <c r="Z510" s="4">
        <f t="shared" si="1095"/>
        <v>1120</v>
      </c>
      <c r="AA510" s="4">
        <f t="shared" si="1097"/>
        <v>1120</v>
      </c>
      <c r="AB510" s="4">
        <f t="shared" si="1095"/>
        <v>0</v>
      </c>
      <c r="AC510" s="4">
        <f t="shared" si="1095"/>
        <v>1120</v>
      </c>
      <c r="AD510" s="4">
        <f t="shared" si="1095"/>
        <v>0</v>
      </c>
      <c r="AE510" s="4">
        <f t="shared" si="1095"/>
        <v>1120</v>
      </c>
      <c r="AF510" s="4">
        <f t="shared" si="1098"/>
        <v>0</v>
      </c>
      <c r="AG510" s="4">
        <f t="shared" si="1098"/>
        <v>1120</v>
      </c>
      <c r="AH510" s="83"/>
    </row>
    <row r="511" spans="1:34" ht="31.5" hidden="1" outlineLevel="5" x14ac:dyDescent="0.2">
      <c r="A511" s="5" t="s">
        <v>35</v>
      </c>
      <c r="B511" s="5" t="s">
        <v>318</v>
      </c>
      <c r="C511" s="5" t="s">
        <v>331</v>
      </c>
      <c r="D511" s="5"/>
      <c r="E511" s="18" t="s">
        <v>91</v>
      </c>
      <c r="F511" s="4">
        <f t="shared" si="1095"/>
        <v>1241.5999999999999</v>
      </c>
      <c r="G511" s="4">
        <f t="shared" si="1095"/>
        <v>0</v>
      </c>
      <c r="H511" s="4">
        <f t="shared" si="1095"/>
        <v>1241.5999999999999</v>
      </c>
      <c r="I511" s="4">
        <f t="shared" si="1095"/>
        <v>0</v>
      </c>
      <c r="J511" s="4">
        <f t="shared" si="1095"/>
        <v>0</v>
      </c>
      <c r="K511" s="4">
        <f t="shared" si="1095"/>
        <v>0</v>
      </c>
      <c r="L511" s="4">
        <f t="shared" si="1095"/>
        <v>1241.5999999999999</v>
      </c>
      <c r="M511" s="4">
        <f t="shared" si="1095"/>
        <v>0</v>
      </c>
      <c r="N511" s="4">
        <f t="shared" si="1095"/>
        <v>1241.5999999999999</v>
      </c>
      <c r="O511" s="4">
        <f t="shared" si="1095"/>
        <v>0</v>
      </c>
      <c r="P511" s="4">
        <f t="shared" si="1095"/>
        <v>0</v>
      </c>
      <c r="Q511" s="4">
        <f t="shared" si="1095"/>
        <v>1241.5999999999999</v>
      </c>
      <c r="R511" s="4">
        <f t="shared" si="1096"/>
        <v>1120</v>
      </c>
      <c r="S511" s="4">
        <f t="shared" si="1095"/>
        <v>0</v>
      </c>
      <c r="T511" s="4">
        <f t="shared" si="1095"/>
        <v>1120</v>
      </c>
      <c r="U511" s="4">
        <f t="shared" si="1095"/>
        <v>0</v>
      </c>
      <c r="V511" s="4">
        <f t="shared" si="1095"/>
        <v>1120</v>
      </c>
      <c r="W511" s="4">
        <f t="shared" si="1095"/>
        <v>0</v>
      </c>
      <c r="X511" s="4">
        <f t="shared" si="1095"/>
        <v>1120</v>
      </c>
      <c r="Y511" s="4">
        <f t="shared" si="1095"/>
        <v>0</v>
      </c>
      <c r="Z511" s="4">
        <f t="shared" si="1095"/>
        <v>1120</v>
      </c>
      <c r="AA511" s="4">
        <f t="shared" si="1097"/>
        <v>1120</v>
      </c>
      <c r="AB511" s="4">
        <f t="shared" si="1095"/>
        <v>0</v>
      </c>
      <c r="AC511" s="4">
        <f t="shared" si="1095"/>
        <v>1120</v>
      </c>
      <c r="AD511" s="4">
        <f t="shared" si="1095"/>
        <v>0</v>
      </c>
      <c r="AE511" s="4">
        <f t="shared" si="1095"/>
        <v>1120</v>
      </c>
      <c r="AF511" s="4">
        <f t="shared" si="1098"/>
        <v>0</v>
      </c>
      <c r="AG511" s="4">
        <f t="shared" si="1098"/>
        <v>1120</v>
      </c>
      <c r="AH511" s="83"/>
    </row>
    <row r="512" spans="1:34" ht="31.5" hidden="1" outlineLevel="7" x14ac:dyDescent="0.2">
      <c r="A512" s="11" t="s">
        <v>35</v>
      </c>
      <c r="B512" s="11" t="s">
        <v>318</v>
      </c>
      <c r="C512" s="11" t="s">
        <v>331</v>
      </c>
      <c r="D512" s="11" t="s">
        <v>92</v>
      </c>
      <c r="E512" s="15" t="s">
        <v>93</v>
      </c>
      <c r="F512" s="8">
        <v>1241.5999999999999</v>
      </c>
      <c r="G512" s="8"/>
      <c r="H512" s="8">
        <f>SUM(F512:G512)</f>
        <v>1241.5999999999999</v>
      </c>
      <c r="I512" s="8"/>
      <c r="J512" s="8"/>
      <c r="K512" s="8"/>
      <c r="L512" s="8">
        <f>SUM(H512:K512)</f>
        <v>1241.5999999999999</v>
      </c>
      <c r="M512" s="8"/>
      <c r="N512" s="8">
        <f>SUM(L512:M512)</f>
        <v>1241.5999999999999</v>
      </c>
      <c r="O512" s="8"/>
      <c r="P512" s="8"/>
      <c r="Q512" s="8">
        <f>SUM(N512:P512)</f>
        <v>1241.5999999999999</v>
      </c>
      <c r="R512" s="8">
        <v>1120</v>
      </c>
      <c r="S512" s="8"/>
      <c r="T512" s="8">
        <f>SUM(R512:S512)</f>
        <v>1120</v>
      </c>
      <c r="U512" s="8"/>
      <c r="V512" s="8">
        <f>SUM(T512:U512)</f>
        <v>1120</v>
      </c>
      <c r="W512" s="8"/>
      <c r="X512" s="8">
        <f>SUM(V512:W512)</f>
        <v>1120</v>
      </c>
      <c r="Y512" s="8"/>
      <c r="Z512" s="8">
        <f>SUM(X512:Y512)</f>
        <v>1120</v>
      </c>
      <c r="AA512" s="8">
        <v>1120</v>
      </c>
      <c r="AB512" s="8"/>
      <c r="AC512" s="8">
        <f>SUM(AA512:AB512)</f>
        <v>1120</v>
      </c>
      <c r="AD512" s="8"/>
      <c r="AE512" s="8">
        <f>SUM(AC512:AD512)</f>
        <v>1120</v>
      </c>
      <c r="AF512" s="8"/>
      <c r="AG512" s="8">
        <f>SUM(AE512:AF512)</f>
        <v>1120</v>
      </c>
      <c r="AH512" s="83"/>
    </row>
    <row r="513" spans="1:34" ht="31.5" hidden="1" outlineLevel="2" collapsed="1" x14ac:dyDescent="0.2">
      <c r="A513" s="5" t="s">
        <v>35</v>
      </c>
      <c r="B513" s="5" t="s">
        <v>318</v>
      </c>
      <c r="C513" s="5" t="s">
        <v>42</v>
      </c>
      <c r="D513" s="5"/>
      <c r="E513" s="18" t="s">
        <v>43</v>
      </c>
      <c r="F513" s="4">
        <f>F514+F520</f>
        <v>1611.4</v>
      </c>
      <c r="G513" s="4">
        <f t="shared" ref="G513:J513" si="1099">G514+G520</f>
        <v>0</v>
      </c>
      <c r="H513" s="4">
        <f t="shared" si="1099"/>
        <v>1611.4</v>
      </c>
      <c r="I513" s="4">
        <f t="shared" si="1099"/>
        <v>0</v>
      </c>
      <c r="J513" s="4">
        <f t="shared" si="1099"/>
        <v>1000</v>
      </c>
      <c r="K513" s="4">
        <f t="shared" ref="K513:L513" si="1100">K514+K520</f>
        <v>0</v>
      </c>
      <c r="L513" s="4">
        <f t="shared" si="1100"/>
        <v>2611.4</v>
      </c>
      <c r="M513" s="4">
        <f t="shared" ref="M513:Q513" si="1101">M514+M520</f>
        <v>553.37</v>
      </c>
      <c r="N513" s="4">
        <f t="shared" si="1101"/>
        <v>3164.77</v>
      </c>
      <c r="O513" s="4">
        <f t="shared" si="1101"/>
        <v>0</v>
      </c>
      <c r="P513" s="4">
        <f t="shared" si="1101"/>
        <v>0</v>
      </c>
      <c r="Q513" s="4">
        <f t="shared" si="1101"/>
        <v>3164.77</v>
      </c>
      <c r="R513" s="4">
        <f t="shared" ref="R513:AA513" si="1102">R514+R520</f>
        <v>1411.4</v>
      </c>
      <c r="S513" s="4">
        <f t="shared" ref="S513" si="1103">S514+S520</f>
        <v>0</v>
      </c>
      <c r="T513" s="4">
        <f t="shared" ref="T513:Z513" si="1104">T514+T520</f>
        <v>1411.4</v>
      </c>
      <c r="U513" s="4">
        <f t="shared" si="1104"/>
        <v>0</v>
      </c>
      <c r="V513" s="4">
        <f t="shared" si="1104"/>
        <v>1411.4</v>
      </c>
      <c r="W513" s="4">
        <f t="shared" si="1104"/>
        <v>0</v>
      </c>
      <c r="X513" s="4">
        <f t="shared" si="1104"/>
        <v>1411.4</v>
      </c>
      <c r="Y513" s="4">
        <f t="shared" si="1104"/>
        <v>0</v>
      </c>
      <c r="Z513" s="4">
        <f t="shared" si="1104"/>
        <v>1411.4</v>
      </c>
      <c r="AA513" s="4">
        <f t="shared" si="1102"/>
        <v>1410.6</v>
      </c>
      <c r="AB513" s="4">
        <f t="shared" ref="AB513" si="1105">AB514+AB520</f>
        <v>0</v>
      </c>
      <c r="AC513" s="4">
        <f t="shared" ref="AC513:AG513" si="1106">AC514+AC520</f>
        <v>1410.6</v>
      </c>
      <c r="AD513" s="4">
        <f t="shared" si="1106"/>
        <v>0</v>
      </c>
      <c r="AE513" s="4">
        <f t="shared" si="1106"/>
        <v>1410.6</v>
      </c>
      <c r="AF513" s="4">
        <f t="shared" si="1106"/>
        <v>0</v>
      </c>
      <c r="AG513" s="4">
        <f t="shared" si="1106"/>
        <v>1410.6</v>
      </c>
      <c r="AH513" s="83"/>
    </row>
    <row r="514" spans="1:34" ht="47.25" hidden="1" outlineLevel="3" x14ac:dyDescent="0.2">
      <c r="A514" s="5" t="s">
        <v>35</v>
      </c>
      <c r="B514" s="5" t="s">
        <v>318</v>
      </c>
      <c r="C514" s="5" t="s">
        <v>44</v>
      </c>
      <c r="D514" s="5"/>
      <c r="E514" s="18" t="s">
        <v>45</v>
      </c>
      <c r="F514" s="4">
        <f>F515</f>
        <v>1011.4</v>
      </c>
      <c r="G514" s="4">
        <f t="shared" ref="G514:Q514" si="1107">G515</f>
        <v>0</v>
      </c>
      <c r="H514" s="4">
        <f t="shared" si="1107"/>
        <v>1011.4</v>
      </c>
      <c r="I514" s="4">
        <f t="shared" si="1107"/>
        <v>0</v>
      </c>
      <c r="J514" s="4">
        <f t="shared" si="1107"/>
        <v>0</v>
      </c>
      <c r="K514" s="4">
        <f t="shared" si="1107"/>
        <v>0</v>
      </c>
      <c r="L514" s="4">
        <f t="shared" si="1107"/>
        <v>1011.4</v>
      </c>
      <c r="M514" s="4">
        <f t="shared" si="1107"/>
        <v>553.37</v>
      </c>
      <c r="N514" s="4">
        <f t="shared" si="1107"/>
        <v>1564.77</v>
      </c>
      <c r="O514" s="4">
        <f t="shared" si="1107"/>
        <v>0</v>
      </c>
      <c r="P514" s="4">
        <f t="shared" si="1107"/>
        <v>0</v>
      </c>
      <c r="Q514" s="4">
        <f t="shared" si="1107"/>
        <v>1564.77</v>
      </c>
      <c r="R514" s="4">
        <f t="shared" ref="R514:AA514" si="1108">R515</f>
        <v>811.4</v>
      </c>
      <c r="S514" s="4">
        <f t="shared" ref="S514" si="1109">S515</f>
        <v>0</v>
      </c>
      <c r="T514" s="4">
        <f t="shared" ref="T514:Z514" si="1110">T515</f>
        <v>811.4</v>
      </c>
      <c r="U514" s="4">
        <f t="shared" si="1110"/>
        <v>0</v>
      </c>
      <c r="V514" s="4">
        <f t="shared" si="1110"/>
        <v>811.4</v>
      </c>
      <c r="W514" s="4">
        <f t="shared" si="1110"/>
        <v>0</v>
      </c>
      <c r="X514" s="4">
        <f t="shared" si="1110"/>
        <v>811.4</v>
      </c>
      <c r="Y514" s="4">
        <f t="shared" si="1110"/>
        <v>0</v>
      </c>
      <c r="Z514" s="4">
        <f t="shared" si="1110"/>
        <v>811.4</v>
      </c>
      <c r="AA514" s="4">
        <f t="shared" si="1108"/>
        <v>810.6</v>
      </c>
      <c r="AB514" s="4">
        <f t="shared" ref="AB514" si="1111">AB515</f>
        <v>0</v>
      </c>
      <c r="AC514" s="4">
        <f t="shared" ref="AC514:AG514" si="1112">AC515</f>
        <v>810.6</v>
      </c>
      <c r="AD514" s="4">
        <f t="shared" si="1112"/>
        <v>0</v>
      </c>
      <c r="AE514" s="4">
        <f t="shared" si="1112"/>
        <v>810.6</v>
      </c>
      <c r="AF514" s="4">
        <f t="shared" si="1112"/>
        <v>0</v>
      </c>
      <c r="AG514" s="4">
        <f t="shared" si="1112"/>
        <v>810.6</v>
      </c>
      <c r="AH514" s="83"/>
    </row>
    <row r="515" spans="1:34" ht="31.5" hidden="1" outlineLevel="4" x14ac:dyDescent="0.2">
      <c r="A515" s="5" t="s">
        <v>35</v>
      </c>
      <c r="B515" s="5" t="s">
        <v>318</v>
      </c>
      <c r="C515" s="5" t="s">
        <v>332</v>
      </c>
      <c r="D515" s="5"/>
      <c r="E515" s="18" t="s">
        <v>333</v>
      </c>
      <c r="F515" s="4">
        <f>F516+F518</f>
        <v>1011.4</v>
      </c>
      <c r="G515" s="4">
        <f t="shared" ref="G515:J515" si="1113">G516+G518</f>
        <v>0</v>
      </c>
      <c r="H515" s="4">
        <f t="shared" si="1113"/>
        <v>1011.4</v>
      </c>
      <c r="I515" s="4">
        <f t="shared" si="1113"/>
        <v>0</v>
      </c>
      <c r="J515" s="4">
        <f t="shared" si="1113"/>
        <v>0</v>
      </c>
      <c r="K515" s="4">
        <f t="shared" ref="K515:L515" si="1114">K516+K518</f>
        <v>0</v>
      </c>
      <c r="L515" s="4">
        <f t="shared" si="1114"/>
        <v>1011.4</v>
      </c>
      <c r="M515" s="4">
        <f t="shared" ref="M515:Q515" si="1115">M516+M518</f>
        <v>553.37</v>
      </c>
      <c r="N515" s="4">
        <f t="shared" si="1115"/>
        <v>1564.77</v>
      </c>
      <c r="O515" s="4">
        <f t="shared" si="1115"/>
        <v>0</v>
      </c>
      <c r="P515" s="4">
        <f t="shared" si="1115"/>
        <v>0</v>
      </c>
      <c r="Q515" s="4">
        <f t="shared" si="1115"/>
        <v>1564.77</v>
      </c>
      <c r="R515" s="4">
        <f t="shared" ref="R515:AA515" si="1116">R516+R518</f>
        <v>811.4</v>
      </c>
      <c r="S515" s="4">
        <f t="shared" ref="S515" si="1117">S516+S518</f>
        <v>0</v>
      </c>
      <c r="T515" s="4">
        <f t="shared" ref="T515:Z515" si="1118">T516+T518</f>
        <v>811.4</v>
      </c>
      <c r="U515" s="4">
        <f t="shared" si="1118"/>
        <v>0</v>
      </c>
      <c r="V515" s="4">
        <f t="shared" si="1118"/>
        <v>811.4</v>
      </c>
      <c r="W515" s="4">
        <f t="shared" si="1118"/>
        <v>0</v>
      </c>
      <c r="X515" s="4">
        <f t="shared" si="1118"/>
        <v>811.4</v>
      </c>
      <c r="Y515" s="4">
        <f t="shared" si="1118"/>
        <v>0</v>
      </c>
      <c r="Z515" s="4">
        <f t="shared" si="1118"/>
        <v>811.4</v>
      </c>
      <c r="AA515" s="4">
        <f t="shared" si="1116"/>
        <v>810.6</v>
      </c>
      <c r="AB515" s="4">
        <f t="shared" ref="AB515" si="1119">AB516+AB518</f>
        <v>0</v>
      </c>
      <c r="AC515" s="4">
        <f t="shared" ref="AC515:AG515" si="1120">AC516+AC518</f>
        <v>810.6</v>
      </c>
      <c r="AD515" s="4">
        <f t="shared" si="1120"/>
        <v>0</v>
      </c>
      <c r="AE515" s="4">
        <f t="shared" si="1120"/>
        <v>810.6</v>
      </c>
      <c r="AF515" s="4">
        <f t="shared" si="1120"/>
        <v>0</v>
      </c>
      <c r="AG515" s="4">
        <f t="shared" si="1120"/>
        <v>810.6</v>
      </c>
      <c r="AH515" s="83"/>
    </row>
    <row r="516" spans="1:34" ht="22.5" hidden="1" customHeight="1" outlineLevel="5" x14ac:dyDescent="0.2">
      <c r="A516" s="5" t="s">
        <v>35</v>
      </c>
      <c r="B516" s="5" t="s">
        <v>318</v>
      </c>
      <c r="C516" s="5" t="s">
        <v>334</v>
      </c>
      <c r="D516" s="5"/>
      <c r="E516" s="18" t="s">
        <v>335</v>
      </c>
      <c r="F516" s="4">
        <f t="shared" ref="F516:AG516" si="1121">F517</f>
        <v>11.4</v>
      </c>
      <c r="G516" s="4">
        <f t="shared" si="1121"/>
        <v>0</v>
      </c>
      <c r="H516" s="4">
        <f t="shared" si="1121"/>
        <v>11.4</v>
      </c>
      <c r="I516" s="4">
        <f t="shared" si="1121"/>
        <v>0</v>
      </c>
      <c r="J516" s="4">
        <f t="shared" si="1121"/>
        <v>0</v>
      </c>
      <c r="K516" s="4">
        <f t="shared" si="1121"/>
        <v>0</v>
      </c>
      <c r="L516" s="4">
        <f t="shared" si="1121"/>
        <v>11.4</v>
      </c>
      <c r="M516" s="4">
        <f t="shared" si="1121"/>
        <v>0</v>
      </c>
      <c r="N516" s="4">
        <f t="shared" si="1121"/>
        <v>11.4</v>
      </c>
      <c r="O516" s="4">
        <f t="shared" si="1121"/>
        <v>0</v>
      </c>
      <c r="P516" s="4">
        <f t="shared" si="1121"/>
        <v>0</v>
      </c>
      <c r="Q516" s="4">
        <f t="shared" si="1121"/>
        <v>11.4</v>
      </c>
      <c r="R516" s="4">
        <f t="shared" ref="R516" si="1122">R517</f>
        <v>11.4</v>
      </c>
      <c r="S516" s="4">
        <f t="shared" si="1121"/>
        <v>0</v>
      </c>
      <c r="T516" s="4">
        <f t="shared" si="1121"/>
        <v>11.4</v>
      </c>
      <c r="U516" s="4">
        <f t="shared" si="1121"/>
        <v>0</v>
      </c>
      <c r="V516" s="4">
        <f t="shared" si="1121"/>
        <v>11.4</v>
      </c>
      <c r="W516" s="4">
        <f t="shared" si="1121"/>
        <v>0</v>
      </c>
      <c r="X516" s="4">
        <f t="shared" si="1121"/>
        <v>11.4</v>
      </c>
      <c r="Y516" s="4">
        <f t="shared" si="1121"/>
        <v>0</v>
      </c>
      <c r="Z516" s="4">
        <f t="shared" si="1121"/>
        <v>11.4</v>
      </c>
      <c r="AA516" s="4">
        <f t="shared" ref="AA516" si="1123">AA517</f>
        <v>10.6</v>
      </c>
      <c r="AB516" s="4">
        <f t="shared" si="1121"/>
        <v>0</v>
      </c>
      <c r="AC516" s="4">
        <f t="shared" si="1121"/>
        <v>10.6</v>
      </c>
      <c r="AD516" s="4">
        <f t="shared" si="1121"/>
        <v>0</v>
      </c>
      <c r="AE516" s="4">
        <f t="shared" si="1121"/>
        <v>10.6</v>
      </c>
      <c r="AF516" s="4">
        <f t="shared" si="1121"/>
        <v>0</v>
      </c>
      <c r="AG516" s="4">
        <f t="shared" si="1121"/>
        <v>10.6</v>
      </c>
      <c r="AH516" s="83"/>
    </row>
    <row r="517" spans="1:34" ht="31.5" hidden="1" outlineLevel="7" x14ac:dyDescent="0.2">
      <c r="A517" s="11" t="s">
        <v>35</v>
      </c>
      <c r="B517" s="11" t="s">
        <v>318</v>
      </c>
      <c r="C517" s="11" t="s">
        <v>334</v>
      </c>
      <c r="D517" s="11" t="s">
        <v>11</v>
      </c>
      <c r="E517" s="15" t="s">
        <v>12</v>
      </c>
      <c r="F517" s="8">
        <v>11.4</v>
      </c>
      <c r="G517" s="8"/>
      <c r="H517" s="8">
        <f>SUM(F517:G517)</f>
        <v>11.4</v>
      </c>
      <c r="I517" s="8"/>
      <c r="J517" s="8"/>
      <c r="K517" s="8"/>
      <c r="L517" s="8">
        <f>SUM(H517:K517)</f>
        <v>11.4</v>
      </c>
      <c r="M517" s="8"/>
      <c r="N517" s="8">
        <f>SUM(L517:M517)</f>
        <v>11.4</v>
      </c>
      <c r="O517" s="8"/>
      <c r="P517" s="8"/>
      <c r="Q517" s="8">
        <f>SUM(N517:P517)</f>
        <v>11.4</v>
      </c>
      <c r="R517" s="8">
        <v>11.4</v>
      </c>
      <c r="S517" s="8"/>
      <c r="T517" s="8">
        <f>SUM(R517:S517)</f>
        <v>11.4</v>
      </c>
      <c r="U517" s="8"/>
      <c r="V517" s="8">
        <f>SUM(T517:U517)</f>
        <v>11.4</v>
      </c>
      <c r="W517" s="8"/>
      <c r="X517" s="8">
        <f>SUM(V517:W517)</f>
        <v>11.4</v>
      </c>
      <c r="Y517" s="8"/>
      <c r="Z517" s="8">
        <f>SUM(X517:Y517)</f>
        <v>11.4</v>
      </c>
      <c r="AA517" s="8">
        <v>10.6</v>
      </c>
      <c r="AB517" s="8"/>
      <c r="AC517" s="8">
        <f>SUM(AA517:AB517)</f>
        <v>10.6</v>
      </c>
      <c r="AD517" s="8"/>
      <c r="AE517" s="8">
        <f>SUM(AC517:AD517)</f>
        <v>10.6</v>
      </c>
      <c r="AF517" s="8"/>
      <c r="AG517" s="8">
        <f>SUM(AE517:AF517)</f>
        <v>10.6</v>
      </c>
      <c r="AH517" s="83"/>
    </row>
    <row r="518" spans="1:34" ht="47.25" hidden="1" outlineLevel="5" x14ac:dyDescent="0.2">
      <c r="A518" s="5" t="s">
        <v>35</v>
      </c>
      <c r="B518" s="5" t="s">
        <v>318</v>
      </c>
      <c r="C518" s="5" t="s">
        <v>336</v>
      </c>
      <c r="D518" s="5"/>
      <c r="E518" s="18" t="s">
        <v>337</v>
      </c>
      <c r="F518" s="4">
        <f t="shared" ref="F518:AG518" si="1124">F519</f>
        <v>1000</v>
      </c>
      <c r="G518" s="4">
        <f t="shared" si="1124"/>
        <v>0</v>
      </c>
      <c r="H518" s="4">
        <f t="shared" si="1124"/>
        <v>1000</v>
      </c>
      <c r="I518" s="4">
        <f t="shared" si="1124"/>
        <v>0</v>
      </c>
      <c r="J518" s="4">
        <f t="shared" si="1124"/>
        <v>0</v>
      </c>
      <c r="K518" s="4">
        <f t="shared" si="1124"/>
        <v>0</v>
      </c>
      <c r="L518" s="4">
        <f t="shared" si="1124"/>
        <v>1000</v>
      </c>
      <c r="M518" s="4">
        <f t="shared" si="1124"/>
        <v>553.37</v>
      </c>
      <c r="N518" s="4">
        <f t="shared" si="1124"/>
        <v>1553.37</v>
      </c>
      <c r="O518" s="4">
        <f t="shared" si="1124"/>
        <v>0</v>
      </c>
      <c r="P518" s="4">
        <f t="shared" si="1124"/>
        <v>0</v>
      </c>
      <c r="Q518" s="4">
        <f t="shared" si="1124"/>
        <v>1553.37</v>
      </c>
      <c r="R518" s="4">
        <f t="shared" ref="R518" si="1125">R519</f>
        <v>800</v>
      </c>
      <c r="S518" s="4">
        <f t="shared" si="1124"/>
        <v>0</v>
      </c>
      <c r="T518" s="4">
        <f t="shared" si="1124"/>
        <v>800</v>
      </c>
      <c r="U518" s="4">
        <f t="shared" si="1124"/>
        <v>0</v>
      </c>
      <c r="V518" s="4">
        <f t="shared" si="1124"/>
        <v>800</v>
      </c>
      <c r="W518" s="4">
        <f t="shared" si="1124"/>
        <v>0</v>
      </c>
      <c r="X518" s="4">
        <f t="shared" si="1124"/>
        <v>800</v>
      </c>
      <c r="Y518" s="4">
        <f t="shared" si="1124"/>
        <v>0</v>
      </c>
      <c r="Z518" s="4">
        <f t="shared" si="1124"/>
        <v>800</v>
      </c>
      <c r="AA518" s="4">
        <f t="shared" ref="AA518" si="1126">AA519</f>
        <v>800</v>
      </c>
      <c r="AB518" s="4">
        <f t="shared" si="1124"/>
        <v>0</v>
      </c>
      <c r="AC518" s="4">
        <f t="shared" si="1124"/>
        <v>800</v>
      </c>
      <c r="AD518" s="4">
        <f t="shared" si="1124"/>
        <v>0</v>
      </c>
      <c r="AE518" s="4">
        <f t="shared" si="1124"/>
        <v>800</v>
      </c>
      <c r="AF518" s="4">
        <f t="shared" si="1124"/>
        <v>0</v>
      </c>
      <c r="AG518" s="4">
        <f t="shared" si="1124"/>
        <v>800</v>
      </c>
      <c r="AH518" s="83"/>
    </row>
    <row r="519" spans="1:34" ht="15.75" hidden="1" outlineLevel="7" x14ac:dyDescent="0.2">
      <c r="A519" s="11" t="s">
        <v>35</v>
      </c>
      <c r="B519" s="11" t="s">
        <v>318</v>
      </c>
      <c r="C519" s="11" t="s">
        <v>336</v>
      </c>
      <c r="D519" s="11" t="s">
        <v>33</v>
      </c>
      <c r="E519" s="15" t="s">
        <v>34</v>
      </c>
      <c r="F519" s="8">
        <v>1000</v>
      </c>
      <c r="G519" s="8"/>
      <c r="H519" s="8">
        <f>SUM(F519:G519)</f>
        <v>1000</v>
      </c>
      <c r="I519" s="8"/>
      <c r="J519" s="8"/>
      <c r="K519" s="8"/>
      <c r="L519" s="8">
        <f>SUM(H519:K519)</f>
        <v>1000</v>
      </c>
      <c r="M519" s="8">
        <v>553.37</v>
      </c>
      <c r="N519" s="8">
        <f>SUM(L519:M519)</f>
        <v>1553.37</v>
      </c>
      <c r="O519" s="8"/>
      <c r="P519" s="8"/>
      <c r="Q519" s="8">
        <f>SUM(N519:P519)</f>
        <v>1553.37</v>
      </c>
      <c r="R519" s="8">
        <v>800</v>
      </c>
      <c r="S519" s="8"/>
      <c r="T519" s="8">
        <f>SUM(R519:S519)</f>
        <v>800</v>
      </c>
      <c r="U519" s="8"/>
      <c r="V519" s="8">
        <f>SUM(T519:U519)</f>
        <v>800</v>
      </c>
      <c r="W519" s="8"/>
      <c r="X519" s="8">
        <f>SUM(V519:W519)</f>
        <v>800</v>
      </c>
      <c r="Y519" s="8"/>
      <c r="Z519" s="8">
        <f>SUM(X519:Y519)</f>
        <v>800</v>
      </c>
      <c r="AA519" s="8">
        <v>800</v>
      </c>
      <c r="AB519" s="8"/>
      <c r="AC519" s="8">
        <f>SUM(AA519:AB519)</f>
        <v>800</v>
      </c>
      <c r="AD519" s="8"/>
      <c r="AE519" s="8">
        <f>SUM(AC519:AD519)</f>
        <v>800</v>
      </c>
      <c r="AF519" s="8"/>
      <c r="AG519" s="8">
        <f>SUM(AE519:AF519)</f>
        <v>800</v>
      </c>
      <c r="AH519" s="83"/>
    </row>
    <row r="520" spans="1:34" ht="15.75" hidden="1" outlineLevel="3" x14ac:dyDescent="0.2">
      <c r="A520" s="5" t="s">
        <v>35</v>
      </c>
      <c r="B520" s="5" t="s">
        <v>318</v>
      </c>
      <c r="C520" s="5" t="s">
        <v>338</v>
      </c>
      <c r="D520" s="5"/>
      <c r="E520" s="18" t="s">
        <v>339</v>
      </c>
      <c r="F520" s="4">
        <f t="shared" ref="F520:AF522" si="1127">F521</f>
        <v>600</v>
      </c>
      <c r="G520" s="4">
        <f t="shared" si="1127"/>
        <v>0</v>
      </c>
      <c r="H520" s="4">
        <f t="shared" si="1127"/>
        <v>600</v>
      </c>
      <c r="I520" s="4">
        <f t="shared" si="1127"/>
        <v>0</v>
      </c>
      <c r="J520" s="4">
        <f t="shared" si="1127"/>
        <v>1000</v>
      </c>
      <c r="K520" s="4">
        <f t="shared" si="1127"/>
        <v>0</v>
      </c>
      <c r="L520" s="4">
        <f t="shared" si="1127"/>
        <v>1600</v>
      </c>
      <c r="M520" s="4">
        <f t="shared" si="1127"/>
        <v>0</v>
      </c>
      <c r="N520" s="4">
        <f t="shared" si="1127"/>
        <v>1600</v>
      </c>
      <c r="O520" s="4">
        <f t="shared" si="1127"/>
        <v>0</v>
      </c>
      <c r="P520" s="4">
        <f t="shared" si="1127"/>
        <v>0</v>
      </c>
      <c r="Q520" s="4">
        <f t="shared" si="1127"/>
        <v>1600</v>
      </c>
      <c r="R520" s="4">
        <f t="shared" ref="R520:R522" si="1128">R521</f>
        <v>600</v>
      </c>
      <c r="S520" s="4">
        <f t="shared" si="1127"/>
        <v>0</v>
      </c>
      <c r="T520" s="4">
        <f t="shared" si="1127"/>
        <v>600</v>
      </c>
      <c r="U520" s="4">
        <f t="shared" si="1127"/>
        <v>0</v>
      </c>
      <c r="V520" s="4">
        <f t="shared" si="1127"/>
        <v>600</v>
      </c>
      <c r="W520" s="4">
        <f t="shared" si="1127"/>
        <v>0</v>
      </c>
      <c r="X520" s="4">
        <f t="shared" si="1127"/>
        <v>600</v>
      </c>
      <c r="Y520" s="4">
        <f t="shared" si="1127"/>
        <v>0</v>
      </c>
      <c r="Z520" s="4">
        <f t="shared" si="1127"/>
        <v>600</v>
      </c>
      <c r="AA520" s="4">
        <f t="shared" ref="AA520:AA522" si="1129">AA521</f>
        <v>600</v>
      </c>
      <c r="AB520" s="4">
        <f t="shared" si="1127"/>
        <v>0</v>
      </c>
      <c r="AC520" s="4">
        <f t="shared" si="1127"/>
        <v>600</v>
      </c>
      <c r="AD520" s="4">
        <f t="shared" si="1127"/>
        <v>0</v>
      </c>
      <c r="AE520" s="4">
        <f t="shared" si="1127"/>
        <v>600</v>
      </c>
      <c r="AF520" s="4">
        <f t="shared" si="1127"/>
        <v>0</v>
      </c>
      <c r="AG520" s="4">
        <f t="shared" ref="AF520:AG522" si="1130">AG521</f>
        <v>600</v>
      </c>
      <c r="AH520" s="83"/>
    </row>
    <row r="521" spans="1:34" ht="31.5" hidden="1" outlineLevel="4" x14ac:dyDescent="0.2">
      <c r="A521" s="5" t="s">
        <v>35</v>
      </c>
      <c r="B521" s="5" t="s">
        <v>318</v>
      </c>
      <c r="C521" s="5" t="s">
        <v>340</v>
      </c>
      <c r="D521" s="5"/>
      <c r="E521" s="18" t="s">
        <v>341</v>
      </c>
      <c r="F521" s="4">
        <f t="shared" si="1127"/>
        <v>600</v>
      </c>
      <c r="G521" s="4">
        <f t="shared" si="1127"/>
        <v>0</v>
      </c>
      <c r="H521" s="4">
        <f t="shared" si="1127"/>
        <v>600</v>
      </c>
      <c r="I521" s="4">
        <f t="shared" si="1127"/>
        <v>0</v>
      </c>
      <c r="J521" s="4">
        <f t="shared" si="1127"/>
        <v>1000</v>
      </c>
      <c r="K521" s="4">
        <f t="shared" si="1127"/>
        <v>0</v>
      </c>
      <c r="L521" s="4">
        <f t="shared" si="1127"/>
        <v>1600</v>
      </c>
      <c r="M521" s="4">
        <f t="shared" si="1127"/>
        <v>0</v>
      </c>
      <c r="N521" s="4">
        <f t="shared" si="1127"/>
        <v>1600</v>
      </c>
      <c r="O521" s="4">
        <f t="shared" si="1127"/>
        <v>0</v>
      </c>
      <c r="P521" s="4">
        <f t="shared" si="1127"/>
        <v>0</v>
      </c>
      <c r="Q521" s="4">
        <f t="shared" si="1127"/>
        <v>1600</v>
      </c>
      <c r="R521" s="4">
        <f t="shared" si="1128"/>
        <v>600</v>
      </c>
      <c r="S521" s="4">
        <f t="shared" si="1127"/>
        <v>0</v>
      </c>
      <c r="T521" s="4">
        <f t="shared" si="1127"/>
        <v>600</v>
      </c>
      <c r="U521" s="4">
        <f t="shared" si="1127"/>
        <v>0</v>
      </c>
      <c r="V521" s="4">
        <f t="shared" si="1127"/>
        <v>600</v>
      </c>
      <c r="W521" s="4">
        <f t="shared" si="1127"/>
        <v>0</v>
      </c>
      <c r="X521" s="4">
        <f t="shared" si="1127"/>
        <v>600</v>
      </c>
      <c r="Y521" s="4">
        <f t="shared" si="1127"/>
        <v>0</v>
      </c>
      <c r="Z521" s="4">
        <f t="shared" si="1127"/>
        <v>600</v>
      </c>
      <c r="AA521" s="4">
        <f t="shared" si="1129"/>
        <v>600</v>
      </c>
      <c r="AB521" s="4">
        <f t="shared" si="1127"/>
        <v>0</v>
      </c>
      <c r="AC521" s="4">
        <f t="shared" si="1127"/>
        <v>600</v>
      </c>
      <c r="AD521" s="4">
        <f t="shared" si="1127"/>
        <v>0</v>
      </c>
      <c r="AE521" s="4">
        <f t="shared" si="1127"/>
        <v>600</v>
      </c>
      <c r="AF521" s="4">
        <f t="shared" si="1130"/>
        <v>0</v>
      </c>
      <c r="AG521" s="4">
        <f t="shared" si="1130"/>
        <v>600</v>
      </c>
      <c r="AH521" s="83"/>
    </row>
    <row r="522" spans="1:34" ht="31.5" hidden="1" outlineLevel="5" x14ac:dyDescent="0.2">
      <c r="A522" s="5" t="s">
        <v>35</v>
      </c>
      <c r="B522" s="5" t="s">
        <v>318</v>
      </c>
      <c r="C522" s="5" t="s">
        <v>342</v>
      </c>
      <c r="D522" s="5"/>
      <c r="E522" s="18" t="s">
        <v>343</v>
      </c>
      <c r="F522" s="4">
        <f t="shared" si="1127"/>
        <v>600</v>
      </c>
      <c r="G522" s="4">
        <f t="shared" si="1127"/>
        <v>0</v>
      </c>
      <c r="H522" s="4">
        <f t="shared" si="1127"/>
        <v>600</v>
      </c>
      <c r="I522" s="4">
        <f t="shared" si="1127"/>
        <v>0</v>
      </c>
      <c r="J522" s="4">
        <f t="shared" si="1127"/>
        <v>1000</v>
      </c>
      <c r="K522" s="4">
        <f t="shared" si="1127"/>
        <v>0</v>
      </c>
      <c r="L522" s="4">
        <f t="shared" si="1127"/>
        <v>1600</v>
      </c>
      <c r="M522" s="4">
        <f t="shared" si="1127"/>
        <v>0</v>
      </c>
      <c r="N522" s="4">
        <f t="shared" si="1127"/>
        <v>1600</v>
      </c>
      <c r="O522" s="4">
        <f t="shared" si="1127"/>
        <v>0</v>
      </c>
      <c r="P522" s="4">
        <f t="shared" si="1127"/>
        <v>0</v>
      </c>
      <c r="Q522" s="4">
        <f t="shared" si="1127"/>
        <v>1600</v>
      </c>
      <c r="R522" s="4">
        <f t="shared" si="1128"/>
        <v>600</v>
      </c>
      <c r="S522" s="4">
        <f t="shared" si="1127"/>
        <v>0</v>
      </c>
      <c r="T522" s="4">
        <f t="shared" si="1127"/>
        <v>600</v>
      </c>
      <c r="U522" s="4">
        <f t="shared" si="1127"/>
        <v>0</v>
      </c>
      <c r="V522" s="4">
        <f t="shared" si="1127"/>
        <v>600</v>
      </c>
      <c r="W522" s="4">
        <f t="shared" si="1127"/>
        <v>0</v>
      </c>
      <c r="X522" s="4">
        <f t="shared" si="1127"/>
        <v>600</v>
      </c>
      <c r="Y522" s="4">
        <f t="shared" si="1127"/>
        <v>0</v>
      </c>
      <c r="Z522" s="4">
        <f t="shared" si="1127"/>
        <v>600</v>
      </c>
      <c r="AA522" s="4">
        <f t="shared" si="1129"/>
        <v>600</v>
      </c>
      <c r="AB522" s="4">
        <f t="shared" si="1127"/>
        <v>0</v>
      </c>
      <c r="AC522" s="4">
        <f t="shared" si="1127"/>
        <v>600</v>
      </c>
      <c r="AD522" s="4">
        <f t="shared" si="1127"/>
        <v>0</v>
      </c>
      <c r="AE522" s="4">
        <f t="shared" si="1127"/>
        <v>600</v>
      </c>
      <c r="AF522" s="4">
        <f t="shared" si="1130"/>
        <v>0</v>
      </c>
      <c r="AG522" s="4">
        <f t="shared" si="1130"/>
        <v>600</v>
      </c>
      <c r="AH522" s="83"/>
    </row>
    <row r="523" spans="1:34" ht="15.75" hidden="1" outlineLevel="7" x14ac:dyDescent="0.2">
      <c r="A523" s="11" t="s">
        <v>35</v>
      </c>
      <c r="B523" s="11" t="s">
        <v>318</v>
      </c>
      <c r="C523" s="11" t="s">
        <v>342</v>
      </c>
      <c r="D523" s="11" t="s">
        <v>33</v>
      </c>
      <c r="E523" s="15" t="s">
        <v>34</v>
      </c>
      <c r="F523" s="8">
        <v>600</v>
      </c>
      <c r="G523" s="8"/>
      <c r="H523" s="8">
        <f>SUM(F523:G523)</f>
        <v>600</v>
      </c>
      <c r="I523" s="8"/>
      <c r="J523" s="8">
        <v>1000</v>
      </c>
      <c r="K523" s="8"/>
      <c r="L523" s="8">
        <f>SUM(H523:K523)</f>
        <v>1600</v>
      </c>
      <c r="M523" s="8"/>
      <c r="N523" s="8">
        <f>SUM(L523:M523)</f>
        <v>1600</v>
      </c>
      <c r="O523" s="8"/>
      <c r="P523" s="8"/>
      <c r="Q523" s="8">
        <f>SUM(N523:P523)</f>
        <v>1600</v>
      </c>
      <c r="R523" s="8">
        <v>600</v>
      </c>
      <c r="S523" s="8"/>
      <c r="T523" s="8">
        <f>SUM(R523:S523)</f>
        <v>600</v>
      </c>
      <c r="U523" s="8"/>
      <c r="V523" s="8">
        <f>SUM(T523:U523)</f>
        <v>600</v>
      </c>
      <c r="W523" s="8"/>
      <c r="X523" s="8">
        <f>SUM(V523:W523)</f>
        <v>600</v>
      </c>
      <c r="Y523" s="8"/>
      <c r="Z523" s="8">
        <f>SUM(X523:Y523)</f>
        <v>600</v>
      </c>
      <c r="AA523" s="8">
        <v>600</v>
      </c>
      <c r="AB523" s="8"/>
      <c r="AC523" s="8">
        <f>SUM(AA523:AB523)</f>
        <v>600</v>
      </c>
      <c r="AD523" s="8"/>
      <c r="AE523" s="8">
        <f>SUM(AC523:AD523)</f>
        <v>600</v>
      </c>
      <c r="AF523" s="8"/>
      <c r="AG523" s="8">
        <f>SUM(AE523:AF523)</f>
        <v>600</v>
      </c>
      <c r="AH523" s="83"/>
    </row>
    <row r="524" spans="1:34" ht="15.75" hidden="1" outlineLevel="7" x14ac:dyDescent="0.2">
      <c r="A524" s="5" t="s">
        <v>35</v>
      </c>
      <c r="B524" s="5" t="s">
        <v>565</v>
      </c>
      <c r="C524" s="11"/>
      <c r="D524" s="11"/>
      <c r="E524" s="12" t="s">
        <v>548</v>
      </c>
      <c r="F524" s="4">
        <f>F525</f>
        <v>3699.1</v>
      </c>
      <c r="G524" s="4">
        <f t="shared" ref="G524:Q524" si="1131">G525</f>
        <v>0</v>
      </c>
      <c r="H524" s="4">
        <f t="shared" si="1131"/>
        <v>3699.1</v>
      </c>
      <c r="I524" s="4">
        <f t="shared" si="1131"/>
        <v>0</v>
      </c>
      <c r="J524" s="4">
        <f t="shared" si="1131"/>
        <v>17953.936279999998</v>
      </c>
      <c r="K524" s="4">
        <f t="shared" si="1131"/>
        <v>0</v>
      </c>
      <c r="L524" s="4">
        <f t="shared" si="1131"/>
        <v>21653.036279999997</v>
      </c>
      <c r="M524" s="4">
        <f t="shared" si="1131"/>
        <v>4255.4762000000001</v>
      </c>
      <c r="N524" s="4">
        <f t="shared" si="1131"/>
        <v>25908.512479999994</v>
      </c>
      <c r="O524" s="4">
        <f t="shared" si="1131"/>
        <v>0</v>
      </c>
      <c r="P524" s="4">
        <f t="shared" si="1131"/>
        <v>0</v>
      </c>
      <c r="Q524" s="4">
        <f t="shared" si="1131"/>
        <v>25908.512479999994</v>
      </c>
      <c r="R524" s="4">
        <f t="shared" ref="R524:AA524" si="1132">R525</f>
        <v>0</v>
      </c>
      <c r="S524" s="4">
        <f t="shared" ref="S524" si="1133">S525</f>
        <v>0</v>
      </c>
      <c r="T524" s="4"/>
      <c r="U524" s="4">
        <f t="shared" ref="U524" si="1134">U525</f>
        <v>0</v>
      </c>
      <c r="V524" s="4"/>
      <c r="W524" s="4">
        <f t="shared" ref="W524:Z524" si="1135">W525</f>
        <v>0</v>
      </c>
      <c r="X524" s="4">
        <f t="shared" si="1135"/>
        <v>0</v>
      </c>
      <c r="Y524" s="4">
        <f t="shared" si="1135"/>
        <v>0</v>
      </c>
      <c r="Z524" s="4">
        <f t="shared" si="1135"/>
        <v>0</v>
      </c>
      <c r="AA524" s="4">
        <f t="shared" si="1132"/>
        <v>0</v>
      </c>
      <c r="AB524" s="4">
        <f t="shared" ref="AB524" si="1136">AB525</f>
        <v>0</v>
      </c>
      <c r="AC524" s="4"/>
      <c r="AD524" s="4">
        <f t="shared" ref="AD524" si="1137">AD525</f>
        <v>0</v>
      </c>
      <c r="AE524" s="4"/>
      <c r="AF524" s="4">
        <f t="shared" ref="AF524:AG527" si="1138">AF525</f>
        <v>0</v>
      </c>
      <c r="AG524" s="4">
        <f t="shared" si="1138"/>
        <v>0</v>
      </c>
      <c r="AH524" s="83"/>
    </row>
    <row r="525" spans="1:34" ht="15.75" hidden="1" outlineLevel="1" x14ac:dyDescent="0.2">
      <c r="A525" s="5" t="s">
        <v>35</v>
      </c>
      <c r="B525" s="5" t="s">
        <v>344</v>
      </c>
      <c r="C525" s="5"/>
      <c r="D525" s="5"/>
      <c r="E525" s="18" t="s">
        <v>345</v>
      </c>
      <c r="F525" s="4">
        <f t="shared" ref="F525:AF545" si="1139">F526</f>
        <v>3699.1</v>
      </c>
      <c r="G525" s="4">
        <f t="shared" si="1139"/>
        <v>0</v>
      </c>
      <c r="H525" s="4">
        <f t="shared" si="1139"/>
        <v>3699.1</v>
      </c>
      <c r="I525" s="4">
        <f t="shared" si="1139"/>
        <v>0</v>
      </c>
      <c r="J525" s="4">
        <f t="shared" si="1139"/>
        <v>17953.936279999998</v>
      </c>
      <c r="K525" s="4">
        <f t="shared" si="1139"/>
        <v>0</v>
      </c>
      <c r="L525" s="4">
        <f t="shared" si="1139"/>
        <v>21653.036279999997</v>
      </c>
      <c r="M525" s="4">
        <f t="shared" si="1139"/>
        <v>4255.4762000000001</v>
      </c>
      <c r="N525" s="4">
        <f t="shared" si="1139"/>
        <v>25908.512479999994</v>
      </c>
      <c r="O525" s="4">
        <f t="shared" si="1139"/>
        <v>0</v>
      </c>
      <c r="P525" s="4">
        <f t="shared" si="1139"/>
        <v>0</v>
      </c>
      <c r="Q525" s="4">
        <f t="shared" si="1139"/>
        <v>25908.512479999994</v>
      </c>
      <c r="R525" s="4">
        <f t="shared" ref="R525:R527" si="1140">R526</f>
        <v>0</v>
      </c>
      <c r="S525" s="4">
        <f t="shared" si="1139"/>
        <v>0</v>
      </c>
      <c r="T525" s="4"/>
      <c r="U525" s="4">
        <f t="shared" si="1139"/>
        <v>0</v>
      </c>
      <c r="V525" s="4"/>
      <c r="W525" s="4">
        <f t="shared" si="1139"/>
        <v>0</v>
      </c>
      <c r="X525" s="4">
        <f t="shared" si="1139"/>
        <v>0</v>
      </c>
      <c r="Y525" s="4">
        <f t="shared" si="1139"/>
        <v>0</v>
      </c>
      <c r="Z525" s="4">
        <f t="shared" si="1139"/>
        <v>0</v>
      </c>
      <c r="AA525" s="4">
        <f t="shared" ref="AA525:AA527" si="1141">AA526</f>
        <v>0</v>
      </c>
      <c r="AB525" s="4">
        <f t="shared" si="1139"/>
        <v>0</v>
      </c>
      <c r="AC525" s="4"/>
      <c r="AD525" s="4">
        <f t="shared" si="1139"/>
        <v>0</v>
      </c>
      <c r="AE525" s="4"/>
      <c r="AF525" s="4">
        <f t="shared" si="1139"/>
        <v>0</v>
      </c>
      <c r="AG525" s="4">
        <f t="shared" si="1138"/>
        <v>0</v>
      </c>
      <c r="AH525" s="83"/>
    </row>
    <row r="526" spans="1:34" ht="31.5" hidden="1" outlineLevel="2" x14ac:dyDescent="0.2">
      <c r="A526" s="5" t="s">
        <v>35</v>
      </c>
      <c r="B526" s="5" t="s">
        <v>344</v>
      </c>
      <c r="C526" s="5" t="s">
        <v>346</v>
      </c>
      <c r="D526" s="5"/>
      <c r="E526" s="18" t="s">
        <v>347</v>
      </c>
      <c r="F526" s="4">
        <f t="shared" si="1139"/>
        <v>3699.1</v>
      </c>
      <c r="G526" s="4">
        <f t="shared" si="1139"/>
        <v>0</v>
      </c>
      <c r="H526" s="4">
        <f t="shared" si="1139"/>
        <v>3699.1</v>
      </c>
      <c r="I526" s="4">
        <f t="shared" si="1139"/>
        <v>0</v>
      </c>
      <c r="J526" s="4">
        <f t="shared" si="1139"/>
        <v>17953.936279999998</v>
      </c>
      <c r="K526" s="4">
        <f t="shared" si="1139"/>
        <v>0</v>
      </c>
      <c r="L526" s="4">
        <f t="shared" si="1139"/>
        <v>21653.036279999997</v>
      </c>
      <c r="M526" s="4">
        <f t="shared" si="1139"/>
        <v>4255.4762000000001</v>
      </c>
      <c r="N526" s="4">
        <f t="shared" si="1139"/>
        <v>25908.512479999994</v>
      </c>
      <c r="O526" s="4">
        <f t="shared" si="1139"/>
        <v>0</v>
      </c>
      <c r="P526" s="4">
        <f t="shared" si="1139"/>
        <v>0</v>
      </c>
      <c r="Q526" s="4">
        <f t="shared" si="1139"/>
        <v>25908.512479999994</v>
      </c>
      <c r="R526" s="4">
        <f t="shared" si="1140"/>
        <v>0</v>
      </c>
      <c r="S526" s="4">
        <f t="shared" si="1139"/>
        <v>0</v>
      </c>
      <c r="T526" s="4"/>
      <c r="U526" s="4">
        <f t="shared" si="1139"/>
        <v>0</v>
      </c>
      <c r="V526" s="4"/>
      <c r="W526" s="4">
        <f t="shared" si="1139"/>
        <v>0</v>
      </c>
      <c r="X526" s="4">
        <f t="shared" si="1139"/>
        <v>0</v>
      </c>
      <c r="Y526" s="4">
        <f t="shared" si="1139"/>
        <v>0</v>
      </c>
      <c r="Z526" s="4">
        <f t="shared" si="1139"/>
        <v>0</v>
      </c>
      <c r="AA526" s="4">
        <f t="shared" si="1141"/>
        <v>0</v>
      </c>
      <c r="AB526" s="4">
        <f t="shared" si="1139"/>
        <v>0</v>
      </c>
      <c r="AC526" s="4"/>
      <c r="AD526" s="4">
        <f t="shared" si="1139"/>
        <v>0</v>
      </c>
      <c r="AE526" s="4"/>
      <c r="AF526" s="4">
        <f t="shared" si="1138"/>
        <v>0</v>
      </c>
      <c r="AG526" s="4">
        <f t="shared" si="1138"/>
        <v>0</v>
      </c>
      <c r="AH526" s="83"/>
    </row>
    <row r="527" spans="1:34" ht="31.5" hidden="1" outlineLevel="3" x14ac:dyDescent="0.2">
      <c r="A527" s="5" t="s">
        <v>35</v>
      </c>
      <c r="B527" s="5" t="s">
        <v>344</v>
      </c>
      <c r="C527" s="5" t="s">
        <v>348</v>
      </c>
      <c r="D527" s="5"/>
      <c r="E527" s="18" t="s">
        <v>349</v>
      </c>
      <c r="F527" s="4">
        <f t="shared" si="1139"/>
        <v>3699.1</v>
      </c>
      <c r="G527" s="4">
        <f t="shared" si="1139"/>
        <v>0</v>
      </c>
      <c r="H527" s="4">
        <f t="shared" si="1139"/>
        <v>3699.1</v>
      </c>
      <c r="I527" s="4">
        <f t="shared" si="1139"/>
        <v>0</v>
      </c>
      <c r="J527" s="4">
        <f t="shared" si="1139"/>
        <v>17953.936279999998</v>
      </c>
      <c r="K527" s="4">
        <f t="shared" si="1139"/>
        <v>0</v>
      </c>
      <c r="L527" s="4">
        <f t="shared" si="1139"/>
        <v>21653.036279999997</v>
      </c>
      <c r="M527" s="4">
        <f t="shared" si="1139"/>
        <v>4255.4762000000001</v>
      </c>
      <c r="N527" s="4">
        <f t="shared" si="1139"/>
        <v>25908.512479999994</v>
      </c>
      <c r="O527" s="4">
        <f t="shared" si="1139"/>
        <v>0</v>
      </c>
      <c r="P527" s="4">
        <f t="shared" si="1139"/>
        <v>0</v>
      </c>
      <c r="Q527" s="4">
        <f t="shared" si="1139"/>
        <v>25908.512479999994</v>
      </c>
      <c r="R527" s="4">
        <f t="shared" si="1140"/>
        <v>0</v>
      </c>
      <c r="S527" s="4">
        <f t="shared" si="1139"/>
        <v>0</v>
      </c>
      <c r="T527" s="4"/>
      <c r="U527" s="4">
        <f t="shared" si="1139"/>
        <v>0</v>
      </c>
      <c r="V527" s="4"/>
      <c r="W527" s="4">
        <f t="shared" si="1139"/>
        <v>0</v>
      </c>
      <c r="X527" s="4">
        <f t="shared" si="1139"/>
        <v>0</v>
      </c>
      <c r="Y527" s="4">
        <f t="shared" si="1139"/>
        <v>0</v>
      </c>
      <c r="Z527" s="4">
        <f t="shared" si="1139"/>
        <v>0</v>
      </c>
      <c r="AA527" s="4">
        <f t="shared" si="1141"/>
        <v>0</v>
      </c>
      <c r="AB527" s="4">
        <f t="shared" si="1139"/>
        <v>0</v>
      </c>
      <c r="AC527" s="4"/>
      <c r="AD527" s="4">
        <f t="shared" si="1139"/>
        <v>0</v>
      </c>
      <c r="AE527" s="4"/>
      <c r="AF527" s="4">
        <f t="shared" si="1138"/>
        <v>0</v>
      </c>
      <c r="AG527" s="4">
        <f t="shared" si="1138"/>
        <v>0</v>
      </c>
      <c r="AH527" s="83"/>
    </row>
    <row r="528" spans="1:34" ht="31.5" hidden="1" outlineLevel="4" x14ac:dyDescent="0.2">
      <c r="A528" s="5" t="s">
        <v>35</v>
      </c>
      <c r="B528" s="5" t="s">
        <v>344</v>
      </c>
      <c r="C528" s="5" t="s">
        <v>350</v>
      </c>
      <c r="D528" s="5"/>
      <c r="E528" s="18" t="s">
        <v>351</v>
      </c>
      <c r="F528" s="4">
        <f>F545</f>
        <v>3699.1</v>
      </c>
      <c r="G528" s="4">
        <f>G545</f>
        <v>0</v>
      </c>
      <c r="H528" s="4">
        <f>H545</f>
        <v>3699.1</v>
      </c>
      <c r="I528" s="4">
        <f>I545+I533+I529+I549</f>
        <v>0</v>
      </c>
      <c r="J528" s="4">
        <f>J545+J533+J529+J549</f>
        <v>17953.936279999998</v>
      </c>
      <c r="K528" s="4">
        <f>K545+K533+K529+K549</f>
        <v>0</v>
      </c>
      <c r="L528" s="4">
        <f>L545+L533+L529+L549</f>
        <v>21653.036279999997</v>
      </c>
      <c r="M528" s="4">
        <f>M545+M533+M529+M549+M541+M537</f>
        <v>4255.4762000000001</v>
      </c>
      <c r="N528" s="4">
        <f t="shared" ref="N528:AG528" si="1142">N545+N533+N529+N549+N541+N537</f>
        <v>25908.512479999994</v>
      </c>
      <c r="O528" s="4">
        <f t="shared" si="1142"/>
        <v>0</v>
      </c>
      <c r="P528" s="4">
        <f t="shared" si="1142"/>
        <v>0</v>
      </c>
      <c r="Q528" s="4">
        <f t="shared" si="1142"/>
        <v>25908.512479999994</v>
      </c>
      <c r="R528" s="4">
        <f t="shared" si="1142"/>
        <v>0</v>
      </c>
      <c r="S528" s="4">
        <f t="shared" si="1142"/>
        <v>0</v>
      </c>
      <c r="T528" s="4">
        <f t="shared" si="1142"/>
        <v>0</v>
      </c>
      <c r="U528" s="4">
        <f t="shared" si="1142"/>
        <v>0</v>
      </c>
      <c r="V528" s="4">
        <f t="shared" si="1142"/>
        <v>0</v>
      </c>
      <c r="W528" s="4">
        <f t="shared" si="1142"/>
        <v>0</v>
      </c>
      <c r="X528" s="4">
        <f t="shared" si="1142"/>
        <v>0</v>
      </c>
      <c r="Y528" s="4">
        <f t="shared" ref="Y528:Z528" si="1143">Y545+Y533+Y529+Y549+Y541+Y537</f>
        <v>0</v>
      </c>
      <c r="Z528" s="4">
        <f t="shared" si="1143"/>
        <v>0</v>
      </c>
      <c r="AA528" s="4">
        <f t="shared" si="1142"/>
        <v>0</v>
      </c>
      <c r="AB528" s="4">
        <f t="shared" si="1142"/>
        <v>0</v>
      </c>
      <c r="AC528" s="4">
        <f t="shared" si="1142"/>
        <v>0</v>
      </c>
      <c r="AD528" s="4">
        <f t="shared" si="1142"/>
        <v>0</v>
      </c>
      <c r="AE528" s="4">
        <f t="shared" si="1142"/>
        <v>0</v>
      </c>
      <c r="AF528" s="4">
        <f t="shared" si="1142"/>
        <v>0</v>
      </c>
      <c r="AG528" s="4">
        <f t="shared" si="1142"/>
        <v>0</v>
      </c>
      <c r="AH528" s="83"/>
    </row>
    <row r="529" spans="1:34" ht="31.5" hidden="1" outlineLevel="4" x14ac:dyDescent="0.2">
      <c r="A529" s="5" t="s">
        <v>35</v>
      </c>
      <c r="B529" s="5" t="s">
        <v>344</v>
      </c>
      <c r="C529" s="10" t="s">
        <v>687</v>
      </c>
      <c r="D529" s="10"/>
      <c r="E529" s="54" t="s">
        <v>688</v>
      </c>
      <c r="F529" s="4"/>
      <c r="G529" s="4"/>
      <c r="H529" s="4"/>
      <c r="I529" s="4"/>
      <c r="J529" s="4">
        <f t="shared" ref="J529:J533" si="1144">J530</f>
        <v>388</v>
      </c>
      <c r="K529" s="4"/>
      <c r="L529" s="4">
        <f t="shared" ref="L529:L533" si="1145">L530</f>
        <v>388</v>
      </c>
      <c r="M529" s="4"/>
      <c r="N529" s="4">
        <f t="shared" ref="N529:N533" si="1146">N530</f>
        <v>388</v>
      </c>
      <c r="O529" s="4"/>
      <c r="P529" s="4"/>
      <c r="Q529" s="4">
        <f t="shared" ref="Q529:Q533" si="1147">Q530</f>
        <v>388</v>
      </c>
      <c r="R529" s="4"/>
      <c r="S529" s="4"/>
      <c r="T529" s="4"/>
      <c r="U529" s="4"/>
      <c r="V529" s="4"/>
      <c r="W529" s="4"/>
      <c r="X529" s="4">
        <f t="shared" ref="X529:X533" si="1148">X530</f>
        <v>0</v>
      </c>
      <c r="Y529" s="4"/>
      <c r="Z529" s="4">
        <f t="shared" ref="Z529:Z533" si="1149">Z530</f>
        <v>0</v>
      </c>
      <c r="AA529" s="4"/>
      <c r="AB529" s="4"/>
      <c r="AC529" s="4"/>
      <c r="AD529" s="4"/>
      <c r="AE529" s="4"/>
      <c r="AF529" s="4"/>
      <c r="AG529" s="4">
        <f t="shared" ref="AG529:AG533" si="1150">AG530</f>
        <v>0</v>
      </c>
      <c r="AH529" s="83"/>
    </row>
    <row r="530" spans="1:34" ht="31.5" hidden="1" outlineLevel="4" x14ac:dyDescent="0.2">
      <c r="A530" s="5" t="s">
        <v>35</v>
      </c>
      <c r="B530" s="5" t="s">
        <v>344</v>
      </c>
      <c r="C530" s="9" t="s">
        <v>687</v>
      </c>
      <c r="D530" s="9" t="s">
        <v>143</v>
      </c>
      <c r="E530" s="30" t="s">
        <v>144</v>
      </c>
      <c r="F530" s="4"/>
      <c r="G530" s="4"/>
      <c r="H530" s="4"/>
      <c r="I530" s="4"/>
      <c r="J530" s="8">
        <f t="shared" ref="J530" si="1151">J532</f>
        <v>388</v>
      </c>
      <c r="K530" s="4"/>
      <c r="L530" s="8">
        <f t="shared" ref="L530" si="1152">L532</f>
        <v>388</v>
      </c>
      <c r="M530" s="4"/>
      <c r="N530" s="8">
        <f t="shared" ref="N530" si="1153">N532</f>
        <v>388</v>
      </c>
      <c r="O530" s="4"/>
      <c r="P530" s="4"/>
      <c r="Q530" s="8">
        <f t="shared" ref="Q530" si="1154">Q532</f>
        <v>388</v>
      </c>
      <c r="R530" s="4"/>
      <c r="S530" s="4"/>
      <c r="T530" s="4"/>
      <c r="U530" s="4"/>
      <c r="V530" s="4"/>
      <c r="W530" s="4"/>
      <c r="X530" s="8">
        <f t="shared" ref="X530" si="1155">X532</f>
        <v>0</v>
      </c>
      <c r="Y530" s="4"/>
      <c r="Z530" s="8">
        <f t="shared" ref="Z530" si="1156">Z532</f>
        <v>0</v>
      </c>
      <c r="AA530" s="4"/>
      <c r="AB530" s="4"/>
      <c r="AC530" s="4"/>
      <c r="AD530" s="4"/>
      <c r="AE530" s="4"/>
      <c r="AF530" s="4"/>
      <c r="AG530" s="8">
        <f t="shared" ref="AG530" si="1157">AG532</f>
        <v>0</v>
      </c>
      <c r="AH530" s="83"/>
    </row>
    <row r="531" spans="1:34" ht="15.75" hidden="1" outlineLevel="4" x14ac:dyDescent="0.2">
      <c r="A531" s="5"/>
      <c r="B531" s="5"/>
      <c r="C531" s="10"/>
      <c r="D531" s="9"/>
      <c r="E531" s="30" t="s">
        <v>614</v>
      </c>
      <c r="F531" s="4"/>
      <c r="G531" s="4"/>
      <c r="H531" s="4"/>
      <c r="I531" s="4"/>
      <c r="J531" s="8"/>
      <c r="K531" s="4"/>
      <c r="L531" s="8"/>
      <c r="M531" s="4"/>
      <c r="N531" s="8"/>
      <c r="O531" s="4"/>
      <c r="P531" s="4"/>
      <c r="Q531" s="8"/>
      <c r="R531" s="4"/>
      <c r="S531" s="4"/>
      <c r="T531" s="4"/>
      <c r="U531" s="4"/>
      <c r="V531" s="4"/>
      <c r="W531" s="4"/>
      <c r="X531" s="8"/>
      <c r="Y531" s="4"/>
      <c r="Z531" s="8"/>
      <c r="AA531" s="4"/>
      <c r="AB531" s="4"/>
      <c r="AC531" s="4"/>
      <c r="AD531" s="4"/>
      <c r="AE531" s="4"/>
      <c r="AF531" s="4"/>
      <c r="AG531" s="8"/>
      <c r="AH531" s="83"/>
    </row>
    <row r="532" spans="1:34" ht="31.5" hidden="1" outlineLevel="4" x14ac:dyDescent="0.2">
      <c r="A532" s="5"/>
      <c r="B532" s="5"/>
      <c r="C532" s="10"/>
      <c r="D532" s="9"/>
      <c r="E532" s="30" t="s">
        <v>689</v>
      </c>
      <c r="F532" s="4"/>
      <c r="G532" s="4"/>
      <c r="H532" s="4"/>
      <c r="I532" s="4"/>
      <c r="J532" s="8">
        <v>388</v>
      </c>
      <c r="K532" s="4"/>
      <c r="L532" s="8">
        <f>SUM(H532:K532)</f>
        <v>388</v>
      </c>
      <c r="M532" s="4"/>
      <c r="N532" s="8">
        <f>SUM(L532:M532)</f>
        <v>388</v>
      </c>
      <c r="O532" s="4"/>
      <c r="P532" s="4"/>
      <c r="Q532" s="8">
        <f>SUM(N532:P532)</f>
        <v>388</v>
      </c>
      <c r="R532" s="4"/>
      <c r="S532" s="4"/>
      <c r="T532" s="4"/>
      <c r="U532" s="4"/>
      <c r="V532" s="4"/>
      <c r="W532" s="4"/>
      <c r="X532" s="8">
        <f>SUM(V532:W532)</f>
        <v>0</v>
      </c>
      <c r="Y532" s="4"/>
      <c r="Z532" s="8">
        <f>SUM(X532:Y532)</f>
        <v>0</v>
      </c>
      <c r="AA532" s="4"/>
      <c r="AB532" s="4"/>
      <c r="AC532" s="4"/>
      <c r="AD532" s="4"/>
      <c r="AE532" s="4"/>
      <c r="AF532" s="4"/>
      <c r="AG532" s="8">
        <f>SUM(AE532:AF532)</f>
        <v>0</v>
      </c>
      <c r="AH532" s="83"/>
    </row>
    <row r="533" spans="1:34" ht="47.25" hidden="1" outlineLevel="4" x14ac:dyDescent="0.2">
      <c r="A533" s="5" t="s">
        <v>35</v>
      </c>
      <c r="B533" s="5" t="s">
        <v>344</v>
      </c>
      <c r="C533" s="10" t="s">
        <v>690</v>
      </c>
      <c r="D533" s="10"/>
      <c r="E533" s="54" t="s">
        <v>905</v>
      </c>
      <c r="F533" s="4"/>
      <c r="G533" s="4"/>
      <c r="H533" s="4"/>
      <c r="I533" s="4"/>
      <c r="J533" s="4">
        <f t="shared" si="1144"/>
        <v>17154.031559999999</v>
      </c>
      <c r="K533" s="4"/>
      <c r="L533" s="4">
        <f t="shared" si="1145"/>
        <v>17154.031559999999</v>
      </c>
      <c r="M533" s="4"/>
      <c r="N533" s="4">
        <f t="shared" si="1146"/>
        <v>17154.031559999999</v>
      </c>
      <c r="O533" s="4"/>
      <c r="P533" s="4"/>
      <c r="Q533" s="4">
        <f t="shared" si="1147"/>
        <v>17154.031559999999</v>
      </c>
      <c r="R533" s="4"/>
      <c r="S533" s="4"/>
      <c r="T533" s="4"/>
      <c r="U533" s="4"/>
      <c r="V533" s="4"/>
      <c r="W533" s="4"/>
      <c r="X533" s="4">
        <f t="shared" si="1148"/>
        <v>0</v>
      </c>
      <c r="Y533" s="4"/>
      <c r="Z533" s="4">
        <f t="shared" si="1149"/>
        <v>0</v>
      </c>
      <c r="AA533" s="4"/>
      <c r="AB533" s="4"/>
      <c r="AC533" s="4"/>
      <c r="AD533" s="4"/>
      <c r="AE533" s="4"/>
      <c r="AF533" s="4"/>
      <c r="AG533" s="4">
        <f t="shared" si="1150"/>
        <v>0</v>
      </c>
      <c r="AH533" s="83"/>
    </row>
    <row r="534" spans="1:34" ht="31.5" hidden="1" outlineLevel="4" x14ac:dyDescent="0.2">
      <c r="A534" s="5" t="s">
        <v>35</v>
      </c>
      <c r="B534" s="5" t="s">
        <v>344</v>
      </c>
      <c r="C534" s="9" t="s">
        <v>690</v>
      </c>
      <c r="D534" s="9" t="s">
        <v>143</v>
      </c>
      <c r="E534" s="30" t="s">
        <v>691</v>
      </c>
      <c r="F534" s="4"/>
      <c r="G534" s="4"/>
      <c r="H534" s="4"/>
      <c r="I534" s="4"/>
      <c r="J534" s="24">
        <f t="shared" ref="J534" si="1158">J536</f>
        <v>17154.031559999999</v>
      </c>
      <c r="K534" s="4"/>
      <c r="L534" s="24">
        <f>L536</f>
        <v>17154.031559999999</v>
      </c>
      <c r="M534" s="4"/>
      <c r="N534" s="24">
        <f t="shared" ref="N534" si="1159">N536</f>
        <v>17154.031559999999</v>
      </c>
      <c r="O534" s="4"/>
      <c r="P534" s="4"/>
      <c r="Q534" s="24">
        <f>Q536</f>
        <v>17154.031559999999</v>
      </c>
      <c r="R534" s="4"/>
      <c r="S534" s="4"/>
      <c r="T534" s="4"/>
      <c r="U534" s="4"/>
      <c r="V534" s="4"/>
      <c r="W534" s="4"/>
      <c r="X534" s="24">
        <f t="shared" ref="X534" si="1160">X536</f>
        <v>0</v>
      </c>
      <c r="Y534" s="4"/>
      <c r="Z534" s="24">
        <f>Z536</f>
        <v>0</v>
      </c>
      <c r="AA534" s="4"/>
      <c r="AB534" s="4"/>
      <c r="AC534" s="4"/>
      <c r="AD534" s="4"/>
      <c r="AE534" s="4"/>
      <c r="AF534" s="4"/>
      <c r="AG534" s="24">
        <f>AG536</f>
        <v>0</v>
      </c>
      <c r="AH534" s="83"/>
    </row>
    <row r="535" spans="1:34" ht="15.75" hidden="1" outlineLevel="4" x14ac:dyDescent="0.2">
      <c r="A535" s="5"/>
      <c r="B535" s="5"/>
      <c r="C535" s="9"/>
      <c r="D535" s="9"/>
      <c r="E535" s="30" t="s">
        <v>614</v>
      </c>
      <c r="F535" s="4"/>
      <c r="G535" s="4"/>
      <c r="H535" s="4"/>
      <c r="I535" s="4"/>
      <c r="J535" s="24"/>
      <c r="K535" s="4"/>
      <c r="L535" s="24"/>
      <c r="M535" s="4"/>
      <c r="N535" s="24"/>
      <c r="O535" s="4"/>
      <c r="P535" s="4"/>
      <c r="Q535" s="24"/>
      <c r="R535" s="4"/>
      <c r="S535" s="4"/>
      <c r="T535" s="4"/>
      <c r="U535" s="4"/>
      <c r="V535" s="4"/>
      <c r="W535" s="4"/>
      <c r="X535" s="24"/>
      <c r="Y535" s="4"/>
      <c r="Z535" s="24"/>
      <c r="AA535" s="4"/>
      <c r="AB535" s="4"/>
      <c r="AC535" s="4"/>
      <c r="AD535" s="4"/>
      <c r="AE535" s="4"/>
      <c r="AF535" s="4"/>
      <c r="AG535" s="24"/>
      <c r="AH535" s="83"/>
    </row>
    <row r="536" spans="1:34" ht="31.5" hidden="1" outlineLevel="4" x14ac:dyDescent="0.2">
      <c r="A536" s="5"/>
      <c r="B536" s="5"/>
      <c r="C536" s="9"/>
      <c r="D536" s="9"/>
      <c r="E536" s="30" t="s">
        <v>689</v>
      </c>
      <c r="F536" s="4"/>
      <c r="G536" s="4"/>
      <c r="H536" s="4"/>
      <c r="I536" s="4"/>
      <c r="J536" s="24">
        <v>17154.031559999999</v>
      </c>
      <c r="K536" s="4"/>
      <c r="L536" s="24">
        <f>SUM(H536:K536)</f>
        <v>17154.031559999999</v>
      </c>
      <c r="M536" s="4"/>
      <c r="N536" s="24">
        <f>SUM(L536:M536)</f>
        <v>17154.031559999999</v>
      </c>
      <c r="O536" s="4"/>
      <c r="P536" s="4"/>
      <c r="Q536" s="24">
        <f>SUM(N536:P536)</f>
        <v>17154.031559999999</v>
      </c>
      <c r="R536" s="4"/>
      <c r="S536" s="4"/>
      <c r="T536" s="4"/>
      <c r="U536" s="4"/>
      <c r="V536" s="4"/>
      <c r="W536" s="4"/>
      <c r="X536" s="24">
        <f>SUM(V536:W536)</f>
        <v>0</v>
      </c>
      <c r="Y536" s="4"/>
      <c r="Z536" s="24">
        <f>SUM(X536:Y536)</f>
        <v>0</v>
      </c>
      <c r="AA536" s="4"/>
      <c r="AB536" s="4"/>
      <c r="AC536" s="4"/>
      <c r="AD536" s="4"/>
      <c r="AE536" s="4"/>
      <c r="AF536" s="4"/>
      <c r="AG536" s="24">
        <f>SUM(AE536:AF536)</f>
        <v>0</v>
      </c>
      <c r="AH536" s="83"/>
    </row>
    <row r="537" spans="1:34" ht="47.25" hidden="1" outlineLevel="4" x14ac:dyDescent="0.2">
      <c r="A537" s="5" t="s">
        <v>35</v>
      </c>
      <c r="B537" s="5" t="s">
        <v>344</v>
      </c>
      <c r="C537" s="5" t="s">
        <v>673</v>
      </c>
      <c r="D537" s="11"/>
      <c r="E537" s="18" t="s">
        <v>713</v>
      </c>
      <c r="F537" s="4"/>
      <c r="G537" s="4"/>
      <c r="H537" s="4"/>
      <c r="I537" s="4"/>
      <c r="J537" s="24"/>
      <c r="K537" s="4"/>
      <c r="L537" s="24"/>
      <c r="M537" s="4">
        <f t="shared" ref="M537" si="1161">M538</f>
        <v>1063.8761999999999</v>
      </c>
      <c r="N537" s="4">
        <f t="shared" ref="N537:Q537" si="1162">N538</f>
        <v>1063.8761999999999</v>
      </c>
      <c r="O537" s="4">
        <f t="shared" si="1162"/>
        <v>0</v>
      </c>
      <c r="P537" s="4">
        <f t="shared" si="1162"/>
        <v>0</v>
      </c>
      <c r="Q537" s="4">
        <f t="shared" si="1162"/>
        <v>1063.8761999999999</v>
      </c>
      <c r="R537" s="4"/>
      <c r="S537" s="4"/>
      <c r="T537" s="4"/>
      <c r="U537" s="4"/>
      <c r="V537" s="4"/>
      <c r="W537" s="4"/>
      <c r="X537" s="24"/>
      <c r="Y537" s="4">
        <f t="shared" ref="Y537:Z537" si="1163">Y538</f>
        <v>0</v>
      </c>
      <c r="Z537" s="4">
        <f t="shared" si="1163"/>
        <v>0</v>
      </c>
      <c r="AA537" s="4"/>
      <c r="AB537" s="4"/>
      <c r="AC537" s="4"/>
      <c r="AD537" s="4"/>
      <c r="AE537" s="4"/>
      <c r="AF537" s="4">
        <f t="shared" ref="AF537:AG537" si="1164">AF538</f>
        <v>0</v>
      </c>
      <c r="AG537" s="4">
        <f t="shared" si="1164"/>
        <v>0</v>
      </c>
      <c r="AH537" s="83"/>
    </row>
    <row r="538" spans="1:34" ht="31.5" hidden="1" outlineLevel="4" x14ac:dyDescent="0.2">
      <c r="A538" s="11" t="s">
        <v>35</v>
      </c>
      <c r="B538" s="11" t="s">
        <v>344</v>
      </c>
      <c r="C538" s="11" t="s">
        <v>673</v>
      </c>
      <c r="D538" s="9" t="s">
        <v>143</v>
      </c>
      <c r="E538" s="30" t="s">
        <v>691</v>
      </c>
      <c r="F538" s="4"/>
      <c r="G538" s="4"/>
      <c r="H538" s="4"/>
      <c r="I538" s="4"/>
      <c r="J538" s="24"/>
      <c r="K538" s="4"/>
      <c r="L538" s="24"/>
      <c r="M538" s="8">
        <f>M540</f>
        <v>1063.8761999999999</v>
      </c>
      <c r="N538" s="8">
        <f>N540</f>
        <v>1063.8761999999999</v>
      </c>
      <c r="O538" s="8">
        <f t="shared" ref="O538:Q538" si="1165">O540</f>
        <v>0</v>
      </c>
      <c r="P538" s="8">
        <f t="shared" si="1165"/>
        <v>0</v>
      </c>
      <c r="Q538" s="8">
        <f t="shared" si="1165"/>
        <v>1063.8761999999999</v>
      </c>
      <c r="R538" s="4"/>
      <c r="S538" s="4"/>
      <c r="T538" s="4"/>
      <c r="U538" s="4"/>
      <c r="V538" s="4"/>
      <c r="W538" s="4"/>
      <c r="X538" s="24"/>
      <c r="Y538" s="8">
        <f t="shared" ref="Y538:Z538" si="1166">Y540</f>
        <v>0</v>
      </c>
      <c r="Z538" s="8">
        <f t="shared" si="1166"/>
        <v>0</v>
      </c>
      <c r="AA538" s="4"/>
      <c r="AB538" s="4"/>
      <c r="AC538" s="4"/>
      <c r="AD538" s="4"/>
      <c r="AE538" s="4"/>
      <c r="AF538" s="8">
        <f t="shared" ref="AF538:AG538" si="1167">AF540</f>
        <v>0</v>
      </c>
      <c r="AG538" s="8">
        <f t="shared" si="1167"/>
        <v>0</v>
      </c>
      <c r="AH538" s="83"/>
    </row>
    <row r="539" spans="1:34" ht="15.75" hidden="1" outlineLevel="4" x14ac:dyDescent="0.2">
      <c r="A539" s="11"/>
      <c r="B539" s="11"/>
      <c r="C539" s="11"/>
      <c r="D539" s="11"/>
      <c r="E539" s="30" t="s">
        <v>614</v>
      </c>
      <c r="F539" s="4"/>
      <c r="G539" s="4"/>
      <c r="H539" s="4"/>
      <c r="I539" s="4"/>
      <c r="J539" s="24"/>
      <c r="K539" s="4"/>
      <c r="L539" s="24"/>
      <c r="M539" s="8"/>
      <c r="N539" s="8"/>
      <c r="O539" s="8"/>
      <c r="P539" s="8"/>
      <c r="Q539" s="8"/>
      <c r="R539" s="4"/>
      <c r="S539" s="4"/>
      <c r="T539" s="4"/>
      <c r="U539" s="4"/>
      <c r="V539" s="4"/>
      <c r="W539" s="4"/>
      <c r="X539" s="24"/>
      <c r="Y539" s="8"/>
      <c r="Z539" s="8"/>
      <c r="AA539" s="4"/>
      <c r="AB539" s="4"/>
      <c r="AC539" s="4"/>
      <c r="AD539" s="4"/>
      <c r="AE539" s="4"/>
      <c r="AF539" s="8"/>
      <c r="AG539" s="8"/>
      <c r="AH539" s="83"/>
    </row>
    <row r="540" spans="1:34" ht="31.5" hidden="1" outlineLevel="4" x14ac:dyDescent="0.2">
      <c r="A540" s="11"/>
      <c r="B540" s="11"/>
      <c r="C540" s="11"/>
      <c r="D540" s="11"/>
      <c r="E540" s="15" t="s">
        <v>728</v>
      </c>
      <c r="F540" s="4"/>
      <c r="G540" s="4"/>
      <c r="H540" s="4"/>
      <c r="I540" s="4"/>
      <c r="J540" s="24"/>
      <c r="K540" s="4"/>
      <c r="L540" s="24"/>
      <c r="M540" s="8">
        <v>1063.8761999999999</v>
      </c>
      <c r="N540" s="8">
        <f>SUM(L540:M540)</f>
        <v>1063.8761999999999</v>
      </c>
      <c r="O540" s="8"/>
      <c r="P540" s="8"/>
      <c r="Q540" s="8">
        <f>SUM(N540:P540)</f>
        <v>1063.8761999999999</v>
      </c>
      <c r="R540" s="4"/>
      <c r="S540" s="4"/>
      <c r="T540" s="4"/>
      <c r="U540" s="4"/>
      <c r="V540" s="4"/>
      <c r="W540" s="4"/>
      <c r="X540" s="24"/>
      <c r="Y540" s="8"/>
      <c r="Z540" s="8">
        <f>SUM(X540:Y540)</f>
        <v>0</v>
      </c>
      <c r="AA540" s="4"/>
      <c r="AB540" s="4"/>
      <c r="AC540" s="4"/>
      <c r="AD540" s="4"/>
      <c r="AE540" s="4"/>
      <c r="AF540" s="8"/>
      <c r="AG540" s="8">
        <f>SUM(AE540:AF540)</f>
        <v>0</v>
      </c>
      <c r="AH540" s="83"/>
    </row>
    <row r="541" spans="1:34" ht="47.25" hidden="1" outlineLevel="4" x14ac:dyDescent="0.2">
      <c r="A541" s="5" t="s">
        <v>35</v>
      </c>
      <c r="B541" s="5" t="s">
        <v>344</v>
      </c>
      <c r="C541" s="5" t="s">
        <v>673</v>
      </c>
      <c r="D541" s="11"/>
      <c r="E541" s="18" t="s">
        <v>714</v>
      </c>
      <c r="F541" s="4"/>
      <c r="G541" s="4"/>
      <c r="H541" s="4"/>
      <c r="I541" s="4"/>
      <c r="J541" s="24"/>
      <c r="K541" s="4"/>
      <c r="L541" s="24"/>
      <c r="M541" s="4">
        <f t="shared" ref="M541" si="1168">M542</f>
        <v>3191.6</v>
      </c>
      <c r="N541" s="4">
        <f t="shared" ref="N541:Q541" si="1169">N542</f>
        <v>3191.6</v>
      </c>
      <c r="O541" s="4">
        <f t="shared" si="1169"/>
        <v>0</v>
      </c>
      <c r="P541" s="4">
        <f t="shared" si="1169"/>
        <v>0</v>
      </c>
      <c r="Q541" s="4">
        <f t="shared" si="1169"/>
        <v>3191.6</v>
      </c>
      <c r="R541" s="4"/>
      <c r="S541" s="4"/>
      <c r="T541" s="4"/>
      <c r="U541" s="4"/>
      <c r="V541" s="4"/>
      <c r="W541" s="4"/>
      <c r="X541" s="24"/>
      <c r="Y541" s="4">
        <f t="shared" ref="Y541:Z541" si="1170">Y542</f>
        <v>0</v>
      </c>
      <c r="Z541" s="4">
        <f t="shared" si="1170"/>
        <v>0</v>
      </c>
      <c r="AA541" s="4"/>
      <c r="AB541" s="4"/>
      <c r="AC541" s="4"/>
      <c r="AD541" s="4"/>
      <c r="AE541" s="4"/>
      <c r="AF541" s="4">
        <f t="shared" ref="AF541:AG541" si="1171">AF542</f>
        <v>0</v>
      </c>
      <c r="AG541" s="4">
        <f t="shared" si="1171"/>
        <v>0</v>
      </c>
      <c r="AH541" s="83"/>
    </row>
    <row r="542" spans="1:34" ht="31.5" hidden="1" outlineLevel="4" x14ac:dyDescent="0.2">
      <c r="A542" s="11" t="s">
        <v>35</v>
      </c>
      <c r="B542" s="11" t="s">
        <v>344</v>
      </c>
      <c r="C542" s="11" t="s">
        <v>673</v>
      </c>
      <c r="D542" s="9" t="s">
        <v>143</v>
      </c>
      <c r="E542" s="30" t="s">
        <v>691</v>
      </c>
      <c r="F542" s="4"/>
      <c r="G542" s="4"/>
      <c r="H542" s="4"/>
      <c r="I542" s="4"/>
      <c r="J542" s="24"/>
      <c r="K542" s="4"/>
      <c r="L542" s="24"/>
      <c r="M542" s="8">
        <f>M544</f>
        <v>3191.6</v>
      </c>
      <c r="N542" s="8">
        <f>N544</f>
        <v>3191.6</v>
      </c>
      <c r="O542" s="8">
        <f t="shared" ref="O542:Q542" si="1172">O544</f>
        <v>0</v>
      </c>
      <c r="P542" s="8">
        <f t="shared" si="1172"/>
        <v>0</v>
      </c>
      <c r="Q542" s="8">
        <f t="shared" si="1172"/>
        <v>3191.6</v>
      </c>
      <c r="R542" s="4"/>
      <c r="S542" s="4"/>
      <c r="T542" s="4"/>
      <c r="U542" s="4"/>
      <c r="V542" s="4"/>
      <c r="W542" s="4"/>
      <c r="X542" s="24"/>
      <c r="Y542" s="8">
        <f t="shared" ref="Y542:Z542" si="1173">Y544</f>
        <v>0</v>
      </c>
      <c r="Z542" s="8">
        <f t="shared" si="1173"/>
        <v>0</v>
      </c>
      <c r="AA542" s="4"/>
      <c r="AB542" s="4"/>
      <c r="AC542" s="4"/>
      <c r="AD542" s="4"/>
      <c r="AE542" s="4"/>
      <c r="AF542" s="8">
        <f t="shared" ref="AF542:AG542" si="1174">AF544</f>
        <v>0</v>
      </c>
      <c r="AG542" s="8">
        <f t="shared" si="1174"/>
        <v>0</v>
      </c>
      <c r="AH542" s="83"/>
    </row>
    <row r="543" spans="1:34" ht="15.75" hidden="1" outlineLevel="4" x14ac:dyDescent="0.2">
      <c r="A543" s="11"/>
      <c r="B543" s="11"/>
      <c r="C543" s="11"/>
      <c r="D543" s="11"/>
      <c r="E543" s="30" t="s">
        <v>614</v>
      </c>
      <c r="F543" s="4"/>
      <c r="G543" s="4"/>
      <c r="H543" s="4"/>
      <c r="I543" s="4"/>
      <c r="J543" s="24"/>
      <c r="K543" s="4"/>
      <c r="L543" s="24"/>
      <c r="M543" s="8"/>
      <c r="N543" s="8"/>
      <c r="O543" s="8"/>
      <c r="P543" s="8"/>
      <c r="Q543" s="8"/>
      <c r="R543" s="4"/>
      <c r="S543" s="4"/>
      <c r="T543" s="4"/>
      <c r="U543" s="4"/>
      <c r="V543" s="4"/>
      <c r="W543" s="4"/>
      <c r="X543" s="24"/>
      <c r="Y543" s="8"/>
      <c r="Z543" s="8"/>
      <c r="AA543" s="4"/>
      <c r="AB543" s="4"/>
      <c r="AC543" s="4"/>
      <c r="AD543" s="4"/>
      <c r="AE543" s="4"/>
      <c r="AF543" s="8"/>
      <c r="AG543" s="8"/>
      <c r="AH543" s="83"/>
    </row>
    <row r="544" spans="1:34" ht="31.5" hidden="1" outlineLevel="4" x14ac:dyDescent="0.2">
      <c r="A544" s="11"/>
      <c r="B544" s="11"/>
      <c r="C544" s="11"/>
      <c r="D544" s="11"/>
      <c r="E544" s="15" t="s">
        <v>728</v>
      </c>
      <c r="F544" s="4"/>
      <c r="G544" s="4"/>
      <c r="H544" s="4"/>
      <c r="I544" s="4"/>
      <c r="J544" s="24"/>
      <c r="K544" s="4"/>
      <c r="L544" s="24"/>
      <c r="M544" s="8">
        <v>3191.6</v>
      </c>
      <c r="N544" s="8">
        <f>SUM(L544:M544)</f>
        <v>3191.6</v>
      </c>
      <c r="O544" s="8"/>
      <c r="P544" s="8"/>
      <c r="Q544" s="8">
        <f>SUM(N544:P544)</f>
        <v>3191.6</v>
      </c>
      <c r="R544" s="4"/>
      <c r="S544" s="4"/>
      <c r="T544" s="4"/>
      <c r="U544" s="4"/>
      <c r="V544" s="4"/>
      <c r="W544" s="4"/>
      <c r="X544" s="24"/>
      <c r="Y544" s="8"/>
      <c r="Z544" s="8">
        <f>SUM(X544:Y544)</f>
        <v>0</v>
      </c>
      <c r="AA544" s="4"/>
      <c r="AB544" s="4"/>
      <c r="AC544" s="4"/>
      <c r="AD544" s="4"/>
      <c r="AE544" s="4"/>
      <c r="AF544" s="8"/>
      <c r="AG544" s="8">
        <f>SUM(AE544:AF544)</f>
        <v>0</v>
      </c>
      <c r="AH544" s="83"/>
    </row>
    <row r="545" spans="1:34" s="44" customFormat="1" ht="47.25" hidden="1" outlineLevel="5" x14ac:dyDescent="0.2">
      <c r="A545" s="5" t="s">
        <v>35</v>
      </c>
      <c r="B545" s="5" t="s">
        <v>344</v>
      </c>
      <c r="C545" s="5" t="s">
        <v>352</v>
      </c>
      <c r="D545" s="5"/>
      <c r="E545" s="18" t="s">
        <v>581</v>
      </c>
      <c r="F545" s="4">
        <f>F546</f>
        <v>3699.1</v>
      </c>
      <c r="G545" s="4">
        <f t="shared" si="1139"/>
        <v>0</v>
      </c>
      <c r="H545" s="4">
        <f t="shared" si="1139"/>
        <v>3699.1</v>
      </c>
      <c r="I545" s="4">
        <f t="shared" si="1139"/>
        <v>0</v>
      </c>
      <c r="J545" s="4">
        <f t="shared" si="1139"/>
        <v>0</v>
      </c>
      <c r="K545" s="4">
        <f t="shared" si="1139"/>
        <v>0</v>
      </c>
      <c r="L545" s="4">
        <f t="shared" si="1139"/>
        <v>3699.1</v>
      </c>
      <c r="M545" s="4">
        <f t="shared" si="1139"/>
        <v>0</v>
      </c>
      <c r="N545" s="4">
        <f t="shared" si="1139"/>
        <v>3699.1</v>
      </c>
      <c r="O545" s="4">
        <f t="shared" si="1139"/>
        <v>0</v>
      </c>
      <c r="P545" s="4">
        <f t="shared" si="1139"/>
        <v>0</v>
      </c>
      <c r="Q545" s="4">
        <f t="shared" si="1139"/>
        <v>3699.1</v>
      </c>
      <c r="R545" s="4">
        <f t="shared" ref="R545:AA545" si="1175">R546</f>
        <v>0</v>
      </c>
      <c r="S545" s="4">
        <f t="shared" si="1139"/>
        <v>0</v>
      </c>
      <c r="T545" s="4"/>
      <c r="U545" s="4">
        <f t="shared" si="1139"/>
        <v>0</v>
      </c>
      <c r="V545" s="4">
        <f t="shared" si="1139"/>
        <v>0</v>
      </c>
      <c r="W545" s="4">
        <f t="shared" si="1139"/>
        <v>0</v>
      </c>
      <c r="X545" s="4">
        <f t="shared" si="1139"/>
        <v>0</v>
      </c>
      <c r="Y545" s="4">
        <f t="shared" si="1139"/>
        <v>0</v>
      </c>
      <c r="Z545" s="4">
        <f t="shared" si="1139"/>
        <v>0</v>
      </c>
      <c r="AA545" s="4">
        <f t="shared" si="1175"/>
        <v>0</v>
      </c>
      <c r="AB545" s="4">
        <f t="shared" si="1139"/>
        <v>0</v>
      </c>
      <c r="AC545" s="4"/>
      <c r="AD545" s="4">
        <f t="shared" si="1139"/>
        <v>0</v>
      </c>
      <c r="AE545" s="4">
        <f t="shared" si="1139"/>
        <v>0</v>
      </c>
      <c r="AF545" s="4">
        <f t="shared" ref="AF545:AG545" si="1176">AF546</f>
        <v>0</v>
      </c>
      <c r="AG545" s="4">
        <f t="shared" si="1176"/>
        <v>0</v>
      </c>
      <c r="AH545" s="83"/>
    </row>
    <row r="546" spans="1:34" s="44" customFormat="1" ht="31.5" hidden="1" outlineLevel="7" x14ac:dyDescent="0.2">
      <c r="A546" s="11" t="s">
        <v>35</v>
      </c>
      <c r="B546" s="11" t="s">
        <v>344</v>
      </c>
      <c r="C546" s="11" t="s">
        <v>352</v>
      </c>
      <c r="D546" s="11" t="s">
        <v>143</v>
      </c>
      <c r="E546" s="15" t="s">
        <v>144</v>
      </c>
      <c r="F546" s="8">
        <f>F548</f>
        <v>3699.1</v>
      </c>
      <c r="G546" s="8">
        <f t="shared" ref="G546:J546" si="1177">G548</f>
        <v>0</v>
      </c>
      <c r="H546" s="8">
        <f t="shared" si="1177"/>
        <v>3699.1</v>
      </c>
      <c r="I546" s="8">
        <f t="shared" si="1177"/>
        <v>0</v>
      </c>
      <c r="J546" s="8">
        <f t="shared" si="1177"/>
        <v>0</v>
      </c>
      <c r="K546" s="8">
        <f t="shared" ref="K546:L546" si="1178">K548</f>
        <v>0</v>
      </c>
      <c r="L546" s="8">
        <f t="shared" si="1178"/>
        <v>3699.1</v>
      </c>
      <c r="M546" s="8">
        <f t="shared" ref="M546:Q546" si="1179">M548</f>
        <v>0</v>
      </c>
      <c r="N546" s="8">
        <f t="shared" si="1179"/>
        <v>3699.1</v>
      </c>
      <c r="O546" s="8">
        <f t="shared" si="1179"/>
        <v>0</v>
      </c>
      <c r="P546" s="8">
        <f t="shared" si="1179"/>
        <v>0</v>
      </c>
      <c r="Q546" s="8">
        <f t="shared" si="1179"/>
        <v>3699.1</v>
      </c>
      <c r="R546" s="8">
        <f t="shared" ref="R546:AA546" si="1180">R548</f>
        <v>0</v>
      </c>
      <c r="S546" s="8">
        <f t="shared" si="1180"/>
        <v>0</v>
      </c>
      <c r="T546" s="8"/>
      <c r="U546" s="8">
        <f t="shared" ref="U546:Z546" si="1181">U548</f>
        <v>0</v>
      </c>
      <c r="V546" s="8">
        <f t="shared" si="1181"/>
        <v>0</v>
      </c>
      <c r="W546" s="8">
        <f t="shared" si="1181"/>
        <v>0</v>
      </c>
      <c r="X546" s="8">
        <f t="shared" si="1181"/>
        <v>0</v>
      </c>
      <c r="Y546" s="8">
        <f t="shared" si="1181"/>
        <v>0</v>
      </c>
      <c r="Z546" s="8">
        <f t="shared" si="1181"/>
        <v>0</v>
      </c>
      <c r="AA546" s="8">
        <f t="shared" si="1180"/>
        <v>0</v>
      </c>
      <c r="AB546" s="8">
        <f t="shared" ref="AB546" si="1182">AB548</f>
        <v>0</v>
      </c>
      <c r="AC546" s="8"/>
      <c r="AD546" s="8">
        <f t="shared" ref="AD546:AG546" si="1183">AD548</f>
        <v>0</v>
      </c>
      <c r="AE546" s="8">
        <f t="shared" si="1183"/>
        <v>0</v>
      </c>
      <c r="AF546" s="8">
        <f t="shared" si="1183"/>
        <v>0</v>
      </c>
      <c r="AG546" s="8">
        <f t="shared" si="1183"/>
        <v>0</v>
      </c>
      <c r="AH546" s="83"/>
    </row>
    <row r="547" spans="1:34" s="44" customFormat="1" ht="15.75" hidden="1" outlineLevel="7" x14ac:dyDescent="0.2">
      <c r="A547" s="11"/>
      <c r="B547" s="11"/>
      <c r="C547" s="11"/>
      <c r="D547" s="11"/>
      <c r="E547" s="15" t="s">
        <v>614</v>
      </c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3"/>
    </row>
    <row r="548" spans="1:34" s="44" customFormat="1" ht="47.25" hidden="1" outlineLevel="7" x14ac:dyDescent="0.2">
      <c r="A548" s="11"/>
      <c r="B548" s="11"/>
      <c r="C548" s="11"/>
      <c r="D548" s="11"/>
      <c r="E548" s="15" t="s">
        <v>615</v>
      </c>
      <c r="F548" s="8">
        <v>3699.1</v>
      </c>
      <c r="G548" s="8"/>
      <c r="H548" s="8">
        <f>SUM(F548:G548)</f>
        <v>3699.1</v>
      </c>
      <c r="I548" s="8"/>
      <c r="J548" s="8"/>
      <c r="K548" s="8"/>
      <c r="L548" s="8">
        <f>SUM(H548:K548)</f>
        <v>3699.1</v>
      </c>
      <c r="M548" s="8"/>
      <c r="N548" s="8">
        <f>SUM(L548:M548)</f>
        <v>3699.1</v>
      </c>
      <c r="O548" s="8"/>
      <c r="P548" s="8"/>
      <c r="Q548" s="8">
        <f>SUM(N548:P548)</f>
        <v>3699.1</v>
      </c>
      <c r="R548" s="8"/>
      <c r="S548" s="8"/>
      <c r="T548" s="8"/>
      <c r="U548" s="8"/>
      <c r="V548" s="8">
        <f>SUM(T548:U548)</f>
        <v>0</v>
      </c>
      <c r="W548" s="8"/>
      <c r="X548" s="8">
        <f>SUM(V548:W548)</f>
        <v>0</v>
      </c>
      <c r="Y548" s="8"/>
      <c r="Z548" s="8">
        <f>SUM(X548:Y548)</f>
        <v>0</v>
      </c>
      <c r="AA548" s="8"/>
      <c r="AB548" s="8"/>
      <c r="AC548" s="8"/>
      <c r="AD548" s="8"/>
      <c r="AE548" s="8">
        <f>SUM(AC548:AD548)</f>
        <v>0</v>
      </c>
      <c r="AF548" s="8"/>
      <c r="AG548" s="8">
        <f>SUM(AE548:AF548)</f>
        <v>0</v>
      </c>
      <c r="AH548" s="83"/>
    </row>
    <row r="549" spans="1:34" s="44" customFormat="1" ht="47.25" hidden="1" outlineLevel="7" x14ac:dyDescent="0.2">
      <c r="A549" s="5" t="s">
        <v>35</v>
      </c>
      <c r="B549" s="5" t="s">
        <v>344</v>
      </c>
      <c r="C549" s="5" t="s">
        <v>692</v>
      </c>
      <c r="D549" s="5"/>
      <c r="E549" s="18" t="s">
        <v>693</v>
      </c>
      <c r="F549" s="8"/>
      <c r="G549" s="8"/>
      <c r="H549" s="8"/>
      <c r="I549" s="8"/>
      <c r="J549" s="4">
        <f t="shared" ref="J549" si="1184">J550</f>
        <v>411.90472</v>
      </c>
      <c r="K549" s="8"/>
      <c r="L549" s="4">
        <f t="shared" ref="L549" si="1185">L550</f>
        <v>411.90472</v>
      </c>
      <c r="M549" s="8"/>
      <c r="N549" s="4">
        <f t="shared" ref="N549" si="1186">N550</f>
        <v>411.90472</v>
      </c>
      <c r="O549" s="8"/>
      <c r="P549" s="8"/>
      <c r="Q549" s="4">
        <f t="shared" ref="Q549" si="1187">Q550</f>
        <v>411.90472</v>
      </c>
      <c r="R549" s="8"/>
      <c r="S549" s="8"/>
      <c r="T549" s="8"/>
      <c r="U549" s="8"/>
      <c r="V549" s="8"/>
      <c r="W549" s="8"/>
      <c r="X549" s="4">
        <f t="shared" ref="X549" si="1188">X550</f>
        <v>0</v>
      </c>
      <c r="Y549" s="8"/>
      <c r="Z549" s="4">
        <f t="shared" ref="Z549" si="1189">Z550</f>
        <v>0</v>
      </c>
      <c r="AA549" s="8"/>
      <c r="AB549" s="8"/>
      <c r="AC549" s="8"/>
      <c r="AD549" s="8"/>
      <c r="AE549" s="8"/>
      <c r="AF549" s="8"/>
      <c r="AG549" s="4">
        <f t="shared" ref="AG549" si="1190">AG550</f>
        <v>0</v>
      </c>
      <c r="AH549" s="83"/>
    </row>
    <row r="550" spans="1:34" s="44" customFormat="1" ht="31.5" hidden="1" outlineLevel="7" x14ac:dyDescent="0.2">
      <c r="A550" s="11" t="s">
        <v>35</v>
      </c>
      <c r="B550" s="11" t="s">
        <v>344</v>
      </c>
      <c r="C550" s="11" t="s">
        <v>692</v>
      </c>
      <c r="D550" s="11" t="s">
        <v>143</v>
      </c>
      <c r="E550" s="15" t="s">
        <v>144</v>
      </c>
      <c r="F550" s="8"/>
      <c r="G550" s="8"/>
      <c r="H550" s="8"/>
      <c r="I550" s="8"/>
      <c r="J550" s="24">
        <f t="shared" ref="J550" si="1191">J552</f>
        <v>411.90472</v>
      </c>
      <c r="K550" s="8"/>
      <c r="L550" s="8">
        <f t="shared" ref="L550" si="1192">L552</f>
        <v>411.90472</v>
      </c>
      <c r="M550" s="8"/>
      <c r="N550" s="8">
        <f t="shared" ref="N550" si="1193">N552</f>
        <v>411.90472</v>
      </c>
      <c r="O550" s="8"/>
      <c r="P550" s="8"/>
      <c r="Q550" s="8">
        <f t="shared" ref="Q550" si="1194">Q552</f>
        <v>411.90472</v>
      </c>
      <c r="R550" s="8"/>
      <c r="S550" s="8"/>
      <c r="T550" s="8"/>
      <c r="U550" s="8"/>
      <c r="V550" s="8"/>
      <c r="W550" s="8"/>
      <c r="X550" s="8">
        <f t="shared" ref="X550" si="1195">X552</f>
        <v>0</v>
      </c>
      <c r="Y550" s="8"/>
      <c r="Z550" s="8">
        <f t="shared" ref="Z550" si="1196">Z552</f>
        <v>0</v>
      </c>
      <c r="AA550" s="8"/>
      <c r="AB550" s="8"/>
      <c r="AC550" s="8"/>
      <c r="AD550" s="8"/>
      <c r="AE550" s="8"/>
      <c r="AF550" s="8"/>
      <c r="AG550" s="8">
        <f t="shared" ref="AG550" si="1197">AG552</f>
        <v>0</v>
      </c>
      <c r="AH550" s="83"/>
    </row>
    <row r="551" spans="1:34" s="44" customFormat="1" ht="15.75" hidden="1" outlineLevel="7" x14ac:dyDescent="0.2">
      <c r="A551" s="11"/>
      <c r="B551" s="11"/>
      <c r="C551" s="11"/>
      <c r="D551" s="11"/>
      <c r="E551" s="15" t="s">
        <v>614</v>
      </c>
      <c r="F551" s="8"/>
      <c r="G551" s="8"/>
      <c r="H551" s="8"/>
      <c r="I551" s="8"/>
      <c r="J551" s="24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3"/>
    </row>
    <row r="552" spans="1:34" s="44" customFormat="1" ht="47.25" hidden="1" outlineLevel="7" x14ac:dyDescent="0.2">
      <c r="A552" s="11"/>
      <c r="B552" s="11"/>
      <c r="C552" s="11"/>
      <c r="D552" s="11"/>
      <c r="E552" s="15" t="s">
        <v>615</v>
      </c>
      <c r="F552" s="8"/>
      <c r="G552" s="8"/>
      <c r="H552" s="8"/>
      <c r="I552" s="8"/>
      <c r="J552" s="24">
        <v>411.90472</v>
      </c>
      <c r="K552" s="8"/>
      <c r="L552" s="8">
        <f>SUM(H552:K552)</f>
        <v>411.90472</v>
      </c>
      <c r="M552" s="8"/>
      <c r="N552" s="8">
        <f>SUM(L552:M552)</f>
        <v>411.90472</v>
      </c>
      <c r="O552" s="8"/>
      <c r="P552" s="8"/>
      <c r="Q552" s="8">
        <f>SUM(N552:P552)</f>
        <v>411.90472</v>
      </c>
      <c r="R552" s="8"/>
      <c r="S552" s="8"/>
      <c r="T552" s="8"/>
      <c r="U552" s="8"/>
      <c r="V552" s="8"/>
      <c r="W552" s="8"/>
      <c r="X552" s="8">
        <f>SUM(V552:W552)</f>
        <v>0</v>
      </c>
      <c r="Y552" s="8"/>
      <c r="Z552" s="8">
        <f>SUM(X552:Y552)</f>
        <v>0</v>
      </c>
      <c r="AA552" s="8"/>
      <c r="AB552" s="8"/>
      <c r="AC552" s="8"/>
      <c r="AD552" s="8"/>
      <c r="AE552" s="8"/>
      <c r="AF552" s="8"/>
      <c r="AG552" s="8">
        <f>SUM(AE552:AF552)</f>
        <v>0</v>
      </c>
      <c r="AH552" s="83"/>
    </row>
    <row r="553" spans="1:34" s="44" customFormat="1" ht="15" customHeight="1" outlineLevel="7" x14ac:dyDescent="0.2">
      <c r="A553" s="231"/>
      <c r="B553" s="231"/>
      <c r="C553" s="231"/>
      <c r="D553" s="231"/>
      <c r="E553" s="15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3"/>
    </row>
    <row r="554" spans="1:34" ht="31.5" x14ac:dyDescent="0.2">
      <c r="A554" s="5" t="s">
        <v>353</v>
      </c>
      <c r="B554" s="5"/>
      <c r="C554" s="5"/>
      <c r="D554" s="5"/>
      <c r="E554" s="18" t="s">
        <v>354</v>
      </c>
      <c r="F554" s="4">
        <f>F556+F565+F573+F580</f>
        <v>12769.7</v>
      </c>
      <c r="G554" s="4">
        <f t="shared" ref="G554:J554" si="1198">G556+G565+G573+G580</f>
        <v>0</v>
      </c>
      <c r="H554" s="4">
        <f t="shared" si="1198"/>
        <v>12769.7</v>
      </c>
      <c r="I554" s="4">
        <f t="shared" si="1198"/>
        <v>0</v>
      </c>
      <c r="J554" s="4">
        <f t="shared" si="1198"/>
        <v>0</v>
      </c>
      <c r="K554" s="4">
        <f t="shared" ref="K554:L554" si="1199">K556+K565+K573+K580</f>
        <v>0</v>
      </c>
      <c r="L554" s="4">
        <f t="shared" si="1199"/>
        <v>12769.700000000003</v>
      </c>
      <c r="M554" s="4">
        <f t="shared" ref="M554:Q554" si="1200">M556+M565+M573+M580</f>
        <v>0</v>
      </c>
      <c r="N554" s="4">
        <f t="shared" si="1200"/>
        <v>12769.700000000003</v>
      </c>
      <c r="O554" s="4">
        <f t="shared" si="1200"/>
        <v>0</v>
      </c>
      <c r="P554" s="4">
        <f t="shared" si="1200"/>
        <v>0</v>
      </c>
      <c r="Q554" s="4">
        <f t="shared" si="1200"/>
        <v>12769.700000000003</v>
      </c>
      <c r="R554" s="4">
        <f>R556+R565+R573+R580</f>
        <v>11881.4</v>
      </c>
      <c r="S554" s="4">
        <f t="shared" ref="S554:Z554" si="1201">S556+S565+S573+S580</f>
        <v>0</v>
      </c>
      <c r="T554" s="4">
        <f t="shared" si="1201"/>
        <v>11881.4</v>
      </c>
      <c r="U554" s="4">
        <f t="shared" si="1201"/>
        <v>0</v>
      </c>
      <c r="V554" s="4">
        <f t="shared" si="1201"/>
        <v>11881.4</v>
      </c>
      <c r="W554" s="4">
        <f t="shared" si="1201"/>
        <v>0</v>
      </c>
      <c r="X554" s="4">
        <f t="shared" si="1201"/>
        <v>11881.4</v>
      </c>
      <c r="Y554" s="4">
        <f t="shared" si="1201"/>
        <v>0</v>
      </c>
      <c r="Z554" s="4">
        <f t="shared" si="1201"/>
        <v>11881.4</v>
      </c>
      <c r="AA554" s="4">
        <f>AA556+AA565+AA573+AA580</f>
        <v>11313.199999999999</v>
      </c>
      <c r="AB554" s="4">
        <f t="shared" ref="AB554:AG554" si="1202">AB556+AB565+AB573+AB580</f>
        <v>0</v>
      </c>
      <c r="AC554" s="4">
        <f t="shared" si="1202"/>
        <v>11313.199999999999</v>
      </c>
      <c r="AD554" s="4">
        <f t="shared" si="1202"/>
        <v>0</v>
      </c>
      <c r="AE554" s="4">
        <f t="shared" si="1202"/>
        <v>11313.199999999999</v>
      </c>
      <c r="AF554" s="4">
        <f t="shared" si="1202"/>
        <v>0</v>
      </c>
      <c r="AG554" s="4">
        <f t="shared" si="1202"/>
        <v>11313.199999999999</v>
      </c>
      <c r="AH554" s="83"/>
    </row>
    <row r="555" spans="1:34" ht="15.75" x14ac:dyDescent="0.2">
      <c r="A555" s="5" t="s">
        <v>353</v>
      </c>
      <c r="B555" s="5" t="s">
        <v>552</v>
      </c>
      <c r="C555" s="5"/>
      <c r="D555" s="5"/>
      <c r="E555" s="12" t="s">
        <v>536</v>
      </c>
      <c r="F555" s="4">
        <f>F556+F565</f>
        <v>11971.7</v>
      </c>
      <c r="G555" s="4">
        <f t="shared" ref="G555:J555" si="1203">G556+G565</f>
        <v>0</v>
      </c>
      <c r="H555" s="4">
        <f t="shared" si="1203"/>
        <v>11971.7</v>
      </c>
      <c r="I555" s="4">
        <f t="shared" si="1203"/>
        <v>0</v>
      </c>
      <c r="J555" s="4">
        <f t="shared" si="1203"/>
        <v>0</v>
      </c>
      <c r="K555" s="4">
        <f t="shared" ref="K555:L555" si="1204">K556+K565</f>
        <v>0</v>
      </c>
      <c r="L555" s="4">
        <f t="shared" si="1204"/>
        <v>11971.700000000003</v>
      </c>
      <c r="M555" s="4">
        <f t="shared" ref="M555:Q555" si="1205">M556+M565</f>
        <v>0</v>
      </c>
      <c r="N555" s="4">
        <f t="shared" si="1205"/>
        <v>11971.700000000003</v>
      </c>
      <c r="O555" s="4">
        <f t="shared" si="1205"/>
        <v>0</v>
      </c>
      <c r="P555" s="4">
        <f t="shared" si="1205"/>
        <v>0</v>
      </c>
      <c r="Q555" s="4">
        <f t="shared" si="1205"/>
        <v>11971.700000000003</v>
      </c>
      <c r="R555" s="4">
        <f t="shared" ref="R555:AA555" si="1206">R556+R565</f>
        <v>11211.4</v>
      </c>
      <c r="S555" s="4">
        <f t="shared" ref="S555" si="1207">S556+S565</f>
        <v>0</v>
      </c>
      <c r="T555" s="4">
        <f t="shared" ref="T555:Z555" si="1208">T556+T565</f>
        <v>11211.4</v>
      </c>
      <c r="U555" s="4">
        <f t="shared" si="1208"/>
        <v>0</v>
      </c>
      <c r="V555" s="4">
        <f t="shared" si="1208"/>
        <v>11211.4</v>
      </c>
      <c r="W555" s="4">
        <f t="shared" si="1208"/>
        <v>0</v>
      </c>
      <c r="X555" s="4">
        <f t="shared" si="1208"/>
        <v>11211.4</v>
      </c>
      <c r="Y555" s="4">
        <f t="shared" si="1208"/>
        <v>0</v>
      </c>
      <c r="Z555" s="4">
        <f t="shared" si="1208"/>
        <v>11211.4</v>
      </c>
      <c r="AA555" s="4">
        <f t="shared" si="1206"/>
        <v>10643.199999999999</v>
      </c>
      <c r="AB555" s="4">
        <f t="shared" ref="AB555" si="1209">AB556+AB565</f>
        <v>0</v>
      </c>
      <c r="AC555" s="4">
        <f t="shared" ref="AC555:AG555" si="1210">AC556+AC565</f>
        <v>10643.199999999999</v>
      </c>
      <c r="AD555" s="4">
        <f t="shared" si="1210"/>
        <v>0</v>
      </c>
      <c r="AE555" s="4">
        <f t="shared" si="1210"/>
        <v>10643.199999999999</v>
      </c>
      <c r="AF555" s="4">
        <f t="shared" si="1210"/>
        <v>0</v>
      </c>
      <c r="AG555" s="4">
        <f t="shared" si="1210"/>
        <v>10643.199999999999</v>
      </c>
      <c r="AH555" s="83"/>
    </row>
    <row r="556" spans="1:34" ht="47.25" outlineLevel="1" x14ac:dyDescent="0.2">
      <c r="A556" s="5" t="s">
        <v>353</v>
      </c>
      <c r="B556" s="5" t="s">
        <v>40</v>
      </c>
      <c r="C556" s="5"/>
      <c r="D556" s="5"/>
      <c r="E556" s="18" t="s">
        <v>41</v>
      </c>
      <c r="F556" s="4">
        <f t="shared" ref="F556:AF559" si="1211">F557</f>
        <v>11896.1</v>
      </c>
      <c r="G556" s="4">
        <f t="shared" si="1211"/>
        <v>0</v>
      </c>
      <c r="H556" s="4">
        <f t="shared" si="1211"/>
        <v>11896.1</v>
      </c>
      <c r="I556" s="4">
        <f t="shared" si="1211"/>
        <v>0</v>
      </c>
      <c r="J556" s="4">
        <f t="shared" si="1211"/>
        <v>0</v>
      </c>
      <c r="K556" s="4">
        <f t="shared" si="1211"/>
        <v>0</v>
      </c>
      <c r="L556" s="4">
        <f t="shared" si="1211"/>
        <v>11896.100000000002</v>
      </c>
      <c r="M556" s="4">
        <f t="shared" si="1211"/>
        <v>0</v>
      </c>
      <c r="N556" s="4">
        <f t="shared" si="1211"/>
        <v>11896.100000000002</v>
      </c>
      <c r="O556" s="4">
        <f t="shared" si="1211"/>
        <v>0</v>
      </c>
      <c r="P556" s="4">
        <f t="shared" si="1211"/>
        <v>0</v>
      </c>
      <c r="Q556" s="4">
        <f t="shared" si="1211"/>
        <v>11896.100000000002</v>
      </c>
      <c r="R556" s="4">
        <f t="shared" ref="R556:R559" si="1212">R557</f>
        <v>11135.8</v>
      </c>
      <c r="S556" s="4">
        <f t="shared" si="1211"/>
        <v>0</v>
      </c>
      <c r="T556" s="4">
        <f t="shared" si="1211"/>
        <v>11135.8</v>
      </c>
      <c r="U556" s="4">
        <f t="shared" si="1211"/>
        <v>0</v>
      </c>
      <c r="V556" s="4">
        <f t="shared" si="1211"/>
        <v>11135.8</v>
      </c>
      <c r="W556" s="4">
        <f t="shared" si="1211"/>
        <v>0</v>
      </c>
      <c r="X556" s="4">
        <f t="shared" si="1211"/>
        <v>11135.8</v>
      </c>
      <c r="Y556" s="4">
        <f t="shared" si="1211"/>
        <v>0</v>
      </c>
      <c r="Z556" s="4">
        <f t="shared" si="1211"/>
        <v>11135.8</v>
      </c>
      <c r="AA556" s="4">
        <f t="shared" ref="AA556:AA559" si="1213">AA557</f>
        <v>10567.599999999999</v>
      </c>
      <c r="AB556" s="4">
        <f t="shared" si="1211"/>
        <v>0</v>
      </c>
      <c r="AC556" s="4">
        <f t="shared" si="1211"/>
        <v>10567.599999999999</v>
      </c>
      <c r="AD556" s="4">
        <f t="shared" si="1211"/>
        <v>0</v>
      </c>
      <c r="AE556" s="4">
        <f t="shared" si="1211"/>
        <v>10567.599999999999</v>
      </c>
      <c r="AF556" s="4">
        <f t="shared" si="1211"/>
        <v>0</v>
      </c>
      <c r="AG556" s="4">
        <f t="shared" ref="AF556:AG559" si="1214">AG557</f>
        <v>10567.599999999999</v>
      </c>
      <c r="AH556" s="83"/>
    </row>
    <row r="557" spans="1:34" ht="31.5" outlineLevel="2" x14ac:dyDescent="0.2">
      <c r="A557" s="5" t="s">
        <v>353</v>
      </c>
      <c r="B557" s="5" t="s">
        <v>40</v>
      </c>
      <c r="C557" s="5" t="s">
        <v>170</v>
      </c>
      <c r="D557" s="5"/>
      <c r="E557" s="18" t="s">
        <v>171</v>
      </c>
      <c r="F557" s="4">
        <f t="shared" si="1211"/>
        <v>11896.1</v>
      </c>
      <c r="G557" s="4">
        <f t="shared" si="1211"/>
        <v>0</v>
      </c>
      <c r="H557" s="4">
        <f t="shared" si="1211"/>
        <v>11896.1</v>
      </c>
      <c r="I557" s="4">
        <f t="shared" si="1211"/>
        <v>0</v>
      </c>
      <c r="J557" s="4">
        <f t="shared" si="1211"/>
        <v>0</v>
      </c>
      <c r="K557" s="4">
        <f t="shared" si="1211"/>
        <v>0</v>
      </c>
      <c r="L557" s="4">
        <f t="shared" si="1211"/>
        <v>11896.100000000002</v>
      </c>
      <c r="M557" s="4">
        <f t="shared" si="1211"/>
        <v>0</v>
      </c>
      <c r="N557" s="4">
        <f t="shared" si="1211"/>
        <v>11896.100000000002</v>
      </c>
      <c r="O557" s="4">
        <f t="shared" si="1211"/>
        <v>0</v>
      </c>
      <c r="P557" s="4">
        <f t="shared" si="1211"/>
        <v>0</v>
      </c>
      <c r="Q557" s="4">
        <f t="shared" si="1211"/>
        <v>11896.100000000002</v>
      </c>
      <c r="R557" s="4">
        <f t="shared" si="1212"/>
        <v>11135.8</v>
      </c>
      <c r="S557" s="4">
        <f t="shared" si="1211"/>
        <v>0</v>
      </c>
      <c r="T557" s="4">
        <f t="shared" si="1211"/>
        <v>11135.8</v>
      </c>
      <c r="U557" s="4">
        <f t="shared" si="1211"/>
        <v>0</v>
      </c>
      <c r="V557" s="4">
        <f t="shared" si="1211"/>
        <v>11135.8</v>
      </c>
      <c r="W557" s="4">
        <f t="shared" si="1211"/>
        <v>0</v>
      </c>
      <c r="X557" s="4">
        <f t="shared" si="1211"/>
        <v>11135.8</v>
      </c>
      <c r="Y557" s="4">
        <f t="shared" si="1211"/>
        <v>0</v>
      </c>
      <c r="Z557" s="4">
        <f t="shared" si="1211"/>
        <v>11135.8</v>
      </c>
      <c r="AA557" s="4">
        <f t="shared" si="1213"/>
        <v>10567.599999999999</v>
      </c>
      <c r="AB557" s="4">
        <f t="shared" si="1211"/>
        <v>0</v>
      </c>
      <c r="AC557" s="4">
        <f t="shared" si="1211"/>
        <v>10567.599999999999</v>
      </c>
      <c r="AD557" s="4">
        <f t="shared" si="1211"/>
        <v>0</v>
      </c>
      <c r="AE557" s="4">
        <f t="shared" si="1211"/>
        <v>10567.599999999999</v>
      </c>
      <c r="AF557" s="4">
        <f t="shared" si="1214"/>
        <v>0</v>
      </c>
      <c r="AG557" s="4">
        <f t="shared" si="1214"/>
        <v>10567.599999999999</v>
      </c>
      <c r="AH557" s="83"/>
    </row>
    <row r="558" spans="1:34" ht="47.25" outlineLevel="3" x14ac:dyDescent="0.2">
      <c r="A558" s="5" t="s">
        <v>353</v>
      </c>
      <c r="B558" s="5" t="s">
        <v>40</v>
      </c>
      <c r="C558" s="5" t="s">
        <v>188</v>
      </c>
      <c r="D558" s="5"/>
      <c r="E558" s="18" t="s">
        <v>189</v>
      </c>
      <c r="F558" s="4">
        <f t="shared" si="1211"/>
        <v>11896.1</v>
      </c>
      <c r="G558" s="4">
        <f t="shared" si="1211"/>
        <v>0</v>
      </c>
      <c r="H558" s="4">
        <f t="shared" si="1211"/>
        <v>11896.1</v>
      </c>
      <c r="I558" s="4">
        <f t="shared" si="1211"/>
        <v>0</v>
      </c>
      <c r="J558" s="4">
        <f t="shared" si="1211"/>
        <v>0</v>
      </c>
      <c r="K558" s="4">
        <f t="shared" si="1211"/>
        <v>0</v>
      </c>
      <c r="L558" s="4">
        <f t="shared" si="1211"/>
        <v>11896.100000000002</v>
      </c>
      <c r="M558" s="4">
        <f t="shared" si="1211"/>
        <v>0</v>
      </c>
      <c r="N558" s="4">
        <f t="shared" si="1211"/>
        <v>11896.100000000002</v>
      </c>
      <c r="O558" s="4">
        <f t="shared" si="1211"/>
        <v>0</v>
      </c>
      <c r="P558" s="4">
        <f t="shared" si="1211"/>
        <v>0</v>
      </c>
      <c r="Q558" s="4">
        <f t="shared" si="1211"/>
        <v>11896.100000000002</v>
      </c>
      <c r="R558" s="4">
        <f t="shared" si="1212"/>
        <v>11135.8</v>
      </c>
      <c r="S558" s="4">
        <f t="shared" si="1211"/>
        <v>0</v>
      </c>
      <c r="T558" s="4">
        <f t="shared" si="1211"/>
        <v>11135.8</v>
      </c>
      <c r="U558" s="4">
        <f t="shared" si="1211"/>
        <v>0</v>
      </c>
      <c r="V558" s="4">
        <f t="shared" si="1211"/>
        <v>11135.8</v>
      </c>
      <c r="W558" s="4">
        <f t="shared" si="1211"/>
        <v>0</v>
      </c>
      <c r="X558" s="4">
        <f t="shared" si="1211"/>
        <v>11135.8</v>
      </c>
      <c r="Y558" s="4">
        <f t="shared" si="1211"/>
        <v>0</v>
      </c>
      <c r="Z558" s="4">
        <f t="shared" si="1211"/>
        <v>11135.8</v>
      </c>
      <c r="AA558" s="4">
        <f t="shared" si="1213"/>
        <v>10567.599999999999</v>
      </c>
      <c r="AB558" s="4">
        <f t="shared" si="1211"/>
        <v>0</v>
      </c>
      <c r="AC558" s="4">
        <f t="shared" si="1211"/>
        <v>10567.599999999999</v>
      </c>
      <c r="AD558" s="4">
        <f t="shared" si="1211"/>
        <v>0</v>
      </c>
      <c r="AE558" s="4">
        <f t="shared" si="1211"/>
        <v>10567.599999999999</v>
      </c>
      <c r="AF558" s="4">
        <f t="shared" si="1214"/>
        <v>0</v>
      </c>
      <c r="AG558" s="4">
        <f t="shared" si="1214"/>
        <v>10567.599999999999</v>
      </c>
      <c r="AH558" s="83"/>
    </row>
    <row r="559" spans="1:34" ht="31.5" outlineLevel="4" x14ac:dyDescent="0.2">
      <c r="A559" s="5" t="s">
        <v>353</v>
      </c>
      <c r="B559" s="5" t="s">
        <v>40</v>
      </c>
      <c r="C559" s="5" t="s">
        <v>274</v>
      </c>
      <c r="D559" s="5"/>
      <c r="E559" s="18" t="s">
        <v>57</v>
      </c>
      <c r="F559" s="4">
        <f t="shared" si="1211"/>
        <v>11896.1</v>
      </c>
      <c r="G559" s="4">
        <f t="shared" si="1211"/>
        <v>0</v>
      </c>
      <c r="H559" s="4">
        <f t="shared" si="1211"/>
        <v>11896.1</v>
      </c>
      <c r="I559" s="4">
        <f t="shared" si="1211"/>
        <v>0</v>
      </c>
      <c r="J559" s="4">
        <f t="shared" si="1211"/>
        <v>0</v>
      </c>
      <c r="K559" s="4">
        <f t="shared" si="1211"/>
        <v>0</v>
      </c>
      <c r="L559" s="4">
        <f t="shared" si="1211"/>
        <v>11896.100000000002</v>
      </c>
      <c r="M559" s="4">
        <f t="shared" si="1211"/>
        <v>0</v>
      </c>
      <c r="N559" s="4">
        <f t="shared" si="1211"/>
        <v>11896.100000000002</v>
      </c>
      <c r="O559" s="4">
        <f t="shared" si="1211"/>
        <v>0</v>
      </c>
      <c r="P559" s="4">
        <f t="shared" si="1211"/>
        <v>0</v>
      </c>
      <c r="Q559" s="4">
        <f t="shared" si="1211"/>
        <v>11896.100000000002</v>
      </c>
      <c r="R559" s="4">
        <f t="shared" si="1212"/>
        <v>11135.8</v>
      </c>
      <c r="S559" s="4">
        <f t="shared" si="1211"/>
        <v>0</v>
      </c>
      <c r="T559" s="4">
        <f t="shared" si="1211"/>
        <v>11135.8</v>
      </c>
      <c r="U559" s="4">
        <f t="shared" si="1211"/>
        <v>0</v>
      </c>
      <c r="V559" s="4">
        <f t="shared" si="1211"/>
        <v>11135.8</v>
      </c>
      <c r="W559" s="4">
        <f t="shared" si="1211"/>
        <v>0</v>
      </c>
      <c r="X559" s="4">
        <f t="shared" si="1211"/>
        <v>11135.8</v>
      </c>
      <c r="Y559" s="4">
        <f t="shared" si="1211"/>
        <v>0</v>
      </c>
      <c r="Z559" s="4">
        <f t="shared" si="1211"/>
        <v>11135.8</v>
      </c>
      <c r="AA559" s="4">
        <f t="shared" si="1213"/>
        <v>10567.599999999999</v>
      </c>
      <c r="AB559" s="4">
        <f t="shared" si="1211"/>
        <v>0</v>
      </c>
      <c r="AC559" s="4">
        <f t="shared" si="1211"/>
        <v>10567.599999999999</v>
      </c>
      <c r="AD559" s="4">
        <f t="shared" si="1211"/>
        <v>0</v>
      </c>
      <c r="AE559" s="4">
        <f t="shared" si="1211"/>
        <v>10567.599999999999</v>
      </c>
      <c r="AF559" s="4">
        <f t="shared" si="1214"/>
        <v>0</v>
      </c>
      <c r="AG559" s="4">
        <f t="shared" si="1214"/>
        <v>10567.599999999999</v>
      </c>
      <c r="AH559" s="83"/>
    </row>
    <row r="560" spans="1:34" ht="15.75" outlineLevel="5" x14ac:dyDescent="0.2">
      <c r="A560" s="5" t="s">
        <v>353</v>
      </c>
      <c r="B560" s="5" t="s">
        <v>40</v>
      </c>
      <c r="C560" s="5" t="s">
        <v>355</v>
      </c>
      <c r="D560" s="5"/>
      <c r="E560" s="18" t="s">
        <v>59</v>
      </c>
      <c r="F560" s="4">
        <f>F561+F563+F564</f>
        <v>11896.1</v>
      </c>
      <c r="G560" s="4">
        <f t="shared" ref="G560:J560" si="1215">G561+G563+G564</f>
        <v>0</v>
      </c>
      <c r="H560" s="4">
        <f t="shared" si="1215"/>
        <v>11896.1</v>
      </c>
      <c r="I560" s="4">
        <f t="shared" si="1215"/>
        <v>0</v>
      </c>
      <c r="J560" s="4">
        <f t="shared" si="1215"/>
        <v>0</v>
      </c>
      <c r="K560" s="4">
        <f t="shared" ref="K560:L560" si="1216">K561+K563+K564</f>
        <v>0</v>
      </c>
      <c r="L560" s="4">
        <f t="shared" si="1216"/>
        <v>11896.100000000002</v>
      </c>
      <c r="M560" s="4">
        <f t="shared" ref="M560:O560" si="1217">M561+M563+M564</f>
        <v>0</v>
      </c>
      <c r="N560" s="4">
        <f t="shared" si="1217"/>
        <v>11896.100000000002</v>
      </c>
      <c r="O560" s="4">
        <f t="shared" si="1217"/>
        <v>0</v>
      </c>
      <c r="P560" s="4">
        <f>P561+P563+P564+P562</f>
        <v>0</v>
      </c>
      <c r="Q560" s="4">
        <f t="shared" ref="Q560:AG560" si="1218">Q561+Q563+Q564+Q562</f>
        <v>11896.100000000002</v>
      </c>
      <c r="R560" s="4">
        <f t="shared" si="1218"/>
        <v>11135.8</v>
      </c>
      <c r="S560" s="4">
        <f t="shared" si="1218"/>
        <v>0</v>
      </c>
      <c r="T560" s="4">
        <f t="shared" si="1218"/>
        <v>11135.8</v>
      </c>
      <c r="U560" s="4">
        <f t="shared" si="1218"/>
        <v>0</v>
      </c>
      <c r="V560" s="4">
        <f t="shared" si="1218"/>
        <v>11135.8</v>
      </c>
      <c r="W560" s="4">
        <f t="shared" si="1218"/>
        <v>0</v>
      </c>
      <c r="X560" s="4">
        <f t="shared" si="1218"/>
        <v>11135.8</v>
      </c>
      <c r="Y560" s="4">
        <f t="shared" si="1218"/>
        <v>0</v>
      </c>
      <c r="Z560" s="4">
        <f t="shared" si="1218"/>
        <v>11135.8</v>
      </c>
      <c r="AA560" s="4">
        <f t="shared" si="1218"/>
        <v>10567.599999999999</v>
      </c>
      <c r="AB560" s="4">
        <f t="shared" si="1218"/>
        <v>0</v>
      </c>
      <c r="AC560" s="4">
        <f t="shared" si="1218"/>
        <v>10567.599999999999</v>
      </c>
      <c r="AD560" s="4">
        <f t="shared" si="1218"/>
        <v>0</v>
      </c>
      <c r="AE560" s="4">
        <f t="shared" si="1218"/>
        <v>10567.599999999999</v>
      </c>
      <c r="AF560" s="4">
        <f t="shared" si="1218"/>
        <v>0</v>
      </c>
      <c r="AG560" s="4">
        <f t="shared" si="1218"/>
        <v>10567.599999999999</v>
      </c>
      <c r="AH560" s="83"/>
    </row>
    <row r="561" spans="1:34" ht="63" outlineLevel="7" x14ac:dyDescent="0.2">
      <c r="A561" s="11" t="s">
        <v>353</v>
      </c>
      <c r="B561" s="11" t="s">
        <v>40</v>
      </c>
      <c r="C561" s="11" t="s">
        <v>355</v>
      </c>
      <c r="D561" s="11" t="s">
        <v>8</v>
      </c>
      <c r="E561" s="15" t="s">
        <v>9</v>
      </c>
      <c r="F561" s="8">
        <v>11334.1</v>
      </c>
      <c r="G561" s="8"/>
      <c r="H561" s="8">
        <f t="shared" ref="H561:H564" si="1219">SUM(F561:G561)</f>
        <v>11334.1</v>
      </c>
      <c r="I561" s="8"/>
      <c r="J561" s="8"/>
      <c r="K561" s="8">
        <v>-1.425</v>
      </c>
      <c r="L561" s="8">
        <f t="shared" ref="L561:L564" si="1220">SUM(H561:K561)</f>
        <v>11332.675000000001</v>
      </c>
      <c r="M561" s="8"/>
      <c r="N561" s="8">
        <f>SUM(L561:M561)</f>
        <v>11332.675000000001</v>
      </c>
      <c r="O561" s="8"/>
      <c r="P561" s="8">
        <v>-17.939229999999998</v>
      </c>
      <c r="Q561" s="8">
        <f>SUM(N561:P561)</f>
        <v>11314.735770000001</v>
      </c>
      <c r="R561" s="8">
        <v>10633</v>
      </c>
      <c r="S561" s="8"/>
      <c r="T561" s="8">
        <f t="shared" ref="T561:T563" si="1221">SUM(R561:S561)</f>
        <v>10633</v>
      </c>
      <c r="U561" s="8"/>
      <c r="V561" s="8">
        <f t="shared" ref="V561:V564" si="1222">SUM(T561:U561)</f>
        <v>10633</v>
      </c>
      <c r="W561" s="8"/>
      <c r="X561" s="8">
        <f>SUM(V561:W561)</f>
        <v>10633</v>
      </c>
      <c r="Y561" s="8"/>
      <c r="Z561" s="8">
        <f>SUM(X561:Y561)</f>
        <v>10633</v>
      </c>
      <c r="AA561" s="8">
        <v>10064.799999999999</v>
      </c>
      <c r="AB561" s="8"/>
      <c r="AC561" s="8">
        <f t="shared" ref="AC561:AC563" si="1223">SUM(AA561:AB561)</f>
        <v>10064.799999999999</v>
      </c>
      <c r="AD561" s="8"/>
      <c r="AE561" s="8">
        <f t="shared" ref="AE561:AE564" si="1224">SUM(AC561:AD561)</f>
        <v>10064.799999999999</v>
      </c>
      <c r="AF561" s="8"/>
      <c r="AG561" s="8">
        <f>SUM(AE561:AF561)</f>
        <v>10064.799999999999</v>
      </c>
      <c r="AH561" s="83"/>
    </row>
    <row r="562" spans="1:34" ht="15.75" outlineLevel="7" x14ac:dyDescent="0.2">
      <c r="A562" s="11" t="s">
        <v>353</v>
      </c>
      <c r="B562" s="11" t="s">
        <v>40</v>
      </c>
      <c r="C562" s="11" t="s">
        <v>355</v>
      </c>
      <c r="D562" s="11" t="s">
        <v>33</v>
      </c>
      <c r="E562" s="15" t="s">
        <v>34</v>
      </c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>
        <v>17.939229999999998</v>
      </c>
      <c r="Q562" s="8">
        <f>SUM(N562:P562)</f>
        <v>17.939229999999998</v>
      </c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3"/>
    </row>
    <row r="563" spans="1:34" ht="31.5" hidden="1" outlineLevel="7" x14ac:dyDescent="0.2">
      <c r="A563" s="11" t="s">
        <v>353</v>
      </c>
      <c r="B563" s="11" t="s">
        <v>40</v>
      </c>
      <c r="C563" s="11" t="s">
        <v>355</v>
      </c>
      <c r="D563" s="11" t="s">
        <v>11</v>
      </c>
      <c r="E563" s="15" t="s">
        <v>12</v>
      </c>
      <c r="F563" s="8">
        <v>559.79999999999995</v>
      </c>
      <c r="G563" s="8"/>
      <c r="H563" s="8">
        <f t="shared" si="1219"/>
        <v>559.79999999999995</v>
      </c>
      <c r="I563" s="8"/>
      <c r="J563" s="8"/>
      <c r="K563" s="8">
        <v>1.425</v>
      </c>
      <c r="L563" s="8">
        <f t="shared" si="1220"/>
        <v>561.22499999999991</v>
      </c>
      <c r="M563" s="8"/>
      <c r="N563" s="8">
        <f>SUM(L563:M563)</f>
        <v>561.22499999999991</v>
      </c>
      <c r="O563" s="8"/>
      <c r="P563" s="8"/>
      <c r="Q563" s="8">
        <f>SUM(N563:P563)</f>
        <v>561.22499999999991</v>
      </c>
      <c r="R563" s="8">
        <v>502.8</v>
      </c>
      <c r="S563" s="8"/>
      <c r="T563" s="8">
        <f t="shared" si="1221"/>
        <v>502.8</v>
      </c>
      <c r="U563" s="8"/>
      <c r="V563" s="8">
        <f t="shared" si="1222"/>
        <v>502.8</v>
      </c>
      <c r="W563" s="8"/>
      <c r="X563" s="8">
        <f>SUM(V563:W563)</f>
        <v>502.8</v>
      </c>
      <c r="Y563" s="8"/>
      <c r="Z563" s="8">
        <f>SUM(X563:Y563)</f>
        <v>502.8</v>
      </c>
      <c r="AA563" s="8">
        <v>502.8</v>
      </c>
      <c r="AB563" s="8"/>
      <c r="AC563" s="8">
        <f t="shared" si="1223"/>
        <v>502.8</v>
      </c>
      <c r="AD563" s="8"/>
      <c r="AE563" s="8">
        <f t="shared" si="1224"/>
        <v>502.8</v>
      </c>
      <c r="AF563" s="8"/>
      <c r="AG563" s="8">
        <f>SUM(AE563:AF563)</f>
        <v>502.8</v>
      </c>
      <c r="AH563" s="83"/>
    </row>
    <row r="564" spans="1:34" ht="15.75" hidden="1" outlineLevel="7" x14ac:dyDescent="0.2">
      <c r="A564" s="11" t="s">
        <v>353</v>
      </c>
      <c r="B564" s="11" t="s">
        <v>40</v>
      </c>
      <c r="C564" s="11" t="s">
        <v>355</v>
      </c>
      <c r="D564" s="11" t="s">
        <v>27</v>
      </c>
      <c r="E564" s="15" t="s">
        <v>28</v>
      </c>
      <c r="F564" s="8">
        <v>2.2000000000000002</v>
      </c>
      <c r="G564" s="8"/>
      <c r="H564" s="8">
        <f t="shared" si="1219"/>
        <v>2.2000000000000002</v>
      </c>
      <c r="I564" s="8"/>
      <c r="J564" s="8"/>
      <c r="K564" s="8"/>
      <c r="L564" s="8">
        <f t="shared" si="1220"/>
        <v>2.2000000000000002</v>
      </c>
      <c r="M564" s="8"/>
      <c r="N564" s="8">
        <f>SUM(L564:M564)</f>
        <v>2.2000000000000002</v>
      </c>
      <c r="O564" s="8"/>
      <c r="P564" s="8"/>
      <c r="Q564" s="8">
        <f>SUM(N564:P564)</f>
        <v>2.2000000000000002</v>
      </c>
      <c r="R564" s="8"/>
      <c r="S564" s="8"/>
      <c r="T564" s="8"/>
      <c r="U564" s="8"/>
      <c r="V564" s="8">
        <f t="shared" si="1222"/>
        <v>0</v>
      </c>
      <c r="W564" s="8"/>
      <c r="X564" s="8">
        <f>SUM(V564:W564)</f>
        <v>0</v>
      </c>
      <c r="Y564" s="8"/>
      <c r="Z564" s="8">
        <f>SUM(X564:Y564)</f>
        <v>0</v>
      </c>
      <c r="AA564" s="8"/>
      <c r="AB564" s="8"/>
      <c r="AC564" s="8"/>
      <c r="AD564" s="8"/>
      <c r="AE564" s="8">
        <f t="shared" si="1224"/>
        <v>0</v>
      </c>
      <c r="AF564" s="8"/>
      <c r="AG564" s="8">
        <f>SUM(AE564:AF564)</f>
        <v>0</v>
      </c>
      <c r="AH564" s="83"/>
    </row>
    <row r="565" spans="1:34" ht="15.75" hidden="1" outlineLevel="1" x14ac:dyDescent="0.2">
      <c r="A565" s="5" t="s">
        <v>353</v>
      </c>
      <c r="B565" s="5" t="s">
        <v>15</v>
      </c>
      <c r="C565" s="5"/>
      <c r="D565" s="5"/>
      <c r="E565" s="18" t="s">
        <v>16</v>
      </c>
      <c r="F565" s="4">
        <f t="shared" ref="F565:AF568" si="1225">F566</f>
        <v>75.599999999999994</v>
      </c>
      <c r="G565" s="4">
        <f t="shared" si="1225"/>
        <v>0</v>
      </c>
      <c r="H565" s="4">
        <f t="shared" si="1225"/>
        <v>75.599999999999994</v>
      </c>
      <c r="I565" s="4">
        <f t="shared" si="1225"/>
        <v>0</v>
      </c>
      <c r="J565" s="4">
        <f t="shared" si="1225"/>
        <v>0</v>
      </c>
      <c r="K565" s="4">
        <f t="shared" si="1225"/>
        <v>0</v>
      </c>
      <c r="L565" s="4">
        <f t="shared" si="1225"/>
        <v>75.599999999999994</v>
      </c>
      <c r="M565" s="4">
        <f t="shared" si="1225"/>
        <v>0</v>
      </c>
      <c r="N565" s="4">
        <f t="shared" si="1225"/>
        <v>75.599999999999994</v>
      </c>
      <c r="O565" s="4">
        <f t="shared" si="1225"/>
        <v>0</v>
      </c>
      <c r="P565" s="4">
        <f t="shared" si="1225"/>
        <v>0</v>
      </c>
      <c r="Q565" s="4">
        <f t="shared" si="1225"/>
        <v>75.599999999999994</v>
      </c>
      <c r="R565" s="4">
        <f t="shared" ref="R565:R568" si="1226">R566</f>
        <v>75.599999999999994</v>
      </c>
      <c r="S565" s="4">
        <f t="shared" si="1225"/>
        <v>0</v>
      </c>
      <c r="T565" s="4">
        <f t="shared" si="1225"/>
        <v>75.599999999999994</v>
      </c>
      <c r="U565" s="4">
        <f t="shared" si="1225"/>
        <v>0</v>
      </c>
      <c r="V565" s="4">
        <f t="shared" si="1225"/>
        <v>75.599999999999994</v>
      </c>
      <c r="W565" s="4">
        <f t="shared" si="1225"/>
        <v>0</v>
      </c>
      <c r="X565" s="4">
        <f t="shared" si="1225"/>
        <v>75.599999999999994</v>
      </c>
      <c r="Y565" s="4">
        <f t="shared" si="1225"/>
        <v>0</v>
      </c>
      <c r="Z565" s="4">
        <f t="shared" si="1225"/>
        <v>75.599999999999994</v>
      </c>
      <c r="AA565" s="4">
        <f t="shared" ref="AA565:AA568" si="1227">AA566</f>
        <v>75.599999999999994</v>
      </c>
      <c r="AB565" s="4">
        <f t="shared" si="1225"/>
        <v>0</v>
      </c>
      <c r="AC565" s="4">
        <f t="shared" si="1225"/>
        <v>75.599999999999994</v>
      </c>
      <c r="AD565" s="4">
        <f t="shared" si="1225"/>
        <v>0</v>
      </c>
      <c r="AE565" s="4">
        <f t="shared" si="1225"/>
        <v>75.599999999999994</v>
      </c>
      <c r="AF565" s="4">
        <f t="shared" si="1225"/>
        <v>0</v>
      </c>
      <c r="AG565" s="4">
        <f t="shared" ref="AF565:AG568" si="1228">AG566</f>
        <v>75.599999999999994</v>
      </c>
      <c r="AH565" s="83"/>
    </row>
    <row r="566" spans="1:34" ht="31.5" hidden="1" outlineLevel="2" x14ac:dyDescent="0.2">
      <c r="A566" s="5" t="s">
        <v>353</v>
      </c>
      <c r="B566" s="5" t="s">
        <v>15</v>
      </c>
      <c r="C566" s="5" t="s">
        <v>52</v>
      </c>
      <c r="D566" s="5"/>
      <c r="E566" s="18" t="s">
        <v>53</v>
      </c>
      <c r="F566" s="4">
        <f t="shared" si="1225"/>
        <v>75.599999999999994</v>
      </c>
      <c r="G566" s="4">
        <f t="shared" si="1225"/>
        <v>0</v>
      </c>
      <c r="H566" s="4">
        <f t="shared" si="1225"/>
        <v>75.599999999999994</v>
      </c>
      <c r="I566" s="4">
        <f t="shared" si="1225"/>
        <v>0</v>
      </c>
      <c r="J566" s="4">
        <f t="shared" si="1225"/>
        <v>0</v>
      </c>
      <c r="K566" s="4">
        <f t="shared" si="1225"/>
        <v>0</v>
      </c>
      <c r="L566" s="4">
        <f t="shared" si="1225"/>
        <v>75.599999999999994</v>
      </c>
      <c r="M566" s="4">
        <f t="shared" si="1225"/>
        <v>0</v>
      </c>
      <c r="N566" s="4">
        <f t="shared" si="1225"/>
        <v>75.599999999999994</v>
      </c>
      <c r="O566" s="4">
        <f t="shared" si="1225"/>
        <v>0</v>
      </c>
      <c r="P566" s="4">
        <f t="shared" si="1225"/>
        <v>0</v>
      </c>
      <c r="Q566" s="4">
        <f t="shared" si="1225"/>
        <v>75.599999999999994</v>
      </c>
      <c r="R566" s="4">
        <f t="shared" si="1226"/>
        <v>75.599999999999994</v>
      </c>
      <c r="S566" s="4">
        <f t="shared" si="1225"/>
        <v>0</v>
      </c>
      <c r="T566" s="4">
        <f t="shared" si="1225"/>
        <v>75.599999999999994</v>
      </c>
      <c r="U566" s="4">
        <f t="shared" si="1225"/>
        <v>0</v>
      </c>
      <c r="V566" s="4">
        <f t="shared" si="1225"/>
        <v>75.599999999999994</v>
      </c>
      <c r="W566" s="4">
        <f t="shared" si="1225"/>
        <v>0</v>
      </c>
      <c r="X566" s="4">
        <f t="shared" si="1225"/>
        <v>75.599999999999994</v>
      </c>
      <c r="Y566" s="4">
        <f t="shared" si="1225"/>
        <v>0</v>
      </c>
      <c r="Z566" s="4">
        <f t="shared" si="1225"/>
        <v>75.599999999999994</v>
      </c>
      <c r="AA566" s="4">
        <f t="shared" si="1227"/>
        <v>75.599999999999994</v>
      </c>
      <c r="AB566" s="4">
        <f t="shared" si="1225"/>
        <v>0</v>
      </c>
      <c r="AC566" s="4">
        <f t="shared" si="1225"/>
        <v>75.599999999999994</v>
      </c>
      <c r="AD566" s="4">
        <f t="shared" si="1225"/>
        <v>0</v>
      </c>
      <c r="AE566" s="4">
        <f t="shared" si="1225"/>
        <v>75.599999999999994</v>
      </c>
      <c r="AF566" s="4">
        <f t="shared" si="1228"/>
        <v>0</v>
      </c>
      <c r="AG566" s="4">
        <f t="shared" si="1228"/>
        <v>75.599999999999994</v>
      </c>
      <c r="AH566" s="83"/>
    </row>
    <row r="567" spans="1:34" ht="31.5" hidden="1" outlineLevel="3" x14ac:dyDescent="0.2">
      <c r="A567" s="5" t="s">
        <v>353</v>
      </c>
      <c r="B567" s="5" t="s">
        <v>15</v>
      </c>
      <c r="C567" s="5" t="s">
        <v>98</v>
      </c>
      <c r="D567" s="5"/>
      <c r="E567" s="18" t="s">
        <v>99</v>
      </c>
      <c r="F567" s="4">
        <f t="shared" si="1225"/>
        <v>75.599999999999994</v>
      </c>
      <c r="G567" s="4">
        <f t="shared" si="1225"/>
        <v>0</v>
      </c>
      <c r="H567" s="4">
        <f t="shared" si="1225"/>
        <v>75.599999999999994</v>
      </c>
      <c r="I567" s="4">
        <f t="shared" si="1225"/>
        <v>0</v>
      </c>
      <c r="J567" s="4">
        <f t="shared" si="1225"/>
        <v>0</v>
      </c>
      <c r="K567" s="4">
        <f t="shared" si="1225"/>
        <v>0</v>
      </c>
      <c r="L567" s="4">
        <f t="shared" si="1225"/>
        <v>75.599999999999994</v>
      </c>
      <c r="M567" s="4">
        <f t="shared" si="1225"/>
        <v>0</v>
      </c>
      <c r="N567" s="4">
        <f t="shared" si="1225"/>
        <v>75.599999999999994</v>
      </c>
      <c r="O567" s="4">
        <f t="shared" si="1225"/>
        <v>0</v>
      </c>
      <c r="P567" s="4">
        <f t="shared" si="1225"/>
        <v>0</v>
      </c>
      <c r="Q567" s="4">
        <f t="shared" si="1225"/>
        <v>75.599999999999994</v>
      </c>
      <c r="R567" s="4">
        <f t="shared" si="1226"/>
        <v>75.599999999999994</v>
      </c>
      <c r="S567" s="4">
        <f t="shared" si="1225"/>
        <v>0</v>
      </c>
      <c r="T567" s="4">
        <f t="shared" si="1225"/>
        <v>75.599999999999994</v>
      </c>
      <c r="U567" s="4">
        <f t="shared" si="1225"/>
        <v>0</v>
      </c>
      <c r="V567" s="4">
        <f t="shared" si="1225"/>
        <v>75.599999999999994</v>
      </c>
      <c r="W567" s="4">
        <f t="shared" si="1225"/>
        <v>0</v>
      </c>
      <c r="X567" s="4">
        <f t="shared" si="1225"/>
        <v>75.599999999999994</v>
      </c>
      <c r="Y567" s="4">
        <f t="shared" si="1225"/>
        <v>0</v>
      </c>
      <c r="Z567" s="4">
        <f t="shared" si="1225"/>
        <v>75.599999999999994</v>
      </c>
      <c r="AA567" s="4">
        <f t="shared" si="1227"/>
        <v>75.599999999999994</v>
      </c>
      <c r="AB567" s="4">
        <f t="shared" si="1225"/>
        <v>0</v>
      </c>
      <c r="AC567" s="4">
        <f t="shared" si="1225"/>
        <v>75.599999999999994</v>
      </c>
      <c r="AD567" s="4">
        <f t="shared" si="1225"/>
        <v>0</v>
      </c>
      <c r="AE567" s="4">
        <f t="shared" si="1225"/>
        <v>75.599999999999994</v>
      </c>
      <c r="AF567" s="4">
        <f t="shared" si="1228"/>
        <v>0</v>
      </c>
      <c r="AG567" s="4">
        <f t="shared" si="1228"/>
        <v>75.599999999999994</v>
      </c>
      <c r="AH567" s="83"/>
    </row>
    <row r="568" spans="1:34" ht="47.25" hidden="1" outlineLevel="4" x14ac:dyDescent="0.2">
      <c r="A568" s="5" t="s">
        <v>353</v>
      </c>
      <c r="B568" s="5" t="s">
        <v>15</v>
      </c>
      <c r="C568" s="5" t="s">
        <v>100</v>
      </c>
      <c r="D568" s="5"/>
      <c r="E568" s="18" t="s">
        <v>101</v>
      </c>
      <c r="F568" s="4">
        <f t="shared" si="1225"/>
        <v>75.599999999999994</v>
      </c>
      <c r="G568" s="4">
        <f t="shared" si="1225"/>
        <v>0</v>
      </c>
      <c r="H568" s="4">
        <f t="shared" si="1225"/>
        <v>75.599999999999994</v>
      </c>
      <c r="I568" s="4">
        <f t="shared" si="1225"/>
        <v>0</v>
      </c>
      <c r="J568" s="4">
        <f t="shared" si="1225"/>
        <v>0</v>
      </c>
      <c r="K568" s="4">
        <f t="shared" si="1225"/>
        <v>0</v>
      </c>
      <c r="L568" s="4">
        <f t="shared" si="1225"/>
        <v>75.599999999999994</v>
      </c>
      <c r="M568" s="4">
        <f t="shared" si="1225"/>
        <v>0</v>
      </c>
      <c r="N568" s="4">
        <f t="shared" si="1225"/>
        <v>75.599999999999994</v>
      </c>
      <c r="O568" s="4">
        <f t="shared" si="1225"/>
        <v>0</v>
      </c>
      <c r="P568" s="4">
        <f t="shared" si="1225"/>
        <v>0</v>
      </c>
      <c r="Q568" s="4">
        <f t="shared" si="1225"/>
        <v>75.599999999999994</v>
      </c>
      <c r="R568" s="4">
        <f t="shared" si="1226"/>
        <v>75.599999999999994</v>
      </c>
      <c r="S568" s="4">
        <f t="shared" si="1225"/>
        <v>0</v>
      </c>
      <c r="T568" s="4">
        <f t="shared" si="1225"/>
        <v>75.599999999999994</v>
      </c>
      <c r="U568" s="4">
        <f t="shared" si="1225"/>
        <v>0</v>
      </c>
      <c r="V568" s="4">
        <f t="shared" si="1225"/>
        <v>75.599999999999994</v>
      </c>
      <c r="W568" s="4">
        <f t="shared" si="1225"/>
        <v>0</v>
      </c>
      <c r="X568" s="4">
        <f t="shared" si="1225"/>
        <v>75.599999999999994</v>
      </c>
      <c r="Y568" s="4">
        <f t="shared" si="1225"/>
        <v>0</v>
      </c>
      <c r="Z568" s="4">
        <f t="shared" si="1225"/>
        <v>75.599999999999994</v>
      </c>
      <c r="AA568" s="4">
        <f t="shared" si="1227"/>
        <v>75.599999999999994</v>
      </c>
      <c r="AB568" s="4">
        <f t="shared" si="1225"/>
        <v>0</v>
      </c>
      <c r="AC568" s="4">
        <f t="shared" si="1225"/>
        <v>75.599999999999994</v>
      </c>
      <c r="AD568" s="4">
        <f t="shared" si="1225"/>
        <v>0</v>
      </c>
      <c r="AE568" s="4">
        <f t="shared" si="1225"/>
        <v>75.599999999999994</v>
      </c>
      <c r="AF568" s="4">
        <f t="shared" si="1228"/>
        <v>0</v>
      </c>
      <c r="AG568" s="4">
        <f t="shared" si="1228"/>
        <v>75.599999999999994</v>
      </c>
      <c r="AH568" s="83"/>
    </row>
    <row r="569" spans="1:34" ht="15.75" hidden="1" outlineLevel="5" x14ac:dyDescent="0.2">
      <c r="A569" s="5" t="s">
        <v>353</v>
      </c>
      <c r="B569" s="5" t="s">
        <v>15</v>
      </c>
      <c r="C569" s="5" t="s">
        <v>102</v>
      </c>
      <c r="D569" s="5"/>
      <c r="E569" s="18" t="s">
        <v>103</v>
      </c>
      <c r="F569" s="4">
        <f>F570+F571</f>
        <v>75.599999999999994</v>
      </c>
      <c r="G569" s="4">
        <f t="shared" ref="G569:J569" si="1229">G570+G571</f>
        <v>0</v>
      </c>
      <c r="H569" s="4">
        <f t="shared" si="1229"/>
        <v>75.599999999999994</v>
      </c>
      <c r="I569" s="4">
        <f t="shared" si="1229"/>
        <v>0</v>
      </c>
      <c r="J569" s="4">
        <f t="shared" si="1229"/>
        <v>0</v>
      </c>
      <c r="K569" s="4">
        <f t="shared" ref="K569:L569" si="1230">K570+K571</f>
        <v>0</v>
      </c>
      <c r="L569" s="4">
        <f t="shared" si="1230"/>
        <v>75.599999999999994</v>
      </c>
      <c r="M569" s="4">
        <f t="shared" ref="M569:Q569" si="1231">M570+M571</f>
        <v>0</v>
      </c>
      <c r="N569" s="4">
        <f t="shared" si="1231"/>
        <v>75.599999999999994</v>
      </c>
      <c r="O569" s="4">
        <f t="shared" si="1231"/>
        <v>0</v>
      </c>
      <c r="P569" s="4">
        <f t="shared" si="1231"/>
        <v>0</v>
      </c>
      <c r="Q569" s="4">
        <f t="shared" si="1231"/>
        <v>75.599999999999994</v>
      </c>
      <c r="R569" s="4">
        <f t="shared" ref="R569:AA569" si="1232">R570+R571</f>
        <v>75.599999999999994</v>
      </c>
      <c r="S569" s="4">
        <f t="shared" ref="S569" si="1233">S570+S571</f>
        <v>0</v>
      </c>
      <c r="T569" s="4">
        <f t="shared" ref="T569:Z569" si="1234">T570+T571</f>
        <v>75.599999999999994</v>
      </c>
      <c r="U569" s="4">
        <f t="shared" si="1234"/>
        <v>0</v>
      </c>
      <c r="V569" s="4">
        <f t="shared" si="1234"/>
        <v>75.599999999999994</v>
      </c>
      <c r="W569" s="4">
        <f t="shared" si="1234"/>
        <v>0</v>
      </c>
      <c r="X569" s="4">
        <f t="shared" si="1234"/>
        <v>75.599999999999994</v>
      </c>
      <c r="Y569" s="4">
        <f t="shared" si="1234"/>
        <v>0</v>
      </c>
      <c r="Z569" s="4">
        <f t="shared" si="1234"/>
        <v>75.599999999999994</v>
      </c>
      <c r="AA569" s="4">
        <f t="shared" si="1232"/>
        <v>75.599999999999994</v>
      </c>
      <c r="AB569" s="4">
        <f t="shared" ref="AB569" si="1235">AB570+AB571</f>
        <v>0</v>
      </c>
      <c r="AC569" s="4">
        <f t="shared" ref="AC569:AG569" si="1236">AC570+AC571</f>
        <v>75.599999999999994</v>
      </c>
      <c r="AD569" s="4">
        <f t="shared" si="1236"/>
        <v>0</v>
      </c>
      <c r="AE569" s="4">
        <f t="shared" si="1236"/>
        <v>75.599999999999994</v>
      </c>
      <c r="AF569" s="4">
        <f t="shared" si="1236"/>
        <v>0</v>
      </c>
      <c r="AG569" s="4">
        <f t="shared" si="1236"/>
        <v>75.599999999999994</v>
      </c>
      <c r="AH569" s="83"/>
    </row>
    <row r="570" spans="1:34" ht="63" hidden="1" outlineLevel="7" x14ac:dyDescent="0.2">
      <c r="A570" s="11" t="s">
        <v>353</v>
      </c>
      <c r="B570" s="11" t="s">
        <v>15</v>
      </c>
      <c r="C570" s="11" t="s">
        <v>102</v>
      </c>
      <c r="D570" s="11" t="s">
        <v>8</v>
      </c>
      <c r="E570" s="15" t="s">
        <v>9</v>
      </c>
      <c r="F570" s="8">
        <v>18</v>
      </c>
      <c r="G570" s="8"/>
      <c r="H570" s="8">
        <f t="shared" ref="H570:H571" si="1237">SUM(F570:G570)</f>
        <v>18</v>
      </c>
      <c r="I570" s="8"/>
      <c r="J570" s="8"/>
      <c r="K570" s="8"/>
      <c r="L570" s="8">
        <f t="shared" ref="L570:L571" si="1238">SUM(H570:K570)</f>
        <v>18</v>
      </c>
      <c r="M570" s="8"/>
      <c r="N570" s="8">
        <f>SUM(L570:M570)</f>
        <v>18</v>
      </c>
      <c r="O570" s="8"/>
      <c r="P570" s="8"/>
      <c r="Q570" s="8">
        <f>SUM(N570:P570)</f>
        <v>18</v>
      </c>
      <c r="R570" s="8">
        <v>18</v>
      </c>
      <c r="S570" s="8"/>
      <c r="T570" s="8">
        <f t="shared" ref="T570:T571" si="1239">SUM(R570:S570)</f>
        <v>18</v>
      </c>
      <c r="U570" s="8"/>
      <c r="V570" s="8">
        <f t="shared" ref="V570:V571" si="1240">SUM(T570:U570)</f>
        <v>18</v>
      </c>
      <c r="W570" s="8"/>
      <c r="X570" s="8">
        <f>SUM(V570:W570)</f>
        <v>18</v>
      </c>
      <c r="Y570" s="8"/>
      <c r="Z570" s="8">
        <f>SUM(X570:Y570)</f>
        <v>18</v>
      </c>
      <c r="AA570" s="8">
        <v>18</v>
      </c>
      <c r="AB570" s="8"/>
      <c r="AC570" s="8">
        <f t="shared" ref="AC570:AC571" si="1241">SUM(AA570:AB570)</f>
        <v>18</v>
      </c>
      <c r="AD570" s="8"/>
      <c r="AE570" s="8">
        <f t="shared" ref="AE570:AE571" si="1242">SUM(AC570:AD570)</f>
        <v>18</v>
      </c>
      <c r="AF570" s="8"/>
      <c r="AG570" s="8">
        <f>SUM(AE570:AF570)</f>
        <v>18</v>
      </c>
      <c r="AH570" s="83"/>
    </row>
    <row r="571" spans="1:34" ht="31.5" hidden="1" outlineLevel="7" x14ac:dyDescent="0.2">
      <c r="A571" s="11" t="s">
        <v>353</v>
      </c>
      <c r="B571" s="11" t="s">
        <v>15</v>
      </c>
      <c r="C571" s="11" t="s">
        <v>102</v>
      </c>
      <c r="D571" s="11" t="s">
        <v>11</v>
      </c>
      <c r="E571" s="15" t="s">
        <v>12</v>
      </c>
      <c r="F571" s="8">
        <v>57.6</v>
      </c>
      <c r="G571" s="8"/>
      <c r="H571" s="8">
        <f t="shared" si="1237"/>
        <v>57.6</v>
      </c>
      <c r="I571" s="8"/>
      <c r="J571" s="8"/>
      <c r="K571" s="8"/>
      <c r="L571" s="8">
        <f t="shared" si="1238"/>
        <v>57.6</v>
      </c>
      <c r="M571" s="8"/>
      <c r="N571" s="8">
        <f>SUM(L571:M571)</f>
        <v>57.6</v>
      </c>
      <c r="O571" s="8"/>
      <c r="P571" s="8"/>
      <c r="Q571" s="8">
        <f>SUM(N571:P571)</f>
        <v>57.6</v>
      </c>
      <c r="R571" s="8">
        <v>57.6</v>
      </c>
      <c r="S571" s="8"/>
      <c r="T571" s="8">
        <f t="shared" si="1239"/>
        <v>57.6</v>
      </c>
      <c r="U571" s="8"/>
      <c r="V571" s="8">
        <f t="shared" si="1240"/>
        <v>57.6</v>
      </c>
      <c r="W571" s="8"/>
      <c r="X571" s="8">
        <f>SUM(V571:W571)</f>
        <v>57.6</v>
      </c>
      <c r="Y571" s="8"/>
      <c r="Z571" s="8">
        <f>SUM(X571:Y571)</f>
        <v>57.6</v>
      </c>
      <c r="AA571" s="8">
        <v>57.6</v>
      </c>
      <c r="AB571" s="8"/>
      <c r="AC571" s="8">
        <f t="shared" si="1241"/>
        <v>57.6</v>
      </c>
      <c r="AD571" s="8"/>
      <c r="AE571" s="8">
        <f t="shared" si="1242"/>
        <v>57.6</v>
      </c>
      <c r="AF571" s="8"/>
      <c r="AG571" s="8">
        <f>SUM(AE571:AF571)</f>
        <v>57.6</v>
      </c>
      <c r="AH571" s="83"/>
    </row>
    <row r="572" spans="1:34" ht="15.75" hidden="1" outlineLevel="7" x14ac:dyDescent="0.2">
      <c r="A572" s="5" t="s">
        <v>353</v>
      </c>
      <c r="B572" s="5" t="s">
        <v>558</v>
      </c>
      <c r="C572" s="11"/>
      <c r="D572" s="11"/>
      <c r="E572" s="12" t="s">
        <v>539</v>
      </c>
      <c r="F572" s="4">
        <f>F573</f>
        <v>777</v>
      </c>
      <c r="G572" s="4">
        <f t="shared" ref="G572:Q572" si="1243">G573</f>
        <v>0</v>
      </c>
      <c r="H572" s="4">
        <f t="shared" si="1243"/>
        <v>777</v>
      </c>
      <c r="I572" s="4">
        <f t="shared" si="1243"/>
        <v>0</v>
      </c>
      <c r="J572" s="4">
        <f t="shared" si="1243"/>
        <v>0</v>
      </c>
      <c r="K572" s="4">
        <f t="shared" si="1243"/>
        <v>0</v>
      </c>
      <c r="L572" s="4">
        <f t="shared" si="1243"/>
        <v>777</v>
      </c>
      <c r="M572" s="4">
        <f t="shared" si="1243"/>
        <v>0</v>
      </c>
      <c r="N572" s="4">
        <f t="shared" si="1243"/>
        <v>777</v>
      </c>
      <c r="O572" s="4">
        <f t="shared" si="1243"/>
        <v>0</v>
      </c>
      <c r="P572" s="4">
        <f t="shared" si="1243"/>
        <v>0</v>
      </c>
      <c r="Q572" s="4">
        <f t="shared" si="1243"/>
        <v>777</v>
      </c>
      <c r="R572" s="4">
        <f t="shared" ref="R572:AA572" si="1244">R573</f>
        <v>670</v>
      </c>
      <c r="S572" s="4">
        <f t="shared" ref="S572" si="1245">S573</f>
        <v>0</v>
      </c>
      <c r="T572" s="4">
        <f t="shared" ref="T572:Z572" si="1246">T573</f>
        <v>670</v>
      </c>
      <c r="U572" s="4">
        <f t="shared" si="1246"/>
        <v>0</v>
      </c>
      <c r="V572" s="4">
        <f t="shared" si="1246"/>
        <v>670</v>
      </c>
      <c r="W572" s="4">
        <f t="shared" si="1246"/>
        <v>0</v>
      </c>
      <c r="X572" s="4">
        <f t="shared" si="1246"/>
        <v>670</v>
      </c>
      <c r="Y572" s="4">
        <f t="shared" si="1246"/>
        <v>0</v>
      </c>
      <c r="Z572" s="4">
        <f t="shared" si="1246"/>
        <v>670</v>
      </c>
      <c r="AA572" s="4">
        <f t="shared" si="1244"/>
        <v>670</v>
      </c>
      <c r="AB572" s="4">
        <f t="shared" ref="AB572" si="1247">AB573</f>
        <v>0</v>
      </c>
      <c r="AC572" s="4">
        <f t="shared" ref="AC572:AG577" si="1248">AC573</f>
        <v>670</v>
      </c>
      <c r="AD572" s="4">
        <f t="shared" si="1248"/>
        <v>0</v>
      </c>
      <c r="AE572" s="4">
        <f t="shared" si="1248"/>
        <v>670</v>
      </c>
      <c r="AF572" s="4">
        <f t="shared" si="1248"/>
        <v>0</v>
      </c>
      <c r="AG572" s="4">
        <f t="shared" si="1248"/>
        <v>670</v>
      </c>
      <c r="AH572" s="83"/>
    </row>
    <row r="573" spans="1:34" ht="15.75" hidden="1" outlineLevel="1" x14ac:dyDescent="0.2">
      <c r="A573" s="5" t="s">
        <v>353</v>
      </c>
      <c r="B573" s="5" t="s">
        <v>203</v>
      </c>
      <c r="C573" s="5"/>
      <c r="D573" s="5"/>
      <c r="E573" s="18" t="s">
        <v>204</v>
      </c>
      <c r="F573" s="4">
        <f t="shared" ref="F573:AF577" si="1249">F574</f>
        <v>777</v>
      </c>
      <c r="G573" s="4">
        <f t="shared" si="1249"/>
        <v>0</v>
      </c>
      <c r="H573" s="4">
        <f t="shared" si="1249"/>
        <v>777</v>
      </c>
      <c r="I573" s="4">
        <f t="shared" si="1249"/>
        <v>0</v>
      </c>
      <c r="J573" s="4">
        <f t="shared" si="1249"/>
        <v>0</v>
      </c>
      <c r="K573" s="4">
        <f t="shared" si="1249"/>
        <v>0</v>
      </c>
      <c r="L573" s="4">
        <f t="shared" si="1249"/>
        <v>777</v>
      </c>
      <c r="M573" s="4">
        <f t="shared" si="1249"/>
        <v>0</v>
      </c>
      <c r="N573" s="4">
        <f t="shared" si="1249"/>
        <v>777</v>
      </c>
      <c r="O573" s="4">
        <f t="shared" si="1249"/>
        <v>0</v>
      </c>
      <c r="P573" s="4">
        <f t="shared" si="1249"/>
        <v>0</v>
      </c>
      <c r="Q573" s="4">
        <f t="shared" si="1249"/>
        <v>777</v>
      </c>
      <c r="R573" s="4">
        <f t="shared" ref="R573:R576" si="1250">R574</f>
        <v>670</v>
      </c>
      <c r="S573" s="4">
        <f t="shared" si="1249"/>
        <v>0</v>
      </c>
      <c r="T573" s="4">
        <f t="shared" si="1249"/>
        <v>670</v>
      </c>
      <c r="U573" s="4">
        <f t="shared" si="1249"/>
        <v>0</v>
      </c>
      <c r="V573" s="4">
        <f t="shared" si="1249"/>
        <v>670</v>
      </c>
      <c r="W573" s="4">
        <f t="shared" si="1249"/>
        <v>0</v>
      </c>
      <c r="X573" s="4">
        <f t="shared" si="1249"/>
        <v>670</v>
      </c>
      <c r="Y573" s="4">
        <f t="shared" si="1249"/>
        <v>0</v>
      </c>
      <c r="Z573" s="4">
        <f t="shared" si="1249"/>
        <v>670</v>
      </c>
      <c r="AA573" s="4">
        <f t="shared" ref="AA573:AA576" si="1251">AA574</f>
        <v>670</v>
      </c>
      <c r="AB573" s="4">
        <f t="shared" si="1249"/>
        <v>0</v>
      </c>
      <c r="AC573" s="4">
        <f t="shared" si="1249"/>
        <v>670</v>
      </c>
      <c r="AD573" s="4">
        <f t="shared" si="1249"/>
        <v>0</v>
      </c>
      <c r="AE573" s="4">
        <f t="shared" si="1249"/>
        <v>670</v>
      </c>
      <c r="AF573" s="4">
        <f t="shared" si="1249"/>
        <v>0</v>
      </c>
      <c r="AG573" s="4">
        <f t="shared" si="1248"/>
        <v>670</v>
      </c>
      <c r="AH573" s="83"/>
    </row>
    <row r="574" spans="1:34" ht="31.5" hidden="1" outlineLevel="2" x14ac:dyDescent="0.2">
      <c r="A574" s="5" t="s">
        <v>353</v>
      </c>
      <c r="B574" s="5" t="s">
        <v>203</v>
      </c>
      <c r="C574" s="5" t="s">
        <v>170</v>
      </c>
      <c r="D574" s="5"/>
      <c r="E574" s="18" t="s">
        <v>171</v>
      </c>
      <c r="F574" s="4">
        <f t="shared" si="1249"/>
        <v>777</v>
      </c>
      <c r="G574" s="4">
        <f t="shared" si="1249"/>
        <v>0</v>
      </c>
      <c r="H574" s="4">
        <f t="shared" si="1249"/>
        <v>777</v>
      </c>
      <c r="I574" s="4">
        <f t="shared" si="1249"/>
        <v>0</v>
      </c>
      <c r="J574" s="4">
        <f t="shared" si="1249"/>
        <v>0</v>
      </c>
      <c r="K574" s="4">
        <f t="shared" si="1249"/>
        <v>0</v>
      </c>
      <c r="L574" s="4">
        <f t="shared" si="1249"/>
        <v>777</v>
      </c>
      <c r="M574" s="4">
        <f t="shared" si="1249"/>
        <v>0</v>
      </c>
      <c r="N574" s="4">
        <f t="shared" si="1249"/>
        <v>777</v>
      </c>
      <c r="O574" s="4">
        <f t="shared" si="1249"/>
        <v>0</v>
      </c>
      <c r="P574" s="4">
        <f t="shared" si="1249"/>
        <v>0</v>
      </c>
      <c r="Q574" s="4">
        <f t="shared" si="1249"/>
        <v>777</v>
      </c>
      <c r="R574" s="4">
        <f t="shared" si="1250"/>
        <v>670</v>
      </c>
      <c r="S574" s="4">
        <f t="shared" si="1249"/>
        <v>0</v>
      </c>
      <c r="T574" s="4">
        <f t="shared" si="1249"/>
        <v>670</v>
      </c>
      <c r="U574" s="4">
        <f t="shared" si="1249"/>
        <v>0</v>
      </c>
      <c r="V574" s="4">
        <f t="shared" si="1249"/>
        <v>670</v>
      </c>
      <c r="W574" s="4">
        <f t="shared" si="1249"/>
        <v>0</v>
      </c>
      <c r="X574" s="4">
        <f t="shared" si="1249"/>
        <v>670</v>
      </c>
      <c r="Y574" s="4">
        <f t="shared" si="1249"/>
        <v>0</v>
      </c>
      <c r="Z574" s="4">
        <f t="shared" si="1249"/>
        <v>670</v>
      </c>
      <c r="AA574" s="4">
        <f t="shared" si="1251"/>
        <v>670</v>
      </c>
      <c r="AB574" s="4">
        <f t="shared" si="1249"/>
        <v>0</v>
      </c>
      <c r="AC574" s="4">
        <f t="shared" si="1249"/>
        <v>670</v>
      </c>
      <c r="AD574" s="4">
        <f t="shared" si="1249"/>
        <v>0</v>
      </c>
      <c r="AE574" s="4">
        <f t="shared" si="1249"/>
        <v>670</v>
      </c>
      <c r="AF574" s="4">
        <f t="shared" si="1248"/>
        <v>0</v>
      </c>
      <c r="AG574" s="4">
        <f t="shared" si="1248"/>
        <v>670</v>
      </c>
      <c r="AH574" s="83"/>
    </row>
    <row r="575" spans="1:34" ht="47.25" hidden="1" outlineLevel="3" x14ac:dyDescent="0.2">
      <c r="A575" s="5" t="s">
        <v>353</v>
      </c>
      <c r="B575" s="5" t="s">
        <v>203</v>
      </c>
      <c r="C575" s="5" t="s">
        <v>356</v>
      </c>
      <c r="D575" s="5"/>
      <c r="E575" s="18" t="s">
        <v>357</v>
      </c>
      <c r="F575" s="4">
        <f t="shared" si="1249"/>
        <v>777</v>
      </c>
      <c r="G575" s="4">
        <f t="shared" si="1249"/>
        <v>0</v>
      </c>
      <c r="H575" s="4">
        <f t="shared" si="1249"/>
        <v>777</v>
      </c>
      <c r="I575" s="4">
        <f t="shared" si="1249"/>
        <v>0</v>
      </c>
      <c r="J575" s="4">
        <f t="shared" si="1249"/>
        <v>0</v>
      </c>
      <c r="K575" s="4">
        <f t="shared" si="1249"/>
        <v>0</v>
      </c>
      <c r="L575" s="4">
        <f t="shared" si="1249"/>
        <v>777</v>
      </c>
      <c r="M575" s="4">
        <f t="shared" si="1249"/>
        <v>0</v>
      </c>
      <c r="N575" s="4">
        <f t="shared" si="1249"/>
        <v>777</v>
      </c>
      <c r="O575" s="4">
        <f t="shared" si="1249"/>
        <v>0</v>
      </c>
      <c r="P575" s="4">
        <f t="shared" si="1249"/>
        <v>0</v>
      </c>
      <c r="Q575" s="4">
        <f t="shared" si="1249"/>
        <v>777</v>
      </c>
      <c r="R575" s="4">
        <f t="shared" si="1250"/>
        <v>670</v>
      </c>
      <c r="S575" s="4">
        <f t="shared" si="1249"/>
        <v>0</v>
      </c>
      <c r="T575" s="4">
        <f t="shared" si="1249"/>
        <v>670</v>
      </c>
      <c r="U575" s="4">
        <f t="shared" si="1249"/>
        <v>0</v>
      </c>
      <c r="V575" s="4">
        <f t="shared" si="1249"/>
        <v>670</v>
      </c>
      <c r="W575" s="4">
        <f t="shared" si="1249"/>
        <v>0</v>
      </c>
      <c r="X575" s="4">
        <f t="shared" si="1249"/>
        <v>670</v>
      </c>
      <c r="Y575" s="4">
        <f t="shared" si="1249"/>
        <v>0</v>
      </c>
      <c r="Z575" s="4">
        <f t="shared" si="1249"/>
        <v>670</v>
      </c>
      <c r="AA575" s="4">
        <f t="shared" si="1251"/>
        <v>670</v>
      </c>
      <c r="AB575" s="4">
        <f t="shared" si="1249"/>
        <v>0</v>
      </c>
      <c r="AC575" s="4">
        <f t="shared" si="1249"/>
        <v>670</v>
      </c>
      <c r="AD575" s="4">
        <f t="shared" si="1249"/>
        <v>0</v>
      </c>
      <c r="AE575" s="4">
        <f t="shared" si="1249"/>
        <v>670</v>
      </c>
      <c r="AF575" s="4">
        <f t="shared" si="1248"/>
        <v>0</v>
      </c>
      <c r="AG575" s="4">
        <f t="shared" si="1248"/>
        <v>670</v>
      </c>
      <c r="AH575" s="83"/>
    </row>
    <row r="576" spans="1:34" ht="36" hidden="1" customHeight="1" outlineLevel="4" x14ac:dyDescent="0.2">
      <c r="A576" s="5" t="s">
        <v>353</v>
      </c>
      <c r="B576" s="5" t="s">
        <v>203</v>
      </c>
      <c r="C576" s="5" t="s">
        <v>358</v>
      </c>
      <c r="D576" s="5"/>
      <c r="E576" s="18" t="s">
        <v>359</v>
      </c>
      <c r="F576" s="4">
        <f>F577</f>
        <v>777</v>
      </c>
      <c r="G576" s="4">
        <f t="shared" si="1249"/>
        <v>0</v>
      </c>
      <c r="H576" s="4">
        <f t="shared" si="1249"/>
        <v>777</v>
      </c>
      <c r="I576" s="4">
        <f t="shared" si="1249"/>
        <v>0</v>
      </c>
      <c r="J576" s="4">
        <f t="shared" si="1249"/>
        <v>0</v>
      </c>
      <c r="K576" s="4">
        <f t="shared" si="1249"/>
        <v>0</v>
      </c>
      <c r="L576" s="4">
        <f t="shared" si="1249"/>
        <v>777</v>
      </c>
      <c r="M576" s="4">
        <f t="shared" si="1249"/>
        <v>0</v>
      </c>
      <c r="N576" s="4">
        <f t="shared" si="1249"/>
        <v>777</v>
      </c>
      <c r="O576" s="4">
        <f t="shared" si="1249"/>
        <v>0</v>
      </c>
      <c r="P576" s="4">
        <f t="shared" si="1249"/>
        <v>0</v>
      </c>
      <c r="Q576" s="4">
        <f t="shared" si="1249"/>
        <v>777</v>
      </c>
      <c r="R576" s="4">
        <f t="shared" si="1250"/>
        <v>670</v>
      </c>
      <c r="S576" s="4">
        <f t="shared" si="1249"/>
        <v>0</v>
      </c>
      <c r="T576" s="4">
        <f t="shared" si="1249"/>
        <v>670</v>
      </c>
      <c r="U576" s="4">
        <f t="shared" si="1249"/>
        <v>0</v>
      </c>
      <c r="V576" s="4">
        <f t="shared" si="1249"/>
        <v>670</v>
      </c>
      <c r="W576" s="4">
        <f t="shared" si="1249"/>
        <v>0</v>
      </c>
      <c r="X576" s="4">
        <f t="shared" si="1249"/>
        <v>670</v>
      </c>
      <c r="Y576" s="4">
        <f t="shared" si="1249"/>
        <v>0</v>
      </c>
      <c r="Z576" s="4">
        <f t="shared" si="1249"/>
        <v>670</v>
      </c>
      <c r="AA576" s="4">
        <f t="shared" si="1251"/>
        <v>670</v>
      </c>
      <c r="AB576" s="4">
        <f t="shared" si="1249"/>
        <v>0</v>
      </c>
      <c r="AC576" s="4">
        <f t="shared" si="1249"/>
        <v>670</v>
      </c>
      <c r="AD576" s="4">
        <f t="shared" si="1249"/>
        <v>0</v>
      </c>
      <c r="AE576" s="4">
        <f t="shared" si="1249"/>
        <v>670</v>
      </c>
      <c r="AF576" s="4">
        <f t="shared" si="1248"/>
        <v>0</v>
      </c>
      <c r="AG576" s="4">
        <f t="shared" si="1248"/>
        <v>670</v>
      </c>
      <c r="AH576" s="83"/>
    </row>
    <row r="577" spans="1:34" ht="31.5" hidden="1" outlineLevel="5" x14ac:dyDescent="0.2">
      <c r="A577" s="5" t="s">
        <v>353</v>
      </c>
      <c r="B577" s="5" t="s">
        <v>203</v>
      </c>
      <c r="C577" s="5" t="s">
        <v>360</v>
      </c>
      <c r="D577" s="5"/>
      <c r="E577" s="18" t="s">
        <v>361</v>
      </c>
      <c r="F577" s="4">
        <f>F578</f>
        <v>777</v>
      </c>
      <c r="G577" s="4">
        <f t="shared" si="1249"/>
        <v>0</v>
      </c>
      <c r="H577" s="4">
        <f t="shared" si="1249"/>
        <v>777</v>
      </c>
      <c r="I577" s="4">
        <f t="shared" si="1249"/>
        <v>0</v>
      </c>
      <c r="J577" s="4">
        <f t="shared" si="1249"/>
        <v>0</v>
      </c>
      <c r="K577" s="4">
        <f t="shared" si="1249"/>
        <v>0</v>
      </c>
      <c r="L577" s="4">
        <f t="shared" si="1249"/>
        <v>777</v>
      </c>
      <c r="M577" s="4">
        <f t="shared" si="1249"/>
        <v>0</v>
      </c>
      <c r="N577" s="4">
        <f t="shared" si="1249"/>
        <v>777</v>
      </c>
      <c r="O577" s="4">
        <f t="shared" si="1249"/>
        <v>0</v>
      </c>
      <c r="P577" s="4">
        <f t="shared" si="1249"/>
        <v>0</v>
      </c>
      <c r="Q577" s="4">
        <f t="shared" si="1249"/>
        <v>777</v>
      </c>
      <c r="R577" s="4">
        <f t="shared" ref="R577" si="1252">R578</f>
        <v>670</v>
      </c>
      <c r="S577" s="4">
        <f t="shared" si="1249"/>
        <v>0</v>
      </c>
      <c r="T577" s="4">
        <f t="shared" si="1249"/>
        <v>670</v>
      </c>
      <c r="U577" s="4">
        <f t="shared" si="1249"/>
        <v>0</v>
      </c>
      <c r="V577" s="4">
        <f t="shared" si="1249"/>
        <v>670</v>
      </c>
      <c r="W577" s="4">
        <f t="shared" si="1249"/>
        <v>0</v>
      </c>
      <c r="X577" s="4">
        <f t="shared" si="1249"/>
        <v>670</v>
      </c>
      <c r="Y577" s="4">
        <f t="shared" si="1249"/>
        <v>0</v>
      </c>
      <c r="Z577" s="4">
        <f t="shared" si="1249"/>
        <v>670</v>
      </c>
      <c r="AA577" s="4">
        <f t="shared" ref="AA577" si="1253">AA578</f>
        <v>670</v>
      </c>
      <c r="AB577" s="4">
        <f t="shared" si="1249"/>
        <v>0</v>
      </c>
      <c r="AC577" s="4">
        <f t="shared" si="1249"/>
        <v>670</v>
      </c>
      <c r="AD577" s="4">
        <f t="shared" si="1249"/>
        <v>0</v>
      </c>
      <c r="AE577" s="4">
        <f t="shared" si="1249"/>
        <v>670</v>
      </c>
      <c r="AF577" s="4">
        <f t="shared" si="1248"/>
        <v>0</v>
      </c>
      <c r="AG577" s="4">
        <f t="shared" si="1248"/>
        <v>670</v>
      </c>
      <c r="AH577" s="83"/>
    </row>
    <row r="578" spans="1:34" ht="31.5" hidden="1" outlineLevel="7" x14ac:dyDescent="0.2">
      <c r="A578" s="11" t="s">
        <v>353</v>
      </c>
      <c r="B578" s="11" t="s">
        <v>203</v>
      </c>
      <c r="C578" s="11" t="s">
        <v>360</v>
      </c>
      <c r="D578" s="11" t="s">
        <v>11</v>
      </c>
      <c r="E578" s="15" t="s">
        <v>12</v>
      </c>
      <c r="F578" s="8">
        <v>777</v>
      </c>
      <c r="G578" s="8"/>
      <c r="H578" s="8">
        <f>SUM(F578:G578)</f>
        <v>777</v>
      </c>
      <c r="I578" s="8"/>
      <c r="J578" s="8"/>
      <c r="K578" s="8"/>
      <c r="L578" s="8">
        <f>SUM(H578:K578)</f>
        <v>777</v>
      </c>
      <c r="M578" s="8"/>
      <c r="N578" s="8">
        <f>SUM(L578:M578)</f>
        <v>777</v>
      </c>
      <c r="O578" s="8"/>
      <c r="P578" s="8"/>
      <c r="Q578" s="8">
        <f>SUM(N578:P578)</f>
        <v>777</v>
      </c>
      <c r="R578" s="8">
        <v>670</v>
      </c>
      <c r="S578" s="8"/>
      <c r="T578" s="8">
        <f>SUM(R578:S578)</f>
        <v>670</v>
      </c>
      <c r="U578" s="8"/>
      <c r="V578" s="8">
        <f>SUM(T578:U578)</f>
        <v>670</v>
      </c>
      <c r="W578" s="8"/>
      <c r="X578" s="8">
        <f>SUM(V578:W578)</f>
        <v>670</v>
      </c>
      <c r="Y578" s="8"/>
      <c r="Z578" s="8">
        <f>SUM(X578:Y578)</f>
        <v>670</v>
      </c>
      <c r="AA578" s="8">
        <v>670</v>
      </c>
      <c r="AB578" s="8"/>
      <c r="AC578" s="8">
        <f>SUM(AA578:AB578)</f>
        <v>670</v>
      </c>
      <c r="AD578" s="8"/>
      <c r="AE578" s="8">
        <f>SUM(AC578:AD578)</f>
        <v>670</v>
      </c>
      <c r="AF578" s="8"/>
      <c r="AG578" s="8">
        <f>SUM(AE578:AF578)</f>
        <v>670</v>
      </c>
      <c r="AH578" s="83"/>
    </row>
    <row r="579" spans="1:34" ht="15.75" hidden="1" outlineLevel="7" x14ac:dyDescent="0.2">
      <c r="A579" s="5" t="s">
        <v>353</v>
      </c>
      <c r="B579" s="5" t="s">
        <v>553</v>
      </c>
      <c r="C579" s="11"/>
      <c r="D579" s="11"/>
      <c r="E579" s="12" t="s">
        <v>537</v>
      </c>
      <c r="F579" s="4">
        <f>F580</f>
        <v>21</v>
      </c>
      <c r="G579" s="4">
        <f t="shared" ref="G579:Q579" si="1254">G580</f>
        <v>0</v>
      </c>
      <c r="H579" s="4">
        <f t="shared" si="1254"/>
        <v>21</v>
      </c>
      <c r="I579" s="4">
        <f t="shared" si="1254"/>
        <v>0</v>
      </c>
      <c r="J579" s="4">
        <f t="shared" si="1254"/>
        <v>0</v>
      </c>
      <c r="K579" s="4">
        <f t="shared" si="1254"/>
        <v>0</v>
      </c>
      <c r="L579" s="4">
        <f t="shared" si="1254"/>
        <v>21</v>
      </c>
      <c r="M579" s="4">
        <f t="shared" si="1254"/>
        <v>0</v>
      </c>
      <c r="N579" s="4">
        <f t="shared" si="1254"/>
        <v>21</v>
      </c>
      <c r="O579" s="4">
        <f t="shared" si="1254"/>
        <v>0</v>
      </c>
      <c r="P579" s="4">
        <f t="shared" si="1254"/>
        <v>0</v>
      </c>
      <c r="Q579" s="4">
        <f t="shared" si="1254"/>
        <v>21</v>
      </c>
      <c r="R579" s="4">
        <f t="shared" ref="R579:AA579" si="1255">R580</f>
        <v>0</v>
      </c>
      <c r="S579" s="4">
        <f t="shared" ref="S579" si="1256">S580</f>
        <v>0</v>
      </c>
      <c r="T579" s="4"/>
      <c r="U579" s="4">
        <f t="shared" ref="U579:Z579" si="1257">U580</f>
        <v>0</v>
      </c>
      <c r="V579" s="4">
        <f t="shared" si="1257"/>
        <v>0</v>
      </c>
      <c r="W579" s="4">
        <f t="shared" si="1257"/>
        <v>0</v>
      </c>
      <c r="X579" s="4">
        <f t="shared" si="1257"/>
        <v>0</v>
      </c>
      <c r="Y579" s="4">
        <f t="shared" si="1257"/>
        <v>0</v>
      </c>
      <c r="Z579" s="4">
        <f t="shared" si="1257"/>
        <v>0</v>
      </c>
      <c r="AA579" s="4">
        <f t="shared" si="1255"/>
        <v>0</v>
      </c>
      <c r="AB579" s="4">
        <f t="shared" ref="AB579" si="1258">AB580</f>
        <v>0</v>
      </c>
      <c r="AC579" s="4"/>
      <c r="AD579" s="4">
        <f t="shared" ref="AD579:AG584" si="1259">AD580</f>
        <v>0</v>
      </c>
      <c r="AE579" s="4">
        <f t="shared" si="1259"/>
        <v>0</v>
      </c>
      <c r="AF579" s="4">
        <f t="shared" si="1259"/>
        <v>0</v>
      </c>
      <c r="AG579" s="4">
        <f t="shared" si="1259"/>
        <v>0</v>
      </c>
      <c r="AH579" s="83"/>
    </row>
    <row r="580" spans="1:34" ht="31.5" hidden="1" outlineLevel="1" x14ac:dyDescent="0.2">
      <c r="A580" s="5" t="s">
        <v>353</v>
      </c>
      <c r="B580" s="5" t="s">
        <v>21</v>
      </c>
      <c r="C580" s="5"/>
      <c r="D580" s="5"/>
      <c r="E580" s="18" t="s">
        <v>22</v>
      </c>
      <c r="F580" s="4">
        <f t="shared" ref="F580:AF584" si="1260">F581</f>
        <v>21</v>
      </c>
      <c r="G580" s="4">
        <f t="shared" si="1260"/>
        <v>0</v>
      </c>
      <c r="H580" s="4">
        <f t="shared" si="1260"/>
        <v>21</v>
      </c>
      <c r="I580" s="4">
        <f t="shared" si="1260"/>
        <v>0</v>
      </c>
      <c r="J580" s="4">
        <f t="shared" si="1260"/>
        <v>0</v>
      </c>
      <c r="K580" s="4">
        <f t="shared" si="1260"/>
        <v>0</v>
      </c>
      <c r="L580" s="4">
        <f t="shared" si="1260"/>
        <v>21</v>
      </c>
      <c r="M580" s="4">
        <f t="shared" si="1260"/>
        <v>0</v>
      </c>
      <c r="N580" s="4">
        <f t="shared" si="1260"/>
        <v>21</v>
      </c>
      <c r="O580" s="4">
        <f t="shared" si="1260"/>
        <v>0</v>
      </c>
      <c r="P580" s="4">
        <f t="shared" si="1260"/>
        <v>0</v>
      </c>
      <c r="Q580" s="4">
        <f t="shared" si="1260"/>
        <v>21</v>
      </c>
      <c r="R580" s="4">
        <f t="shared" ref="R580:R583" si="1261">R581</f>
        <v>0</v>
      </c>
      <c r="S580" s="4">
        <f t="shared" si="1260"/>
        <v>0</v>
      </c>
      <c r="T580" s="4"/>
      <c r="U580" s="4">
        <f t="shared" si="1260"/>
        <v>0</v>
      </c>
      <c r="V580" s="4">
        <f t="shared" si="1260"/>
        <v>0</v>
      </c>
      <c r="W580" s="4">
        <f t="shared" si="1260"/>
        <v>0</v>
      </c>
      <c r="X580" s="4">
        <f t="shared" si="1260"/>
        <v>0</v>
      </c>
      <c r="Y580" s="4">
        <f t="shared" si="1260"/>
        <v>0</v>
      </c>
      <c r="Z580" s="4">
        <f t="shared" si="1260"/>
        <v>0</v>
      </c>
      <c r="AA580" s="4">
        <f t="shared" ref="AA580:AA583" si="1262">AA581</f>
        <v>0</v>
      </c>
      <c r="AB580" s="4">
        <f t="shared" si="1260"/>
        <v>0</v>
      </c>
      <c r="AC580" s="4"/>
      <c r="AD580" s="4">
        <f t="shared" si="1260"/>
        <v>0</v>
      </c>
      <c r="AE580" s="4">
        <f t="shared" si="1260"/>
        <v>0</v>
      </c>
      <c r="AF580" s="4">
        <f t="shared" si="1260"/>
        <v>0</v>
      </c>
      <c r="AG580" s="4">
        <f t="shared" si="1259"/>
        <v>0</v>
      </c>
      <c r="AH580" s="83"/>
    </row>
    <row r="581" spans="1:34" ht="31.5" hidden="1" outlineLevel="2" x14ac:dyDescent="0.2">
      <c r="A581" s="5" t="s">
        <v>353</v>
      </c>
      <c r="B581" s="5" t="s">
        <v>21</v>
      </c>
      <c r="C581" s="5" t="s">
        <v>52</v>
      </c>
      <c r="D581" s="5"/>
      <c r="E581" s="18" t="s">
        <v>53</v>
      </c>
      <c r="F581" s="4">
        <f t="shared" si="1260"/>
        <v>21</v>
      </c>
      <c r="G581" s="4">
        <f t="shared" si="1260"/>
        <v>0</v>
      </c>
      <c r="H581" s="4">
        <f t="shared" si="1260"/>
        <v>21</v>
      </c>
      <c r="I581" s="4">
        <f t="shared" si="1260"/>
        <v>0</v>
      </c>
      <c r="J581" s="4">
        <f t="shared" si="1260"/>
        <v>0</v>
      </c>
      <c r="K581" s="4">
        <f t="shared" si="1260"/>
        <v>0</v>
      </c>
      <c r="L581" s="4">
        <f t="shared" si="1260"/>
        <v>21</v>
      </c>
      <c r="M581" s="4">
        <f t="shared" si="1260"/>
        <v>0</v>
      </c>
      <c r="N581" s="4">
        <f t="shared" si="1260"/>
        <v>21</v>
      </c>
      <c r="O581" s="4">
        <f t="shared" si="1260"/>
        <v>0</v>
      </c>
      <c r="P581" s="4">
        <f t="shared" si="1260"/>
        <v>0</v>
      </c>
      <c r="Q581" s="4">
        <f t="shared" si="1260"/>
        <v>21</v>
      </c>
      <c r="R581" s="4">
        <f t="shared" si="1261"/>
        <v>0</v>
      </c>
      <c r="S581" s="4">
        <f t="shared" si="1260"/>
        <v>0</v>
      </c>
      <c r="T581" s="4"/>
      <c r="U581" s="4">
        <f t="shared" si="1260"/>
        <v>0</v>
      </c>
      <c r="V581" s="4">
        <f t="shared" si="1260"/>
        <v>0</v>
      </c>
      <c r="W581" s="4">
        <f t="shared" si="1260"/>
        <v>0</v>
      </c>
      <c r="X581" s="4">
        <f t="shared" si="1260"/>
        <v>0</v>
      </c>
      <c r="Y581" s="4">
        <f t="shared" si="1260"/>
        <v>0</v>
      </c>
      <c r="Z581" s="4">
        <f t="shared" si="1260"/>
        <v>0</v>
      </c>
      <c r="AA581" s="4">
        <f t="shared" si="1262"/>
        <v>0</v>
      </c>
      <c r="AB581" s="4">
        <f t="shared" si="1260"/>
        <v>0</v>
      </c>
      <c r="AC581" s="4"/>
      <c r="AD581" s="4">
        <f t="shared" si="1260"/>
        <v>0</v>
      </c>
      <c r="AE581" s="4">
        <f t="shared" si="1260"/>
        <v>0</v>
      </c>
      <c r="AF581" s="4">
        <f t="shared" si="1259"/>
        <v>0</v>
      </c>
      <c r="AG581" s="4">
        <f t="shared" si="1259"/>
        <v>0</v>
      </c>
      <c r="AH581" s="83"/>
    </row>
    <row r="582" spans="1:34" ht="31.5" hidden="1" outlineLevel="3" x14ac:dyDescent="0.2">
      <c r="A582" s="5" t="s">
        <v>353</v>
      </c>
      <c r="B582" s="5" t="s">
        <v>21</v>
      </c>
      <c r="C582" s="5" t="s">
        <v>98</v>
      </c>
      <c r="D582" s="5"/>
      <c r="E582" s="18" t="s">
        <v>99</v>
      </c>
      <c r="F582" s="4">
        <f t="shared" si="1260"/>
        <v>21</v>
      </c>
      <c r="G582" s="4">
        <f t="shared" si="1260"/>
        <v>0</v>
      </c>
      <c r="H582" s="4">
        <f t="shared" si="1260"/>
        <v>21</v>
      </c>
      <c r="I582" s="4">
        <f t="shared" si="1260"/>
        <v>0</v>
      </c>
      <c r="J582" s="4">
        <f t="shared" si="1260"/>
        <v>0</v>
      </c>
      <c r="K582" s="4">
        <f t="shared" si="1260"/>
        <v>0</v>
      </c>
      <c r="L582" s="4">
        <f t="shared" si="1260"/>
        <v>21</v>
      </c>
      <c r="M582" s="4">
        <f t="shared" si="1260"/>
        <v>0</v>
      </c>
      <c r="N582" s="4">
        <f t="shared" si="1260"/>
        <v>21</v>
      </c>
      <c r="O582" s="4">
        <f t="shared" si="1260"/>
        <v>0</v>
      </c>
      <c r="P582" s="4">
        <f t="shared" si="1260"/>
        <v>0</v>
      </c>
      <c r="Q582" s="4">
        <f t="shared" si="1260"/>
        <v>21</v>
      </c>
      <c r="R582" s="4">
        <f t="shared" si="1261"/>
        <v>0</v>
      </c>
      <c r="S582" s="4">
        <f t="shared" si="1260"/>
        <v>0</v>
      </c>
      <c r="T582" s="4"/>
      <c r="U582" s="4">
        <f t="shared" si="1260"/>
        <v>0</v>
      </c>
      <c r="V582" s="4">
        <f t="shared" si="1260"/>
        <v>0</v>
      </c>
      <c r="W582" s="4">
        <f t="shared" si="1260"/>
        <v>0</v>
      </c>
      <c r="X582" s="4">
        <f t="shared" si="1260"/>
        <v>0</v>
      </c>
      <c r="Y582" s="4">
        <f t="shared" si="1260"/>
        <v>0</v>
      </c>
      <c r="Z582" s="4">
        <f t="shared" si="1260"/>
        <v>0</v>
      </c>
      <c r="AA582" s="4">
        <f t="shared" si="1262"/>
        <v>0</v>
      </c>
      <c r="AB582" s="4">
        <f t="shared" si="1260"/>
        <v>0</v>
      </c>
      <c r="AC582" s="4"/>
      <c r="AD582" s="4">
        <f t="shared" si="1260"/>
        <v>0</v>
      </c>
      <c r="AE582" s="4">
        <f t="shared" si="1260"/>
        <v>0</v>
      </c>
      <c r="AF582" s="4">
        <f t="shared" si="1259"/>
        <v>0</v>
      </c>
      <c r="AG582" s="4">
        <f t="shared" si="1259"/>
        <v>0</v>
      </c>
      <c r="AH582" s="83"/>
    </row>
    <row r="583" spans="1:34" ht="47.25" hidden="1" outlineLevel="4" x14ac:dyDescent="0.2">
      <c r="A583" s="5" t="s">
        <v>353</v>
      </c>
      <c r="B583" s="5" t="s">
        <v>21</v>
      </c>
      <c r="C583" s="5" t="s">
        <v>100</v>
      </c>
      <c r="D583" s="5"/>
      <c r="E583" s="18" t="s">
        <v>101</v>
      </c>
      <c r="F583" s="4">
        <f t="shared" si="1260"/>
        <v>21</v>
      </c>
      <c r="G583" s="4">
        <f t="shared" si="1260"/>
        <v>0</v>
      </c>
      <c r="H583" s="4">
        <f t="shared" si="1260"/>
        <v>21</v>
      </c>
      <c r="I583" s="4">
        <f t="shared" si="1260"/>
        <v>0</v>
      </c>
      <c r="J583" s="4">
        <f t="shared" si="1260"/>
        <v>0</v>
      </c>
      <c r="K583" s="4">
        <f t="shared" si="1260"/>
        <v>0</v>
      </c>
      <c r="L583" s="4">
        <f t="shared" si="1260"/>
        <v>21</v>
      </c>
      <c r="M583" s="4">
        <f t="shared" si="1260"/>
        <v>0</v>
      </c>
      <c r="N583" s="4">
        <f t="shared" si="1260"/>
        <v>21</v>
      </c>
      <c r="O583" s="4">
        <f t="shared" si="1260"/>
        <v>0</v>
      </c>
      <c r="P583" s="4">
        <f t="shared" si="1260"/>
        <v>0</v>
      </c>
      <c r="Q583" s="4">
        <f t="shared" si="1260"/>
        <v>21</v>
      </c>
      <c r="R583" s="4">
        <f t="shared" si="1261"/>
        <v>0</v>
      </c>
      <c r="S583" s="4">
        <f t="shared" si="1260"/>
        <v>0</v>
      </c>
      <c r="T583" s="4"/>
      <c r="U583" s="4">
        <f t="shared" si="1260"/>
        <v>0</v>
      </c>
      <c r="V583" s="4">
        <f t="shared" si="1260"/>
        <v>0</v>
      </c>
      <c r="W583" s="4">
        <f t="shared" si="1260"/>
        <v>0</v>
      </c>
      <c r="X583" s="4">
        <f t="shared" si="1260"/>
        <v>0</v>
      </c>
      <c r="Y583" s="4">
        <f t="shared" si="1260"/>
        <v>0</v>
      </c>
      <c r="Z583" s="4">
        <f t="shared" si="1260"/>
        <v>0</v>
      </c>
      <c r="AA583" s="4">
        <f t="shared" si="1262"/>
        <v>0</v>
      </c>
      <c r="AB583" s="4">
        <f t="shared" si="1260"/>
        <v>0</v>
      </c>
      <c r="AC583" s="4"/>
      <c r="AD583" s="4">
        <f t="shared" si="1260"/>
        <v>0</v>
      </c>
      <c r="AE583" s="4">
        <f t="shared" si="1260"/>
        <v>0</v>
      </c>
      <c r="AF583" s="4">
        <f t="shared" si="1259"/>
        <v>0</v>
      </c>
      <c r="AG583" s="4">
        <f t="shared" si="1259"/>
        <v>0</v>
      </c>
      <c r="AH583" s="83"/>
    </row>
    <row r="584" spans="1:34" ht="15.75" hidden="1" outlineLevel="5" x14ac:dyDescent="0.2">
      <c r="A584" s="5" t="s">
        <v>353</v>
      </c>
      <c r="B584" s="5" t="s">
        <v>21</v>
      </c>
      <c r="C584" s="5" t="s">
        <v>102</v>
      </c>
      <c r="D584" s="5"/>
      <c r="E584" s="18" t="s">
        <v>103</v>
      </c>
      <c r="F584" s="4">
        <f>F585</f>
        <v>21</v>
      </c>
      <c r="G584" s="4">
        <f t="shared" si="1260"/>
        <v>0</v>
      </c>
      <c r="H584" s="4">
        <f t="shared" si="1260"/>
        <v>21</v>
      </c>
      <c r="I584" s="4">
        <f t="shared" si="1260"/>
        <v>0</v>
      </c>
      <c r="J584" s="4">
        <f t="shared" si="1260"/>
        <v>0</v>
      </c>
      <c r="K584" s="4">
        <f t="shared" si="1260"/>
        <v>0</v>
      </c>
      <c r="L584" s="4">
        <f t="shared" si="1260"/>
        <v>21</v>
      </c>
      <c r="M584" s="4">
        <f t="shared" si="1260"/>
        <v>0</v>
      </c>
      <c r="N584" s="4">
        <f t="shared" si="1260"/>
        <v>21</v>
      </c>
      <c r="O584" s="4">
        <f t="shared" si="1260"/>
        <v>0</v>
      </c>
      <c r="P584" s="4">
        <f t="shared" si="1260"/>
        <v>0</v>
      </c>
      <c r="Q584" s="4">
        <f t="shared" si="1260"/>
        <v>21</v>
      </c>
      <c r="R584" s="4">
        <f t="shared" ref="R584:AA584" si="1263">R585</f>
        <v>0</v>
      </c>
      <c r="S584" s="4">
        <f t="shared" si="1260"/>
        <v>0</v>
      </c>
      <c r="T584" s="4"/>
      <c r="U584" s="4">
        <f t="shared" si="1260"/>
        <v>0</v>
      </c>
      <c r="V584" s="4">
        <f t="shared" si="1260"/>
        <v>0</v>
      </c>
      <c r="W584" s="4">
        <f t="shared" si="1260"/>
        <v>0</v>
      </c>
      <c r="X584" s="4">
        <f t="shared" si="1260"/>
        <v>0</v>
      </c>
      <c r="Y584" s="4">
        <f t="shared" si="1260"/>
        <v>0</v>
      </c>
      <c r="Z584" s="4">
        <f t="shared" si="1260"/>
        <v>0</v>
      </c>
      <c r="AA584" s="4">
        <f t="shared" si="1263"/>
        <v>0</v>
      </c>
      <c r="AB584" s="4">
        <f t="shared" si="1260"/>
        <v>0</v>
      </c>
      <c r="AC584" s="4"/>
      <c r="AD584" s="4">
        <f t="shared" si="1260"/>
        <v>0</v>
      </c>
      <c r="AE584" s="4">
        <f t="shared" si="1260"/>
        <v>0</v>
      </c>
      <c r="AF584" s="4">
        <f t="shared" si="1259"/>
        <v>0</v>
      </c>
      <c r="AG584" s="4">
        <f t="shared" si="1259"/>
        <v>0</v>
      </c>
      <c r="AH584" s="83"/>
    </row>
    <row r="585" spans="1:34" ht="31.5" hidden="1" outlineLevel="7" x14ac:dyDescent="0.2">
      <c r="A585" s="11" t="s">
        <v>353</v>
      </c>
      <c r="B585" s="11" t="s">
        <v>21</v>
      </c>
      <c r="C585" s="11" t="s">
        <v>102</v>
      </c>
      <c r="D585" s="11" t="s">
        <v>11</v>
      </c>
      <c r="E585" s="15" t="s">
        <v>12</v>
      </c>
      <c r="F585" s="8">
        <v>21</v>
      </c>
      <c r="G585" s="8"/>
      <c r="H585" s="8">
        <f>SUM(F585:G585)</f>
        <v>21</v>
      </c>
      <c r="I585" s="8"/>
      <c r="J585" s="8"/>
      <c r="K585" s="8"/>
      <c r="L585" s="8">
        <f>SUM(H585:K585)</f>
        <v>21</v>
      </c>
      <c r="M585" s="8"/>
      <c r="N585" s="8">
        <f>SUM(L585:M585)</f>
        <v>21</v>
      </c>
      <c r="O585" s="8"/>
      <c r="P585" s="8"/>
      <c r="Q585" s="8">
        <f>SUM(N585:P585)</f>
        <v>21</v>
      </c>
      <c r="R585" s="8"/>
      <c r="S585" s="8"/>
      <c r="T585" s="8"/>
      <c r="U585" s="8"/>
      <c r="V585" s="8">
        <f>SUM(T585:U585)</f>
        <v>0</v>
      </c>
      <c r="W585" s="8"/>
      <c r="X585" s="8">
        <f>SUM(V585:W585)</f>
        <v>0</v>
      </c>
      <c r="Y585" s="8"/>
      <c r="Z585" s="8">
        <f>SUM(X585:Y585)</f>
        <v>0</v>
      </c>
      <c r="AA585" s="8"/>
      <c r="AB585" s="8"/>
      <c r="AC585" s="8"/>
      <c r="AD585" s="8"/>
      <c r="AE585" s="8">
        <f>SUM(AC585:AD585)</f>
        <v>0</v>
      </c>
      <c r="AF585" s="8"/>
      <c r="AG585" s="8">
        <f>SUM(AE585:AF585)</f>
        <v>0</v>
      </c>
      <c r="AH585" s="83"/>
    </row>
    <row r="586" spans="1:34" ht="15.75" outlineLevel="7" x14ac:dyDescent="0.2">
      <c r="A586" s="11"/>
      <c r="B586" s="11"/>
      <c r="C586" s="11"/>
      <c r="D586" s="11"/>
      <c r="E586" s="15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3"/>
    </row>
    <row r="587" spans="1:34" ht="31.5" x14ac:dyDescent="0.2">
      <c r="A587" s="5" t="s">
        <v>362</v>
      </c>
      <c r="B587" s="5"/>
      <c r="C587" s="5"/>
      <c r="D587" s="5"/>
      <c r="E587" s="18" t="s">
        <v>363</v>
      </c>
      <c r="F587" s="4">
        <f>F588+F620+F627</f>
        <v>64368</v>
      </c>
      <c r="G587" s="4">
        <f t="shared" ref="G587:J587" si="1264">G588+G620+G627</f>
        <v>-9002.3207199999997</v>
      </c>
      <c r="H587" s="4">
        <f t="shared" si="1264"/>
        <v>55365.679280000004</v>
      </c>
      <c r="I587" s="4">
        <f t="shared" si="1264"/>
        <v>-0.01</v>
      </c>
      <c r="J587" s="4">
        <f t="shared" si="1264"/>
        <v>221.20724999999999</v>
      </c>
      <c r="K587" s="4">
        <f t="shared" ref="K587:L587" si="1265">K588+K620+K627</f>
        <v>-444</v>
      </c>
      <c r="L587" s="4">
        <f t="shared" si="1265"/>
        <v>55142.876530000009</v>
      </c>
      <c r="M587" s="4">
        <f t="shared" ref="M587:Q587" si="1266">M588+M620+M627</f>
        <v>0</v>
      </c>
      <c r="N587" s="4">
        <f t="shared" si="1266"/>
        <v>55142.876530000009</v>
      </c>
      <c r="O587" s="4">
        <f t="shared" si="1266"/>
        <v>-0.01</v>
      </c>
      <c r="P587" s="4">
        <f t="shared" si="1266"/>
        <v>0</v>
      </c>
      <c r="Q587" s="4">
        <f t="shared" si="1266"/>
        <v>55142.866530000007</v>
      </c>
      <c r="R587" s="4">
        <f t="shared" ref="R587:AA587" si="1267">R588+R620+R627</f>
        <v>27241.8</v>
      </c>
      <c r="S587" s="4">
        <f t="shared" ref="S587" si="1268">S588+S620+S627</f>
        <v>0</v>
      </c>
      <c r="T587" s="4">
        <f t="shared" ref="T587:Z587" si="1269">T588+T620+T627</f>
        <v>27241.8</v>
      </c>
      <c r="U587" s="4">
        <f t="shared" si="1269"/>
        <v>0</v>
      </c>
      <c r="V587" s="4">
        <f t="shared" si="1269"/>
        <v>27241.8</v>
      </c>
      <c r="W587" s="4">
        <f t="shared" si="1269"/>
        <v>0</v>
      </c>
      <c r="X587" s="4">
        <f t="shared" si="1269"/>
        <v>27241.8</v>
      </c>
      <c r="Y587" s="4">
        <f t="shared" si="1269"/>
        <v>-0.01</v>
      </c>
      <c r="Z587" s="4">
        <f t="shared" si="1269"/>
        <v>27241.79</v>
      </c>
      <c r="AA587" s="4">
        <f t="shared" si="1267"/>
        <v>26251.1</v>
      </c>
      <c r="AB587" s="4">
        <f t="shared" ref="AB587" si="1270">AB588+AB620+AB627</f>
        <v>0</v>
      </c>
      <c r="AC587" s="4">
        <f t="shared" ref="AC587:AG587" si="1271">AC588+AC620+AC627</f>
        <v>26251.1</v>
      </c>
      <c r="AD587" s="4">
        <f t="shared" si="1271"/>
        <v>0</v>
      </c>
      <c r="AE587" s="4">
        <f t="shared" si="1271"/>
        <v>26251.1</v>
      </c>
      <c r="AF587" s="4">
        <f t="shared" si="1271"/>
        <v>-0.01</v>
      </c>
      <c r="AG587" s="4">
        <f t="shared" si="1271"/>
        <v>26251.09</v>
      </c>
      <c r="AH587" s="83"/>
    </row>
    <row r="588" spans="1:34" ht="15.75" x14ac:dyDescent="0.2">
      <c r="A588" s="5" t="s">
        <v>362</v>
      </c>
      <c r="B588" s="5" t="s">
        <v>552</v>
      </c>
      <c r="C588" s="5"/>
      <c r="D588" s="5"/>
      <c r="E588" s="12" t="s">
        <v>536</v>
      </c>
      <c r="F588" s="4">
        <f>F589+F598</f>
        <v>63336</v>
      </c>
      <c r="G588" s="4">
        <f t="shared" ref="G588:J588" si="1272">G589+G598</f>
        <v>-9002.3207199999997</v>
      </c>
      <c r="H588" s="4">
        <f t="shared" si="1272"/>
        <v>54333.679280000004</v>
      </c>
      <c r="I588" s="4">
        <f t="shared" si="1272"/>
        <v>-0.01</v>
      </c>
      <c r="J588" s="4">
        <f t="shared" si="1272"/>
        <v>221.20724999999999</v>
      </c>
      <c r="K588" s="4">
        <f t="shared" ref="K588:L588" si="1273">K589+K598</f>
        <v>-444</v>
      </c>
      <c r="L588" s="4">
        <f t="shared" si="1273"/>
        <v>54110.876530000009</v>
      </c>
      <c r="M588" s="4">
        <f t="shared" ref="M588:Q588" si="1274">M589+M598</f>
        <v>0</v>
      </c>
      <c r="N588" s="4">
        <f t="shared" si="1274"/>
        <v>54110.876530000009</v>
      </c>
      <c r="O588" s="4">
        <f t="shared" si="1274"/>
        <v>-0.01</v>
      </c>
      <c r="P588" s="4">
        <f t="shared" si="1274"/>
        <v>0</v>
      </c>
      <c r="Q588" s="4">
        <f t="shared" si="1274"/>
        <v>54110.866530000007</v>
      </c>
      <c r="R588" s="4">
        <f t="shared" ref="R588:AA588" si="1275">R589+R598</f>
        <v>26241.8</v>
      </c>
      <c r="S588" s="4">
        <f t="shared" ref="S588" si="1276">S589+S598</f>
        <v>0</v>
      </c>
      <c r="T588" s="4">
        <f t="shared" ref="T588:Z588" si="1277">T589+T598</f>
        <v>26241.8</v>
      </c>
      <c r="U588" s="4">
        <f t="shared" si="1277"/>
        <v>0</v>
      </c>
      <c r="V588" s="4">
        <f t="shared" si="1277"/>
        <v>26241.8</v>
      </c>
      <c r="W588" s="4">
        <f t="shared" si="1277"/>
        <v>0</v>
      </c>
      <c r="X588" s="4">
        <f t="shared" si="1277"/>
        <v>26241.8</v>
      </c>
      <c r="Y588" s="4">
        <f t="shared" si="1277"/>
        <v>-0.01</v>
      </c>
      <c r="Z588" s="4">
        <f t="shared" si="1277"/>
        <v>26241.79</v>
      </c>
      <c r="AA588" s="4">
        <f t="shared" si="1275"/>
        <v>25251.1</v>
      </c>
      <c r="AB588" s="4">
        <f t="shared" ref="AB588" si="1278">AB589+AB598</f>
        <v>0</v>
      </c>
      <c r="AC588" s="4">
        <f t="shared" ref="AC588:AG588" si="1279">AC589+AC598</f>
        <v>25251.1</v>
      </c>
      <c r="AD588" s="4">
        <f t="shared" si="1279"/>
        <v>0</v>
      </c>
      <c r="AE588" s="4">
        <f t="shared" si="1279"/>
        <v>25251.1</v>
      </c>
      <c r="AF588" s="4">
        <f t="shared" si="1279"/>
        <v>-0.01</v>
      </c>
      <c r="AG588" s="4">
        <f t="shared" si="1279"/>
        <v>25251.09</v>
      </c>
      <c r="AH588" s="83"/>
    </row>
    <row r="589" spans="1:34" ht="47.25" outlineLevel="1" x14ac:dyDescent="0.2">
      <c r="A589" s="5" t="s">
        <v>362</v>
      </c>
      <c r="B589" s="5" t="s">
        <v>40</v>
      </c>
      <c r="C589" s="5"/>
      <c r="D589" s="5"/>
      <c r="E589" s="18" t="s">
        <v>41</v>
      </c>
      <c r="F589" s="4">
        <f t="shared" ref="F589:AF592" si="1280">F590</f>
        <v>21752.700000000004</v>
      </c>
      <c r="G589" s="4">
        <f t="shared" si="1280"/>
        <v>0</v>
      </c>
      <c r="H589" s="4">
        <f t="shared" si="1280"/>
        <v>21752.700000000004</v>
      </c>
      <c r="I589" s="4">
        <f t="shared" si="1280"/>
        <v>0</v>
      </c>
      <c r="J589" s="4">
        <f t="shared" si="1280"/>
        <v>1.17</v>
      </c>
      <c r="K589" s="4">
        <f t="shared" si="1280"/>
        <v>-444</v>
      </c>
      <c r="L589" s="4">
        <f t="shared" si="1280"/>
        <v>21309.870000000003</v>
      </c>
      <c r="M589" s="4">
        <f t="shared" si="1280"/>
        <v>0</v>
      </c>
      <c r="N589" s="4">
        <f t="shared" si="1280"/>
        <v>21309.870000000003</v>
      </c>
      <c r="O589" s="4">
        <f t="shared" si="1280"/>
        <v>0</v>
      </c>
      <c r="P589" s="4">
        <f t="shared" si="1280"/>
        <v>0</v>
      </c>
      <c r="Q589" s="4">
        <f t="shared" si="1280"/>
        <v>21309.870000000003</v>
      </c>
      <c r="R589" s="4">
        <f t="shared" ref="R589:R592" si="1281">R590</f>
        <v>19148</v>
      </c>
      <c r="S589" s="4">
        <f t="shared" si="1280"/>
        <v>0</v>
      </c>
      <c r="T589" s="4">
        <f t="shared" si="1280"/>
        <v>19148</v>
      </c>
      <c r="U589" s="4">
        <f t="shared" si="1280"/>
        <v>0</v>
      </c>
      <c r="V589" s="4">
        <f t="shared" si="1280"/>
        <v>19148</v>
      </c>
      <c r="W589" s="4">
        <f t="shared" si="1280"/>
        <v>0</v>
      </c>
      <c r="X589" s="4">
        <f t="shared" si="1280"/>
        <v>19148</v>
      </c>
      <c r="Y589" s="4">
        <f t="shared" si="1280"/>
        <v>0</v>
      </c>
      <c r="Z589" s="4">
        <f t="shared" si="1280"/>
        <v>19148</v>
      </c>
      <c r="AA589" s="4">
        <f t="shared" ref="AA589:AA592" si="1282">AA590</f>
        <v>18157.3</v>
      </c>
      <c r="AB589" s="4">
        <f t="shared" si="1280"/>
        <v>0</v>
      </c>
      <c r="AC589" s="4">
        <f t="shared" si="1280"/>
        <v>18157.3</v>
      </c>
      <c r="AD589" s="4">
        <f t="shared" si="1280"/>
        <v>0</v>
      </c>
      <c r="AE589" s="4">
        <f t="shared" si="1280"/>
        <v>18157.3</v>
      </c>
      <c r="AF589" s="4">
        <f t="shared" si="1280"/>
        <v>0</v>
      </c>
      <c r="AG589" s="4">
        <f t="shared" ref="AF589:AG592" si="1283">AG590</f>
        <v>18157.3</v>
      </c>
      <c r="AH589" s="83"/>
    </row>
    <row r="590" spans="1:34" ht="31.5" outlineLevel="2" x14ac:dyDescent="0.2">
      <c r="A590" s="5" t="s">
        <v>362</v>
      </c>
      <c r="B590" s="5" t="s">
        <v>40</v>
      </c>
      <c r="C590" s="5" t="s">
        <v>158</v>
      </c>
      <c r="D590" s="5"/>
      <c r="E590" s="18" t="s">
        <v>159</v>
      </c>
      <c r="F590" s="4">
        <f t="shared" si="1280"/>
        <v>21752.700000000004</v>
      </c>
      <c r="G590" s="4">
        <f t="shared" si="1280"/>
        <v>0</v>
      </c>
      <c r="H590" s="4">
        <f t="shared" si="1280"/>
        <v>21752.700000000004</v>
      </c>
      <c r="I590" s="4">
        <f t="shared" si="1280"/>
        <v>0</v>
      </c>
      <c r="J590" s="4">
        <f t="shared" si="1280"/>
        <v>1.17</v>
      </c>
      <c r="K590" s="4">
        <f t="shared" si="1280"/>
        <v>-444</v>
      </c>
      <c r="L590" s="4">
        <f t="shared" si="1280"/>
        <v>21309.870000000003</v>
      </c>
      <c r="M590" s="4">
        <f t="shared" si="1280"/>
        <v>0</v>
      </c>
      <c r="N590" s="4">
        <f t="shared" si="1280"/>
        <v>21309.870000000003</v>
      </c>
      <c r="O590" s="4">
        <f t="shared" si="1280"/>
        <v>0</v>
      </c>
      <c r="P590" s="4">
        <f t="shared" si="1280"/>
        <v>0</v>
      </c>
      <c r="Q590" s="4">
        <f t="shared" si="1280"/>
        <v>21309.870000000003</v>
      </c>
      <c r="R590" s="4">
        <f t="shared" si="1281"/>
        <v>19148</v>
      </c>
      <c r="S590" s="4">
        <f t="shared" si="1280"/>
        <v>0</v>
      </c>
      <c r="T590" s="4">
        <f t="shared" si="1280"/>
        <v>19148</v>
      </c>
      <c r="U590" s="4">
        <f t="shared" si="1280"/>
        <v>0</v>
      </c>
      <c r="V590" s="4">
        <f t="shared" si="1280"/>
        <v>19148</v>
      </c>
      <c r="W590" s="4">
        <f t="shared" si="1280"/>
        <v>0</v>
      </c>
      <c r="X590" s="4">
        <f t="shared" si="1280"/>
        <v>19148</v>
      </c>
      <c r="Y590" s="4">
        <f t="shared" si="1280"/>
        <v>0</v>
      </c>
      <c r="Z590" s="4">
        <f t="shared" si="1280"/>
        <v>19148</v>
      </c>
      <c r="AA590" s="4">
        <f t="shared" si="1282"/>
        <v>18157.3</v>
      </c>
      <c r="AB590" s="4">
        <f t="shared" si="1280"/>
        <v>0</v>
      </c>
      <c r="AC590" s="4">
        <f t="shared" si="1280"/>
        <v>18157.3</v>
      </c>
      <c r="AD590" s="4">
        <f t="shared" si="1280"/>
        <v>0</v>
      </c>
      <c r="AE590" s="4">
        <f t="shared" si="1280"/>
        <v>18157.3</v>
      </c>
      <c r="AF590" s="4">
        <f t="shared" si="1283"/>
        <v>0</v>
      </c>
      <c r="AG590" s="4">
        <f t="shared" si="1283"/>
        <v>18157.3</v>
      </c>
      <c r="AH590" s="83"/>
    </row>
    <row r="591" spans="1:34" ht="31.5" outlineLevel="3" x14ac:dyDescent="0.2">
      <c r="A591" s="5" t="s">
        <v>362</v>
      </c>
      <c r="B591" s="5" t="s">
        <v>40</v>
      </c>
      <c r="C591" s="5" t="s">
        <v>364</v>
      </c>
      <c r="D591" s="5"/>
      <c r="E591" s="18" t="s">
        <v>365</v>
      </c>
      <c r="F591" s="4">
        <f t="shared" si="1280"/>
        <v>21752.700000000004</v>
      </c>
      <c r="G591" s="4">
        <f t="shared" si="1280"/>
        <v>0</v>
      </c>
      <c r="H591" s="4">
        <f t="shared" si="1280"/>
        <v>21752.700000000004</v>
      </c>
      <c r="I591" s="4">
        <f t="shared" si="1280"/>
        <v>0</v>
      </c>
      <c r="J591" s="4">
        <f t="shared" si="1280"/>
        <v>1.17</v>
      </c>
      <c r="K591" s="4">
        <f t="shared" si="1280"/>
        <v>-444</v>
      </c>
      <c r="L591" s="4">
        <f t="shared" si="1280"/>
        <v>21309.870000000003</v>
      </c>
      <c r="M591" s="4">
        <f t="shared" si="1280"/>
        <v>0</v>
      </c>
      <c r="N591" s="4">
        <f t="shared" si="1280"/>
        <v>21309.870000000003</v>
      </c>
      <c r="O591" s="4">
        <f t="shared" si="1280"/>
        <v>0</v>
      </c>
      <c r="P591" s="4">
        <f t="shared" si="1280"/>
        <v>0</v>
      </c>
      <c r="Q591" s="4">
        <f t="shared" si="1280"/>
        <v>21309.870000000003</v>
      </c>
      <c r="R591" s="4">
        <f t="shared" si="1281"/>
        <v>19148</v>
      </c>
      <c r="S591" s="4">
        <f t="shared" si="1280"/>
        <v>0</v>
      </c>
      <c r="T591" s="4">
        <f t="shared" si="1280"/>
        <v>19148</v>
      </c>
      <c r="U591" s="4">
        <f t="shared" si="1280"/>
        <v>0</v>
      </c>
      <c r="V591" s="4">
        <f t="shared" si="1280"/>
        <v>19148</v>
      </c>
      <c r="W591" s="4">
        <f t="shared" si="1280"/>
        <v>0</v>
      </c>
      <c r="X591" s="4">
        <f t="shared" si="1280"/>
        <v>19148</v>
      </c>
      <c r="Y591" s="4">
        <f t="shared" si="1280"/>
        <v>0</v>
      </c>
      <c r="Z591" s="4">
        <f t="shared" si="1280"/>
        <v>19148</v>
      </c>
      <c r="AA591" s="4">
        <f t="shared" si="1282"/>
        <v>18157.3</v>
      </c>
      <c r="AB591" s="4">
        <f t="shared" si="1280"/>
        <v>0</v>
      </c>
      <c r="AC591" s="4">
        <f t="shared" si="1280"/>
        <v>18157.3</v>
      </c>
      <c r="AD591" s="4">
        <f t="shared" si="1280"/>
        <v>0</v>
      </c>
      <c r="AE591" s="4">
        <f t="shared" si="1280"/>
        <v>18157.3</v>
      </c>
      <c r="AF591" s="4">
        <f t="shared" si="1283"/>
        <v>0</v>
      </c>
      <c r="AG591" s="4">
        <f t="shared" si="1283"/>
        <v>18157.3</v>
      </c>
      <c r="AH591" s="83"/>
    </row>
    <row r="592" spans="1:34" ht="31.5" outlineLevel="4" x14ac:dyDescent="0.2">
      <c r="A592" s="5" t="s">
        <v>362</v>
      </c>
      <c r="B592" s="5" t="s">
        <v>40</v>
      </c>
      <c r="C592" s="5" t="s">
        <v>366</v>
      </c>
      <c r="D592" s="5"/>
      <c r="E592" s="18" t="s">
        <v>57</v>
      </c>
      <c r="F592" s="4">
        <f t="shared" si="1280"/>
        <v>21752.700000000004</v>
      </c>
      <c r="G592" s="4">
        <f t="shared" si="1280"/>
        <v>0</v>
      </c>
      <c r="H592" s="4">
        <f t="shared" si="1280"/>
        <v>21752.700000000004</v>
      </c>
      <c r="I592" s="4">
        <f t="shared" si="1280"/>
        <v>0</v>
      </c>
      <c r="J592" s="4">
        <f t="shared" si="1280"/>
        <v>1.17</v>
      </c>
      <c r="K592" s="4">
        <f t="shared" si="1280"/>
        <v>-444</v>
      </c>
      <c r="L592" s="4">
        <f t="shared" si="1280"/>
        <v>21309.870000000003</v>
      </c>
      <c r="M592" s="4">
        <f t="shared" si="1280"/>
        <v>0</v>
      </c>
      <c r="N592" s="4">
        <f t="shared" si="1280"/>
        <v>21309.870000000003</v>
      </c>
      <c r="O592" s="4">
        <f t="shared" si="1280"/>
        <v>0</v>
      </c>
      <c r="P592" s="4">
        <f t="shared" si="1280"/>
        <v>0</v>
      </c>
      <c r="Q592" s="4">
        <f t="shared" si="1280"/>
        <v>21309.870000000003</v>
      </c>
      <c r="R592" s="4">
        <f t="shared" si="1281"/>
        <v>19148</v>
      </c>
      <c r="S592" s="4">
        <f t="shared" si="1280"/>
        <v>0</v>
      </c>
      <c r="T592" s="4">
        <f t="shared" si="1280"/>
        <v>19148</v>
      </c>
      <c r="U592" s="4">
        <f t="shared" si="1280"/>
        <v>0</v>
      </c>
      <c r="V592" s="4">
        <f t="shared" si="1280"/>
        <v>19148</v>
      </c>
      <c r="W592" s="4">
        <f t="shared" si="1280"/>
        <v>0</v>
      </c>
      <c r="X592" s="4">
        <f t="shared" si="1280"/>
        <v>19148</v>
      </c>
      <c r="Y592" s="4">
        <f t="shared" si="1280"/>
        <v>0</v>
      </c>
      <c r="Z592" s="4">
        <f t="shared" si="1280"/>
        <v>19148</v>
      </c>
      <c r="AA592" s="4">
        <f t="shared" si="1282"/>
        <v>18157.3</v>
      </c>
      <c r="AB592" s="4">
        <f t="shared" si="1280"/>
        <v>0</v>
      </c>
      <c r="AC592" s="4">
        <f t="shared" si="1280"/>
        <v>18157.3</v>
      </c>
      <c r="AD592" s="4">
        <f t="shared" si="1280"/>
        <v>0</v>
      </c>
      <c r="AE592" s="4">
        <f t="shared" si="1280"/>
        <v>18157.3</v>
      </c>
      <c r="AF592" s="4">
        <f t="shared" si="1283"/>
        <v>0</v>
      </c>
      <c r="AG592" s="4">
        <f t="shared" si="1283"/>
        <v>18157.3</v>
      </c>
      <c r="AH592" s="83"/>
    </row>
    <row r="593" spans="1:34" ht="15.75" outlineLevel="5" x14ac:dyDescent="0.2">
      <c r="A593" s="5" t="s">
        <v>362</v>
      </c>
      <c r="B593" s="5" t="s">
        <v>40</v>
      </c>
      <c r="C593" s="5" t="s">
        <v>367</v>
      </c>
      <c r="D593" s="5"/>
      <c r="E593" s="18" t="s">
        <v>59</v>
      </c>
      <c r="F593" s="4">
        <f>F594+F596+F597</f>
        <v>21752.700000000004</v>
      </c>
      <c r="G593" s="4">
        <f t="shared" ref="G593:J593" si="1284">G594+G596+G597</f>
        <v>0</v>
      </c>
      <c r="H593" s="4">
        <f t="shared" si="1284"/>
        <v>21752.700000000004</v>
      </c>
      <c r="I593" s="4">
        <f t="shared" si="1284"/>
        <v>0</v>
      </c>
      <c r="J593" s="4">
        <f t="shared" si="1284"/>
        <v>1.17</v>
      </c>
      <c r="K593" s="4">
        <f t="shared" ref="K593:L593" si="1285">K594+K596+K597</f>
        <v>-444</v>
      </c>
      <c r="L593" s="4">
        <f t="shared" si="1285"/>
        <v>21309.870000000003</v>
      </c>
      <c r="M593" s="4">
        <f t="shared" ref="M593:N593" si="1286">M594+M596+M597</f>
        <v>0</v>
      </c>
      <c r="N593" s="4">
        <f t="shared" si="1286"/>
        <v>21309.870000000003</v>
      </c>
      <c r="O593" s="4">
        <f>O594+O596+O597+O595</f>
        <v>0</v>
      </c>
      <c r="P593" s="4">
        <f t="shared" ref="P593:AG593" si="1287">P594+P596+P597+P595</f>
        <v>0</v>
      </c>
      <c r="Q593" s="4">
        <f t="shared" si="1287"/>
        <v>21309.870000000003</v>
      </c>
      <c r="R593" s="4">
        <f t="shared" si="1287"/>
        <v>19148</v>
      </c>
      <c r="S593" s="4">
        <f t="shared" si="1287"/>
        <v>0</v>
      </c>
      <c r="T593" s="4">
        <f t="shared" si="1287"/>
        <v>19148</v>
      </c>
      <c r="U593" s="4">
        <f t="shared" si="1287"/>
        <v>0</v>
      </c>
      <c r="V593" s="4">
        <f t="shared" si="1287"/>
        <v>19148</v>
      </c>
      <c r="W593" s="4">
        <f t="shared" si="1287"/>
        <v>0</v>
      </c>
      <c r="X593" s="4">
        <f t="shared" si="1287"/>
        <v>19148</v>
      </c>
      <c r="Y593" s="4">
        <f t="shared" si="1287"/>
        <v>0</v>
      </c>
      <c r="Z593" s="4">
        <f t="shared" si="1287"/>
        <v>19148</v>
      </c>
      <c r="AA593" s="4">
        <f t="shared" si="1287"/>
        <v>18157.3</v>
      </c>
      <c r="AB593" s="4">
        <f t="shared" si="1287"/>
        <v>0</v>
      </c>
      <c r="AC593" s="4">
        <f t="shared" si="1287"/>
        <v>18157.3</v>
      </c>
      <c r="AD593" s="4">
        <f t="shared" si="1287"/>
        <v>0</v>
      </c>
      <c r="AE593" s="4">
        <f t="shared" si="1287"/>
        <v>18157.3</v>
      </c>
      <c r="AF593" s="4">
        <f t="shared" si="1287"/>
        <v>0</v>
      </c>
      <c r="AG593" s="4">
        <f t="shared" si="1287"/>
        <v>18157.3</v>
      </c>
      <c r="AH593" s="83"/>
    </row>
    <row r="594" spans="1:34" ht="63" outlineLevel="7" x14ac:dyDescent="0.2">
      <c r="A594" s="11" t="s">
        <v>362</v>
      </c>
      <c r="B594" s="11" t="s">
        <v>40</v>
      </c>
      <c r="C594" s="11" t="s">
        <v>367</v>
      </c>
      <c r="D594" s="11" t="s">
        <v>8</v>
      </c>
      <c r="E594" s="15" t="s">
        <v>9</v>
      </c>
      <c r="F594" s="8">
        <v>21190.400000000001</v>
      </c>
      <c r="G594" s="8"/>
      <c r="H594" s="8">
        <f t="shared" ref="H594:H597" si="1288">SUM(F594:G594)</f>
        <v>21190.400000000001</v>
      </c>
      <c r="I594" s="8"/>
      <c r="J594" s="8"/>
      <c r="K594" s="8">
        <v>-444</v>
      </c>
      <c r="L594" s="8">
        <f t="shared" ref="L594:L597" si="1289">SUM(H594:K594)</f>
        <v>20746.400000000001</v>
      </c>
      <c r="M594" s="8"/>
      <c r="N594" s="8">
        <f>SUM(L594:M594)</f>
        <v>20746.400000000001</v>
      </c>
      <c r="O594" s="8"/>
      <c r="P594" s="8">
        <v>-22.641200000000001</v>
      </c>
      <c r="Q594" s="8">
        <f>SUM(N594:P594)</f>
        <v>20723.758800000003</v>
      </c>
      <c r="R594" s="8">
        <v>18642.900000000001</v>
      </c>
      <c r="S594" s="8"/>
      <c r="T594" s="8">
        <f t="shared" ref="T594:T596" si="1290">SUM(R594:S594)</f>
        <v>18642.900000000001</v>
      </c>
      <c r="U594" s="8"/>
      <c r="V594" s="8">
        <f t="shared" ref="V594:V597" si="1291">SUM(T594:U594)</f>
        <v>18642.900000000001</v>
      </c>
      <c r="W594" s="8"/>
      <c r="X594" s="8">
        <f>SUM(V594:W594)</f>
        <v>18642.900000000001</v>
      </c>
      <c r="Y594" s="8"/>
      <c r="Z594" s="8">
        <f>SUM(X594:Y594)</f>
        <v>18642.900000000001</v>
      </c>
      <c r="AA594" s="8">
        <v>17652.2</v>
      </c>
      <c r="AB594" s="8"/>
      <c r="AC594" s="8">
        <f t="shared" ref="AC594:AC596" si="1292">SUM(AA594:AB594)</f>
        <v>17652.2</v>
      </c>
      <c r="AD594" s="8"/>
      <c r="AE594" s="8">
        <f t="shared" ref="AE594:AE597" si="1293">SUM(AC594:AD594)</f>
        <v>17652.2</v>
      </c>
      <c r="AF594" s="8"/>
      <c r="AG594" s="8">
        <f>SUM(AE594:AF594)</f>
        <v>17652.2</v>
      </c>
      <c r="AH594" s="83"/>
    </row>
    <row r="595" spans="1:34" ht="15.75" outlineLevel="7" x14ac:dyDescent="0.2">
      <c r="A595" s="11" t="s">
        <v>362</v>
      </c>
      <c r="B595" s="11" t="s">
        <v>40</v>
      </c>
      <c r="C595" s="11" t="s">
        <v>367</v>
      </c>
      <c r="D595" s="11" t="s">
        <v>33</v>
      </c>
      <c r="E595" s="15" t="s">
        <v>34</v>
      </c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>
        <v>22.641200000000001</v>
      </c>
      <c r="Q595" s="8">
        <f>SUM(N595:P595)</f>
        <v>22.641200000000001</v>
      </c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3"/>
    </row>
    <row r="596" spans="1:34" ht="31.5" hidden="1" outlineLevel="7" x14ac:dyDescent="0.2">
      <c r="A596" s="11" t="s">
        <v>362</v>
      </c>
      <c r="B596" s="11" t="s">
        <v>40</v>
      </c>
      <c r="C596" s="11" t="s">
        <v>367</v>
      </c>
      <c r="D596" s="11" t="s">
        <v>11</v>
      </c>
      <c r="E596" s="15" t="s">
        <v>12</v>
      </c>
      <c r="F596" s="8">
        <v>561.9</v>
      </c>
      <c r="G596" s="8"/>
      <c r="H596" s="8">
        <f t="shared" si="1288"/>
        <v>561.9</v>
      </c>
      <c r="I596" s="8"/>
      <c r="J596" s="8">
        <v>1.17</v>
      </c>
      <c r="K596" s="8"/>
      <c r="L596" s="8">
        <f t="shared" si="1289"/>
        <v>563.06999999999994</v>
      </c>
      <c r="M596" s="8"/>
      <c r="N596" s="8">
        <f>SUM(L596:M596)</f>
        <v>563.06999999999994</v>
      </c>
      <c r="O596" s="8"/>
      <c r="P596" s="8"/>
      <c r="Q596" s="8">
        <f>SUM(N596:P596)</f>
        <v>563.06999999999994</v>
      </c>
      <c r="R596" s="8">
        <f>504.7+0.4</f>
        <v>505.09999999999997</v>
      </c>
      <c r="S596" s="8"/>
      <c r="T596" s="8">
        <f t="shared" si="1290"/>
        <v>505.09999999999997</v>
      </c>
      <c r="U596" s="8"/>
      <c r="V596" s="8">
        <f t="shared" si="1291"/>
        <v>505.09999999999997</v>
      </c>
      <c r="W596" s="8"/>
      <c r="X596" s="8">
        <f>SUM(V596:W596)</f>
        <v>505.09999999999997</v>
      </c>
      <c r="Y596" s="8"/>
      <c r="Z596" s="8">
        <f>SUM(X596:Y596)</f>
        <v>505.09999999999997</v>
      </c>
      <c r="AA596" s="8">
        <f>504.7+0.4</f>
        <v>505.09999999999997</v>
      </c>
      <c r="AB596" s="8"/>
      <c r="AC596" s="8">
        <f t="shared" si="1292"/>
        <v>505.09999999999997</v>
      </c>
      <c r="AD596" s="8"/>
      <c r="AE596" s="8">
        <f t="shared" si="1293"/>
        <v>505.09999999999997</v>
      </c>
      <c r="AF596" s="8"/>
      <c r="AG596" s="8">
        <f>SUM(AE596:AF596)</f>
        <v>505.09999999999997</v>
      </c>
      <c r="AH596" s="83"/>
    </row>
    <row r="597" spans="1:34" ht="15.75" hidden="1" outlineLevel="7" x14ac:dyDescent="0.2">
      <c r="A597" s="11" t="s">
        <v>362</v>
      </c>
      <c r="B597" s="11" t="s">
        <v>40</v>
      </c>
      <c r="C597" s="11" t="s">
        <v>367</v>
      </c>
      <c r="D597" s="11" t="s">
        <v>27</v>
      </c>
      <c r="E597" s="15" t="s">
        <v>28</v>
      </c>
      <c r="F597" s="8">
        <v>0.4</v>
      </c>
      <c r="G597" s="8"/>
      <c r="H597" s="8">
        <f t="shared" si="1288"/>
        <v>0.4</v>
      </c>
      <c r="I597" s="8"/>
      <c r="J597" s="8"/>
      <c r="K597" s="8"/>
      <c r="L597" s="8">
        <f t="shared" si="1289"/>
        <v>0.4</v>
      </c>
      <c r="M597" s="8"/>
      <c r="N597" s="8">
        <f>SUM(L597:M597)</f>
        <v>0.4</v>
      </c>
      <c r="O597" s="8"/>
      <c r="P597" s="8"/>
      <c r="Q597" s="8">
        <f>SUM(N597:P597)</f>
        <v>0.4</v>
      </c>
      <c r="R597" s="8"/>
      <c r="S597" s="8"/>
      <c r="T597" s="8"/>
      <c r="U597" s="8"/>
      <c r="V597" s="8">
        <f t="shared" si="1291"/>
        <v>0</v>
      </c>
      <c r="W597" s="8"/>
      <c r="X597" s="8">
        <f>SUM(V597:W597)</f>
        <v>0</v>
      </c>
      <c r="Y597" s="8"/>
      <c r="Z597" s="8">
        <f>SUM(X597:Y597)</f>
        <v>0</v>
      </c>
      <c r="AA597" s="8"/>
      <c r="AB597" s="8"/>
      <c r="AC597" s="8"/>
      <c r="AD597" s="8"/>
      <c r="AE597" s="8">
        <f t="shared" si="1293"/>
        <v>0</v>
      </c>
      <c r="AF597" s="8"/>
      <c r="AG597" s="8">
        <f>SUM(AE597:AF597)</f>
        <v>0</v>
      </c>
      <c r="AH597" s="83"/>
    </row>
    <row r="598" spans="1:34" ht="15.75" hidden="1" outlineLevel="1" x14ac:dyDescent="0.2">
      <c r="A598" s="5" t="s">
        <v>362</v>
      </c>
      <c r="B598" s="5" t="s">
        <v>15</v>
      </c>
      <c r="C598" s="5"/>
      <c r="D598" s="5"/>
      <c r="E598" s="18" t="s">
        <v>16</v>
      </c>
      <c r="F598" s="4">
        <f>F599+F615</f>
        <v>41583.299999999996</v>
      </c>
      <c r="G598" s="4">
        <f t="shared" ref="G598:J598" si="1294">G599+G615</f>
        <v>-9002.3207199999997</v>
      </c>
      <c r="H598" s="4">
        <f t="shared" si="1294"/>
        <v>32580.97928</v>
      </c>
      <c r="I598" s="4">
        <f t="shared" si="1294"/>
        <v>-0.01</v>
      </c>
      <c r="J598" s="4">
        <f t="shared" si="1294"/>
        <v>220.03725</v>
      </c>
      <c r="K598" s="4">
        <f t="shared" ref="K598:L598" si="1295">K599+K615</f>
        <v>0</v>
      </c>
      <c r="L598" s="4">
        <f t="shared" si="1295"/>
        <v>32801.006530000006</v>
      </c>
      <c r="M598" s="4">
        <f t="shared" ref="M598:Q598" si="1296">M599+M615</f>
        <v>0</v>
      </c>
      <c r="N598" s="4">
        <f t="shared" si="1296"/>
        <v>32801.006530000006</v>
      </c>
      <c r="O598" s="4">
        <f t="shared" si="1296"/>
        <v>-0.01</v>
      </c>
      <c r="P598" s="4">
        <f t="shared" si="1296"/>
        <v>0</v>
      </c>
      <c r="Q598" s="4">
        <f t="shared" si="1296"/>
        <v>32800.996530000004</v>
      </c>
      <c r="R598" s="4">
        <f t="shared" ref="R598:AA598" si="1297">R599+R615</f>
        <v>7093.8</v>
      </c>
      <c r="S598" s="4">
        <f t="shared" ref="S598" si="1298">S599+S615</f>
        <v>0</v>
      </c>
      <c r="T598" s="4">
        <f t="shared" ref="T598:Z598" si="1299">T599+T615</f>
        <v>7093.8</v>
      </c>
      <c r="U598" s="4">
        <f t="shared" si="1299"/>
        <v>0</v>
      </c>
      <c r="V598" s="4">
        <f t="shared" si="1299"/>
        <v>7093.8</v>
      </c>
      <c r="W598" s="4">
        <f t="shared" si="1299"/>
        <v>0</v>
      </c>
      <c r="X598" s="4">
        <f t="shared" si="1299"/>
        <v>7093.8</v>
      </c>
      <c r="Y598" s="4">
        <f t="shared" si="1299"/>
        <v>-0.01</v>
      </c>
      <c r="Z598" s="4">
        <f t="shared" si="1299"/>
        <v>7093.79</v>
      </c>
      <c r="AA598" s="4">
        <f t="shared" si="1297"/>
        <v>7093.8</v>
      </c>
      <c r="AB598" s="4">
        <f t="shared" ref="AB598" si="1300">AB599+AB615</f>
        <v>0</v>
      </c>
      <c r="AC598" s="4">
        <f t="shared" ref="AC598:AG598" si="1301">AC599+AC615</f>
        <v>7093.8</v>
      </c>
      <c r="AD598" s="4">
        <f t="shared" si="1301"/>
        <v>0</v>
      </c>
      <c r="AE598" s="4">
        <f t="shared" si="1301"/>
        <v>7093.8</v>
      </c>
      <c r="AF598" s="4">
        <f t="shared" si="1301"/>
        <v>-0.01</v>
      </c>
      <c r="AG598" s="4">
        <f t="shared" si="1301"/>
        <v>7093.79</v>
      </c>
      <c r="AH598" s="83"/>
    </row>
    <row r="599" spans="1:34" ht="31.5" hidden="1" outlineLevel="2" x14ac:dyDescent="0.2">
      <c r="A599" s="5" t="s">
        <v>362</v>
      </c>
      <c r="B599" s="5" t="s">
        <v>15</v>
      </c>
      <c r="C599" s="5" t="s">
        <v>158</v>
      </c>
      <c r="D599" s="5"/>
      <c r="E599" s="18" t="s">
        <v>159</v>
      </c>
      <c r="F599" s="4">
        <f>F600+F611</f>
        <v>41484.499999999993</v>
      </c>
      <c r="G599" s="4">
        <f t="shared" ref="G599:J599" si="1302">G600+G611</f>
        <v>-9002.3207199999997</v>
      </c>
      <c r="H599" s="4">
        <f t="shared" si="1302"/>
        <v>32482.17928</v>
      </c>
      <c r="I599" s="4">
        <f t="shared" si="1302"/>
        <v>-0.01</v>
      </c>
      <c r="J599" s="4">
        <f t="shared" si="1302"/>
        <v>220.03725</v>
      </c>
      <c r="K599" s="4">
        <f t="shared" ref="K599:L599" si="1303">K600+K611</f>
        <v>0</v>
      </c>
      <c r="L599" s="4">
        <f t="shared" si="1303"/>
        <v>32702.206530000003</v>
      </c>
      <c r="M599" s="4">
        <f t="shared" ref="M599:Q599" si="1304">M600+M611</f>
        <v>0</v>
      </c>
      <c r="N599" s="4">
        <f t="shared" si="1304"/>
        <v>32702.206530000003</v>
      </c>
      <c r="O599" s="4">
        <f t="shared" si="1304"/>
        <v>-0.01</v>
      </c>
      <c r="P599" s="4">
        <f t="shared" si="1304"/>
        <v>0</v>
      </c>
      <c r="Q599" s="4">
        <f t="shared" si="1304"/>
        <v>32702.196530000001</v>
      </c>
      <c r="R599" s="4">
        <f t="shared" ref="R599:AA599" si="1305">R600+R611</f>
        <v>6995</v>
      </c>
      <c r="S599" s="4">
        <f t="shared" ref="S599" si="1306">S600+S611</f>
        <v>0</v>
      </c>
      <c r="T599" s="4">
        <f t="shared" ref="T599:Z599" si="1307">T600+T611</f>
        <v>6995</v>
      </c>
      <c r="U599" s="4">
        <f t="shared" si="1307"/>
        <v>0</v>
      </c>
      <c r="V599" s="4">
        <f t="shared" si="1307"/>
        <v>6995</v>
      </c>
      <c r="W599" s="4">
        <f t="shared" si="1307"/>
        <v>0</v>
      </c>
      <c r="X599" s="4">
        <f t="shared" si="1307"/>
        <v>6995</v>
      </c>
      <c r="Y599" s="4">
        <f t="shared" si="1307"/>
        <v>-0.01</v>
      </c>
      <c r="Z599" s="4">
        <f t="shared" si="1307"/>
        <v>6994.99</v>
      </c>
      <c r="AA599" s="4">
        <f t="shared" si="1305"/>
        <v>6995</v>
      </c>
      <c r="AB599" s="4">
        <f t="shared" ref="AB599" si="1308">AB600+AB611</f>
        <v>0</v>
      </c>
      <c r="AC599" s="4">
        <f t="shared" ref="AC599:AG599" si="1309">AC600+AC611</f>
        <v>6995</v>
      </c>
      <c r="AD599" s="4">
        <f t="shared" si="1309"/>
        <v>0</v>
      </c>
      <c r="AE599" s="4">
        <f t="shared" si="1309"/>
        <v>6995</v>
      </c>
      <c r="AF599" s="4">
        <f t="shared" si="1309"/>
        <v>-0.01</v>
      </c>
      <c r="AG599" s="4">
        <f t="shared" si="1309"/>
        <v>6994.99</v>
      </c>
      <c r="AH599" s="83"/>
    </row>
    <row r="600" spans="1:34" ht="47.25" hidden="1" outlineLevel="3" x14ac:dyDescent="0.2">
      <c r="A600" s="5" t="s">
        <v>362</v>
      </c>
      <c r="B600" s="5" t="s">
        <v>15</v>
      </c>
      <c r="C600" s="5" t="s">
        <v>368</v>
      </c>
      <c r="D600" s="5"/>
      <c r="E600" s="18" t="s">
        <v>369</v>
      </c>
      <c r="F600" s="4">
        <f>F601+F604</f>
        <v>35274.299999999996</v>
      </c>
      <c r="G600" s="4">
        <f t="shared" ref="G600:J600" si="1310">G601+G604</f>
        <v>-9002.3207199999997</v>
      </c>
      <c r="H600" s="4">
        <f t="shared" si="1310"/>
        <v>26271.97928</v>
      </c>
      <c r="I600" s="4">
        <f t="shared" si="1310"/>
        <v>-0.01</v>
      </c>
      <c r="J600" s="4">
        <f t="shared" si="1310"/>
        <v>17.63334</v>
      </c>
      <c r="K600" s="4">
        <f t="shared" ref="K600:L600" si="1311">K601+K604</f>
        <v>0</v>
      </c>
      <c r="L600" s="4">
        <f t="shared" si="1311"/>
        <v>26289.602620000001</v>
      </c>
      <c r="M600" s="4">
        <f t="shared" ref="M600:Q600" si="1312">M601+M604</f>
        <v>0</v>
      </c>
      <c r="N600" s="4">
        <f t="shared" si="1312"/>
        <v>26289.602620000001</v>
      </c>
      <c r="O600" s="4">
        <f t="shared" si="1312"/>
        <v>-0.01</v>
      </c>
      <c r="P600" s="4">
        <f t="shared" si="1312"/>
        <v>0</v>
      </c>
      <c r="Q600" s="4">
        <f t="shared" si="1312"/>
        <v>26289.592620000003</v>
      </c>
      <c r="R600" s="4">
        <f t="shared" ref="R600:AA600" si="1313">R601+R604</f>
        <v>1395</v>
      </c>
      <c r="S600" s="4">
        <f t="shared" ref="S600" si="1314">S601+S604</f>
        <v>0</v>
      </c>
      <c r="T600" s="4">
        <f t="shared" ref="T600:Z600" si="1315">T601+T604</f>
        <v>1395</v>
      </c>
      <c r="U600" s="4">
        <f t="shared" si="1315"/>
        <v>0</v>
      </c>
      <c r="V600" s="4">
        <f t="shared" si="1315"/>
        <v>1395</v>
      </c>
      <c r="W600" s="4">
        <f t="shared" si="1315"/>
        <v>0</v>
      </c>
      <c r="X600" s="4">
        <f t="shared" si="1315"/>
        <v>1395</v>
      </c>
      <c r="Y600" s="4">
        <f t="shared" si="1315"/>
        <v>-0.01</v>
      </c>
      <c r="Z600" s="4">
        <f t="shared" si="1315"/>
        <v>1394.99</v>
      </c>
      <c r="AA600" s="4">
        <f t="shared" si="1313"/>
        <v>1395</v>
      </c>
      <c r="AB600" s="4">
        <f t="shared" ref="AB600" si="1316">AB601+AB604</f>
        <v>0</v>
      </c>
      <c r="AC600" s="4">
        <f t="shared" ref="AC600:AG600" si="1317">AC601+AC604</f>
        <v>1395</v>
      </c>
      <c r="AD600" s="4">
        <f t="shared" si="1317"/>
        <v>0</v>
      </c>
      <c r="AE600" s="4">
        <f t="shared" si="1317"/>
        <v>1395</v>
      </c>
      <c r="AF600" s="4">
        <f t="shared" si="1317"/>
        <v>-0.01</v>
      </c>
      <c r="AG600" s="4">
        <f t="shared" si="1317"/>
        <v>1394.99</v>
      </c>
      <c r="AH600" s="83"/>
    </row>
    <row r="601" spans="1:34" ht="31.5" hidden="1" outlineLevel="4" x14ac:dyDescent="0.2">
      <c r="A601" s="5" t="s">
        <v>362</v>
      </c>
      <c r="B601" s="5" t="s">
        <v>15</v>
      </c>
      <c r="C601" s="5" t="s">
        <v>370</v>
      </c>
      <c r="D601" s="5"/>
      <c r="E601" s="18" t="s">
        <v>371</v>
      </c>
      <c r="F601" s="4">
        <f t="shared" ref="F601:AF602" si="1318">F602</f>
        <v>917.2</v>
      </c>
      <c r="G601" s="4">
        <f t="shared" si="1318"/>
        <v>0</v>
      </c>
      <c r="H601" s="4">
        <f t="shared" si="1318"/>
        <v>917.2</v>
      </c>
      <c r="I601" s="4">
        <f t="shared" si="1318"/>
        <v>0</v>
      </c>
      <c r="J601" s="4">
        <f t="shared" si="1318"/>
        <v>17.63334</v>
      </c>
      <c r="K601" s="4">
        <f t="shared" si="1318"/>
        <v>0</v>
      </c>
      <c r="L601" s="4">
        <f t="shared" si="1318"/>
        <v>934.83334000000002</v>
      </c>
      <c r="M601" s="4">
        <f t="shared" si="1318"/>
        <v>0</v>
      </c>
      <c r="N601" s="4">
        <f t="shared" si="1318"/>
        <v>934.83334000000002</v>
      </c>
      <c r="O601" s="4">
        <f t="shared" si="1318"/>
        <v>0</v>
      </c>
      <c r="P601" s="4">
        <f t="shared" si="1318"/>
        <v>0</v>
      </c>
      <c r="Q601" s="4">
        <f t="shared" si="1318"/>
        <v>934.83334000000002</v>
      </c>
      <c r="R601" s="4">
        <f t="shared" ref="R601:R602" si="1319">R602</f>
        <v>825</v>
      </c>
      <c r="S601" s="4">
        <f t="shared" si="1318"/>
        <v>0</v>
      </c>
      <c r="T601" s="4">
        <f t="shared" si="1318"/>
        <v>825</v>
      </c>
      <c r="U601" s="4">
        <f t="shared" si="1318"/>
        <v>0</v>
      </c>
      <c r="V601" s="4">
        <f t="shared" si="1318"/>
        <v>825</v>
      </c>
      <c r="W601" s="4">
        <f t="shared" si="1318"/>
        <v>0</v>
      </c>
      <c r="X601" s="4">
        <f t="shared" si="1318"/>
        <v>825</v>
      </c>
      <c r="Y601" s="4">
        <f t="shared" si="1318"/>
        <v>0</v>
      </c>
      <c r="Z601" s="4">
        <f t="shared" si="1318"/>
        <v>825</v>
      </c>
      <c r="AA601" s="4">
        <f t="shared" ref="AA601:AA602" si="1320">AA602</f>
        <v>825</v>
      </c>
      <c r="AB601" s="4">
        <f t="shared" si="1318"/>
        <v>0</v>
      </c>
      <c r="AC601" s="4">
        <f t="shared" si="1318"/>
        <v>825</v>
      </c>
      <c r="AD601" s="4">
        <f t="shared" si="1318"/>
        <v>0</v>
      </c>
      <c r="AE601" s="4">
        <f t="shared" si="1318"/>
        <v>825</v>
      </c>
      <c r="AF601" s="4">
        <f t="shared" si="1318"/>
        <v>0</v>
      </c>
      <c r="AG601" s="4">
        <f t="shared" ref="AF601:AG602" si="1321">AG602</f>
        <v>825</v>
      </c>
      <c r="AH601" s="83"/>
    </row>
    <row r="602" spans="1:34" ht="15.75" hidden="1" outlineLevel="5" x14ac:dyDescent="0.2">
      <c r="A602" s="5" t="s">
        <v>362</v>
      </c>
      <c r="B602" s="5" t="s">
        <v>15</v>
      </c>
      <c r="C602" s="5" t="s">
        <v>372</v>
      </c>
      <c r="D602" s="5"/>
      <c r="E602" s="18" t="s">
        <v>373</v>
      </c>
      <c r="F602" s="4">
        <f t="shared" si="1318"/>
        <v>917.2</v>
      </c>
      <c r="G602" s="4">
        <f t="shared" si="1318"/>
        <v>0</v>
      </c>
      <c r="H602" s="4">
        <f t="shared" si="1318"/>
        <v>917.2</v>
      </c>
      <c r="I602" s="4">
        <f t="shared" si="1318"/>
        <v>0</v>
      </c>
      <c r="J602" s="4">
        <f t="shared" si="1318"/>
        <v>17.63334</v>
      </c>
      <c r="K602" s="4">
        <f t="shared" si="1318"/>
        <v>0</v>
      </c>
      <c r="L602" s="4">
        <f t="shared" si="1318"/>
        <v>934.83334000000002</v>
      </c>
      <c r="M602" s="4">
        <f t="shared" si="1318"/>
        <v>0</v>
      </c>
      <c r="N602" s="4">
        <f t="shared" si="1318"/>
        <v>934.83334000000002</v>
      </c>
      <c r="O602" s="4">
        <f t="shared" si="1318"/>
        <v>0</v>
      </c>
      <c r="P602" s="4">
        <f t="shared" si="1318"/>
        <v>0</v>
      </c>
      <c r="Q602" s="4">
        <f t="shared" si="1318"/>
        <v>934.83334000000002</v>
      </c>
      <c r="R602" s="4">
        <f t="shared" si="1319"/>
        <v>825</v>
      </c>
      <c r="S602" s="4">
        <f t="shared" si="1318"/>
        <v>0</v>
      </c>
      <c r="T602" s="4">
        <f t="shared" si="1318"/>
        <v>825</v>
      </c>
      <c r="U602" s="4">
        <f t="shared" si="1318"/>
        <v>0</v>
      </c>
      <c r="V602" s="4">
        <f t="shared" si="1318"/>
        <v>825</v>
      </c>
      <c r="W602" s="4">
        <f t="shared" si="1318"/>
        <v>0</v>
      </c>
      <c r="X602" s="4">
        <f t="shared" si="1318"/>
        <v>825</v>
      </c>
      <c r="Y602" s="4">
        <f t="shared" si="1318"/>
        <v>0</v>
      </c>
      <c r="Z602" s="4">
        <f t="shared" si="1318"/>
        <v>825</v>
      </c>
      <c r="AA602" s="4">
        <f t="shared" si="1320"/>
        <v>825</v>
      </c>
      <c r="AB602" s="4">
        <f t="shared" si="1318"/>
        <v>0</v>
      </c>
      <c r="AC602" s="4">
        <f t="shared" si="1318"/>
        <v>825</v>
      </c>
      <c r="AD602" s="4">
        <f t="shared" si="1318"/>
        <v>0</v>
      </c>
      <c r="AE602" s="4">
        <f t="shared" si="1318"/>
        <v>825</v>
      </c>
      <c r="AF602" s="4">
        <f t="shared" si="1321"/>
        <v>0</v>
      </c>
      <c r="AG602" s="4">
        <f t="shared" si="1321"/>
        <v>825</v>
      </c>
      <c r="AH602" s="83"/>
    </row>
    <row r="603" spans="1:34" ht="31.5" hidden="1" outlineLevel="7" x14ac:dyDescent="0.2">
      <c r="A603" s="11" t="s">
        <v>362</v>
      </c>
      <c r="B603" s="11" t="s">
        <v>15</v>
      </c>
      <c r="C603" s="11" t="s">
        <v>372</v>
      </c>
      <c r="D603" s="11" t="s">
        <v>11</v>
      </c>
      <c r="E603" s="15" t="s">
        <v>12</v>
      </c>
      <c r="F603" s="8">
        <v>917.2</v>
      </c>
      <c r="G603" s="8"/>
      <c r="H603" s="8">
        <f t="shared" ref="H603" si="1322">SUM(F603:G603)</f>
        <v>917.2</v>
      </c>
      <c r="I603" s="8"/>
      <c r="J603" s="8">
        <v>17.63334</v>
      </c>
      <c r="K603" s="8"/>
      <c r="L603" s="8">
        <f t="shared" ref="L603" si="1323">SUM(H603:K603)</f>
        <v>934.83334000000002</v>
      </c>
      <c r="M603" s="8"/>
      <c r="N603" s="8">
        <f>SUM(L603:M603)</f>
        <v>934.83334000000002</v>
      </c>
      <c r="O603" s="8"/>
      <c r="P603" s="8"/>
      <c r="Q603" s="8">
        <f>SUM(N603:P603)</f>
        <v>934.83334000000002</v>
      </c>
      <c r="R603" s="8">
        <v>825</v>
      </c>
      <c r="S603" s="8"/>
      <c r="T603" s="8">
        <f t="shared" ref="T603" si="1324">SUM(R603:S603)</f>
        <v>825</v>
      </c>
      <c r="U603" s="8"/>
      <c r="V603" s="8">
        <f t="shared" ref="V603" si="1325">SUM(T603:U603)</f>
        <v>825</v>
      </c>
      <c r="W603" s="8"/>
      <c r="X603" s="8">
        <f>SUM(V603:W603)</f>
        <v>825</v>
      </c>
      <c r="Y603" s="8"/>
      <c r="Z603" s="8">
        <f>SUM(X603:Y603)</f>
        <v>825</v>
      </c>
      <c r="AA603" s="8">
        <v>825</v>
      </c>
      <c r="AB603" s="8"/>
      <c r="AC603" s="8">
        <f t="shared" ref="AC603" si="1326">SUM(AA603:AB603)</f>
        <v>825</v>
      </c>
      <c r="AD603" s="8"/>
      <c r="AE603" s="8">
        <f t="shared" ref="AE603" si="1327">SUM(AC603:AD603)</f>
        <v>825</v>
      </c>
      <c r="AF603" s="8"/>
      <c r="AG603" s="8">
        <f>SUM(AE603:AF603)</f>
        <v>825</v>
      </c>
      <c r="AH603" s="83"/>
    </row>
    <row r="604" spans="1:34" ht="31.5" hidden="1" outlineLevel="4" x14ac:dyDescent="0.2">
      <c r="A604" s="5" t="s">
        <v>362</v>
      </c>
      <c r="B604" s="5" t="s">
        <v>15</v>
      </c>
      <c r="C604" s="5" t="s">
        <v>374</v>
      </c>
      <c r="D604" s="5"/>
      <c r="E604" s="18" t="s">
        <v>375</v>
      </c>
      <c r="F604" s="4">
        <f>F605+F607+F609</f>
        <v>34357.1</v>
      </c>
      <c r="G604" s="4">
        <f t="shared" ref="G604:J604" si="1328">G605+G607+G609</f>
        <v>-9002.3207199999997</v>
      </c>
      <c r="H604" s="4">
        <f t="shared" si="1328"/>
        <v>25354.779279999999</v>
      </c>
      <c r="I604" s="4">
        <f t="shared" si="1328"/>
        <v>-0.01</v>
      </c>
      <c r="J604" s="4">
        <f t="shared" si="1328"/>
        <v>0</v>
      </c>
      <c r="K604" s="4">
        <f t="shared" ref="K604:L604" si="1329">K605+K607+K609</f>
        <v>0</v>
      </c>
      <c r="L604" s="4">
        <f t="shared" si="1329"/>
        <v>25354.76928</v>
      </c>
      <c r="M604" s="4">
        <f t="shared" ref="M604:Q604" si="1330">M605+M607+M609</f>
        <v>0</v>
      </c>
      <c r="N604" s="4">
        <f t="shared" si="1330"/>
        <v>25354.76928</v>
      </c>
      <c r="O604" s="4">
        <f t="shared" si="1330"/>
        <v>-0.01</v>
      </c>
      <c r="P604" s="4">
        <f t="shared" si="1330"/>
        <v>0</v>
      </c>
      <c r="Q604" s="4">
        <f t="shared" si="1330"/>
        <v>25354.759280000002</v>
      </c>
      <c r="R604" s="4">
        <f t="shared" ref="R604:AA604" si="1331">R605+R607+R609</f>
        <v>570</v>
      </c>
      <c r="S604" s="4">
        <f t="shared" ref="S604" si="1332">S605+S607+S609</f>
        <v>0</v>
      </c>
      <c r="T604" s="4">
        <f t="shared" ref="T604:Z604" si="1333">T605+T607+T609</f>
        <v>570</v>
      </c>
      <c r="U604" s="4">
        <f t="shared" si="1333"/>
        <v>0</v>
      </c>
      <c r="V604" s="4">
        <f t="shared" si="1333"/>
        <v>570</v>
      </c>
      <c r="W604" s="4">
        <f t="shared" si="1333"/>
        <v>0</v>
      </c>
      <c r="X604" s="4">
        <f t="shared" si="1333"/>
        <v>570</v>
      </c>
      <c r="Y604" s="4">
        <f t="shared" si="1333"/>
        <v>-0.01</v>
      </c>
      <c r="Z604" s="4">
        <f t="shared" si="1333"/>
        <v>569.99</v>
      </c>
      <c r="AA604" s="4">
        <f t="shared" si="1331"/>
        <v>570</v>
      </c>
      <c r="AB604" s="4">
        <f t="shared" ref="AB604" si="1334">AB605+AB607+AB609</f>
        <v>0</v>
      </c>
      <c r="AC604" s="4">
        <f t="shared" ref="AC604:AG604" si="1335">AC605+AC607+AC609</f>
        <v>570</v>
      </c>
      <c r="AD604" s="4">
        <f t="shared" si="1335"/>
        <v>0</v>
      </c>
      <c r="AE604" s="4">
        <f t="shared" si="1335"/>
        <v>570</v>
      </c>
      <c r="AF604" s="4">
        <f t="shared" si="1335"/>
        <v>-0.01</v>
      </c>
      <c r="AG604" s="4">
        <f t="shared" si="1335"/>
        <v>569.99</v>
      </c>
      <c r="AH604" s="83"/>
    </row>
    <row r="605" spans="1:34" ht="15.75" hidden="1" outlineLevel="5" x14ac:dyDescent="0.2">
      <c r="A605" s="5" t="s">
        <v>362</v>
      </c>
      <c r="B605" s="5" t="s">
        <v>15</v>
      </c>
      <c r="C605" s="5" t="s">
        <v>376</v>
      </c>
      <c r="D605" s="5"/>
      <c r="E605" s="18" t="s">
        <v>377</v>
      </c>
      <c r="F605" s="4">
        <f>F606</f>
        <v>570</v>
      </c>
      <c r="G605" s="4">
        <f t="shared" ref="G605:Q605" si="1336">G606</f>
        <v>0</v>
      </c>
      <c r="H605" s="4">
        <f t="shared" si="1336"/>
        <v>570</v>
      </c>
      <c r="I605" s="4">
        <f t="shared" si="1336"/>
        <v>0</v>
      </c>
      <c r="J605" s="4">
        <f t="shared" si="1336"/>
        <v>0</v>
      </c>
      <c r="K605" s="4">
        <f t="shared" si="1336"/>
        <v>0</v>
      </c>
      <c r="L605" s="4">
        <f t="shared" si="1336"/>
        <v>570</v>
      </c>
      <c r="M605" s="4">
        <f t="shared" si="1336"/>
        <v>0</v>
      </c>
      <c r="N605" s="4">
        <f t="shared" si="1336"/>
        <v>570</v>
      </c>
      <c r="O605" s="4">
        <f t="shared" si="1336"/>
        <v>0</v>
      </c>
      <c r="P605" s="4">
        <f t="shared" si="1336"/>
        <v>0</v>
      </c>
      <c r="Q605" s="4">
        <f t="shared" si="1336"/>
        <v>570</v>
      </c>
      <c r="R605" s="4">
        <f t="shared" ref="R605" si="1337">R606</f>
        <v>570</v>
      </c>
      <c r="S605" s="4">
        <f t="shared" ref="S605" si="1338">S606</f>
        <v>0</v>
      </c>
      <c r="T605" s="4">
        <f t="shared" ref="T605:Z605" si="1339">T606</f>
        <v>570</v>
      </c>
      <c r="U605" s="4">
        <f t="shared" si="1339"/>
        <v>0</v>
      </c>
      <c r="V605" s="4">
        <f t="shared" si="1339"/>
        <v>570</v>
      </c>
      <c r="W605" s="4">
        <f t="shared" si="1339"/>
        <v>0</v>
      </c>
      <c r="X605" s="4">
        <f t="shared" si="1339"/>
        <v>570</v>
      </c>
      <c r="Y605" s="4">
        <f t="shared" si="1339"/>
        <v>0</v>
      </c>
      <c r="Z605" s="4">
        <f t="shared" si="1339"/>
        <v>570</v>
      </c>
      <c r="AA605" s="4">
        <f t="shared" ref="AA605" si="1340">AA606</f>
        <v>570</v>
      </c>
      <c r="AB605" s="4">
        <f t="shared" ref="AB605" si="1341">AB606</f>
        <v>0</v>
      </c>
      <c r="AC605" s="4">
        <f t="shared" ref="AC605:AG605" si="1342">AC606</f>
        <v>570</v>
      </c>
      <c r="AD605" s="4">
        <f t="shared" si="1342"/>
        <v>0</v>
      </c>
      <c r="AE605" s="4">
        <f t="shared" si="1342"/>
        <v>570</v>
      </c>
      <c r="AF605" s="4">
        <f t="shared" si="1342"/>
        <v>0</v>
      </c>
      <c r="AG605" s="4">
        <f t="shared" si="1342"/>
        <v>570</v>
      </c>
      <c r="AH605" s="83"/>
    </row>
    <row r="606" spans="1:34" ht="31.5" hidden="1" outlineLevel="7" x14ac:dyDescent="0.2">
      <c r="A606" s="11" t="s">
        <v>362</v>
      </c>
      <c r="B606" s="11" t="s">
        <v>15</v>
      </c>
      <c r="C606" s="11" t="s">
        <v>376</v>
      </c>
      <c r="D606" s="11" t="s">
        <v>11</v>
      </c>
      <c r="E606" s="15" t="s">
        <v>12</v>
      </c>
      <c r="F606" s="8">
        <v>570</v>
      </c>
      <c r="G606" s="8"/>
      <c r="H606" s="8">
        <f t="shared" ref="H606" si="1343">SUM(F606:G606)</f>
        <v>570</v>
      </c>
      <c r="I606" s="8"/>
      <c r="J606" s="8"/>
      <c r="K606" s="8"/>
      <c r="L606" s="8">
        <f t="shared" ref="L606" si="1344">SUM(H606:K606)</f>
        <v>570</v>
      </c>
      <c r="M606" s="8"/>
      <c r="N606" s="8">
        <f>SUM(L606:M606)</f>
        <v>570</v>
      </c>
      <c r="O606" s="8"/>
      <c r="P606" s="8"/>
      <c r="Q606" s="8">
        <f>SUM(N606:P606)</f>
        <v>570</v>
      </c>
      <c r="R606" s="8">
        <v>570</v>
      </c>
      <c r="S606" s="8"/>
      <c r="T606" s="8">
        <f t="shared" ref="T606" si="1345">SUM(R606:S606)</f>
        <v>570</v>
      </c>
      <c r="U606" s="8"/>
      <c r="V606" s="8">
        <f t="shared" ref="V606" si="1346">SUM(T606:U606)</f>
        <v>570</v>
      </c>
      <c r="W606" s="8"/>
      <c r="X606" s="8">
        <f>SUM(V606:W606)</f>
        <v>570</v>
      </c>
      <c r="Y606" s="8"/>
      <c r="Z606" s="8">
        <f>SUM(X606:Y606)</f>
        <v>570</v>
      </c>
      <c r="AA606" s="8">
        <v>570</v>
      </c>
      <c r="AB606" s="8"/>
      <c r="AC606" s="8">
        <f t="shared" ref="AC606" si="1347">SUM(AA606:AB606)</f>
        <v>570</v>
      </c>
      <c r="AD606" s="8"/>
      <c r="AE606" s="8">
        <f t="shared" ref="AE606" si="1348">SUM(AC606:AD606)</f>
        <v>570</v>
      </c>
      <c r="AF606" s="8"/>
      <c r="AG606" s="8">
        <f>SUM(AE606:AF606)</f>
        <v>570</v>
      </c>
      <c r="AH606" s="83"/>
    </row>
    <row r="607" spans="1:34" s="44" customFormat="1" ht="31.5" hidden="1" outlineLevel="5" x14ac:dyDescent="0.2">
      <c r="A607" s="5" t="s">
        <v>362</v>
      </c>
      <c r="B607" s="5" t="s">
        <v>15</v>
      </c>
      <c r="C607" s="5" t="s">
        <v>378</v>
      </c>
      <c r="D607" s="5"/>
      <c r="E607" s="18" t="s">
        <v>550</v>
      </c>
      <c r="F607" s="4">
        <f>F608</f>
        <v>5068.1000000000004</v>
      </c>
      <c r="G607" s="4">
        <f t="shared" ref="G607:Q607" si="1349">G608</f>
        <v>-1350.3481099999999</v>
      </c>
      <c r="H607" s="4">
        <f t="shared" si="1349"/>
        <v>3717.7518900000005</v>
      </c>
      <c r="I607" s="4">
        <f t="shared" si="1349"/>
        <v>0</v>
      </c>
      <c r="J607" s="4">
        <f t="shared" si="1349"/>
        <v>0</v>
      </c>
      <c r="K607" s="4">
        <f t="shared" si="1349"/>
        <v>0</v>
      </c>
      <c r="L607" s="4">
        <f t="shared" si="1349"/>
        <v>3717.7518900000005</v>
      </c>
      <c r="M607" s="4">
        <f t="shared" si="1349"/>
        <v>0</v>
      </c>
      <c r="N607" s="4">
        <f t="shared" si="1349"/>
        <v>3717.7518900000005</v>
      </c>
      <c r="O607" s="4">
        <f t="shared" si="1349"/>
        <v>0</v>
      </c>
      <c r="P607" s="4">
        <f t="shared" si="1349"/>
        <v>0</v>
      </c>
      <c r="Q607" s="4">
        <f t="shared" si="1349"/>
        <v>3717.7518900000005</v>
      </c>
      <c r="R607" s="4">
        <f t="shared" ref="R607:R609" si="1350">R608</f>
        <v>0</v>
      </c>
      <c r="S607" s="4">
        <f t="shared" ref="S607" si="1351">S608</f>
        <v>0</v>
      </c>
      <c r="T607" s="4"/>
      <c r="U607" s="4">
        <f t="shared" ref="U607:Z607" si="1352">U608</f>
        <v>0</v>
      </c>
      <c r="V607" s="4">
        <f t="shared" si="1352"/>
        <v>0</v>
      </c>
      <c r="W607" s="4">
        <f t="shared" si="1352"/>
        <v>0</v>
      </c>
      <c r="X607" s="4">
        <f t="shared" si="1352"/>
        <v>0</v>
      </c>
      <c r="Y607" s="4">
        <f t="shared" si="1352"/>
        <v>0</v>
      </c>
      <c r="Z607" s="4">
        <f t="shared" si="1352"/>
        <v>0</v>
      </c>
      <c r="AA607" s="4">
        <f t="shared" ref="AA607:AA609" si="1353">AA608</f>
        <v>0</v>
      </c>
      <c r="AB607" s="4">
        <f t="shared" ref="AB607" si="1354">AB608</f>
        <v>0</v>
      </c>
      <c r="AC607" s="4"/>
      <c r="AD607" s="4">
        <f t="shared" ref="AD607:AG607" si="1355">AD608</f>
        <v>0</v>
      </c>
      <c r="AE607" s="4">
        <f t="shared" si="1355"/>
        <v>0</v>
      </c>
      <c r="AF607" s="4">
        <f t="shared" si="1355"/>
        <v>0</v>
      </c>
      <c r="AG607" s="4">
        <f t="shared" si="1355"/>
        <v>0</v>
      </c>
      <c r="AH607" s="83"/>
    </row>
    <row r="608" spans="1:34" s="44" customFormat="1" ht="31.5" hidden="1" outlineLevel="7" x14ac:dyDescent="0.2">
      <c r="A608" s="11" t="s">
        <v>362</v>
      </c>
      <c r="B608" s="11" t="s">
        <v>15</v>
      </c>
      <c r="C608" s="11" t="s">
        <v>378</v>
      </c>
      <c r="D608" s="11" t="s">
        <v>11</v>
      </c>
      <c r="E608" s="15" t="s">
        <v>12</v>
      </c>
      <c r="F608" s="8">
        <v>5068.1000000000004</v>
      </c>
      <c r="G608" s="8">
        <v>-1350.3481099999999</v>
      </c>
      <c r="H608" s="24">
        <f t="shared" ref="H608" si="1356">SUM(F608:G608)</f>
        <v>3717.7518900000005</v>
      </c>
      <c r="I608" s="8"/>
      <c r="J608" s="8"/>
      <c r="K608" s="8"/>
      <c r="L608" s="24">
        <f t="shared" ref="L608" si="1357">SUM(H608:K608)</f>
        <v>3717.7518900000005</v>
      </c>
      <c r="M608" s="8"/>
      <c r="N608" s="24">
        <f>SUM(L608:M608)</f>
        <v>3717.7518900000005</v>
      </c>
      <c r="O608" s="8"/>
      <c r="P608" s="8"/>
      <c r="Q608" s="24">
        <f>SUM(N608:P608)</f>
        <v>3717.7518900000005</v>
      </c>
      <c r="R608" s="8"/>
      <c r="S608" s="8"/>
      <c r="T608" s="8"/>
      <c r="U608" s="8"/>
      <c r="V608" s="24">
        <f t="shared" ref="V608" si="1358">SUM(T608:U608)</f>
        <v>0</v>
      </c>
      <c r="W608" s="8"/>
      <c r="X608" s="24">
        <f>SUM(V608:W608)</f>
        <v>0</v>
      </c>
      <c r="Y608" s="8"/>
      <c r="Z608" s="24">
        <f>SUM(X608:Y608)</f>
        <v>0</v>
      </c>
      <c r="AA608" s="8"/>
      <c r="AB608" s="8"/>
      <c r="AC608" s="8"/>
      <c r="AD608" s="8"/>
      <c r="AE608" s="24">
        <f t="shared" ref="AE608" si="1359">SUM(AC608:AD608)</f>
        <v>0</v>
      </c>
      <c r="AF608" s="8"/>
      <c r="AG608" s="24">
        <f>SUM(AE608:AF608)</f>
        <v>0</v>
      </c>
      <c r="AH608" s="83"/>
    </row>
    <row r="609" spans="1:34" s="42" customFormat="1" ht="31.5" hidden="1" outlineLevel="5" x14ac:dyDescent="0.2">
      <c r="A609" s="5" t="s">
        <v>362</v>
      </c>
      <c r="B609" s="5" t="s">
        <v>15</v>
      </c>
      <c r="C609" s="5" t="s">
        <v>378</v>
      </c>
      <c r="D609" s="5"/>
      <c r="E609" s="18" t="s">
        <v>582</v>
      </c>
      <c r="F609" s="4">
        <f>F610</f>
        <v>28719</v>
      </c>
      <c r="G609" s="4">
        <f t="shared" ref="G609:Q609" si="1360">G610</f>
        <v>-7651.9726099999998</v>
      </c>
      <c r="H609" s="4">
        <f t="shared" si="1360"/>
        <v>21067.027389999999</v>
      </c>
      <c r="I609" s="4">
        <f t="shared" si="1360"/>
        <v>-0.01</v>
      </c>
      <c r="J609" s="4">
        <f t="shared" si="1360"/>
        <v>0</v>
      </c>
      <c r="K609" s="4">
        <f t="shared" si="1360"/>
        <v>0</v>
      </c>
      <c r="L609" s="4">
        <f t="shared" si="1360"/>
        <v>21067.017390000001</v>
      </c>
      <c r="M609" s="4">
        <f t="shared" si="1360"/>
        <v>0</v>
      </c>
      <c r="N609" s="4">
        <f t="shared" si="1360"/>
        <v>21067.017390000001</v>
      </c>
      <c r="O609" s="4">
        <f t="shared" si="1360"/>
        <v>-0.01</v>
      </c>
      <c r="P609" s="4">
        <f t="shared" si="1360"/>
        <v>0</v>
      </c>
      <c r="Q609" s="4">
        <f t="shared" si="1360"/>
        <v>21067.007390000002</v>
      </c>
      <c r="R609" s="4">
        <f t="shared" si="1350"/>
        <v>0</v>
      </c>
      <c r="S609" s="4">
        <f t="shared" ref="S609" si="1361">S610</f>
        <v>0</v>
      </c>
      <c r="T609" s="4"/>
      <c r="U609" s="4">
        <f t="shared" ref="U609:Z609" si="1362">U610</f>
        <v>0</v>
      </c>
      <c r="V609" s="4">
        <f t="shared" si="1362"/>
        <v>0</v>
      </c>
      <c r="W609" s="4">
        <f t="shared" si="1362"/>
        <v>0</v>
      </c>
      <c r="X609" s="4">
        <f t="shared" si="1362"/>
        <v>0</v>
      </c>
      <c r="Y609" s="4">
        <f t="shared" si="1362"/>
        <v>-0.01</v>
      </c>
      <c r="Z609" s="4">
        <f t="shared" si="1362"/>
        <v>-0.01</v>
      </c>
      <c r="AA609" s="4">
        <f t="shared" si="1353"/>
        <v>0</v>
      </c>
      <c r="AB609" s="4">
        <f t="shared" ref="AB609" si="1363">AB610</f>
        <v>0</v>
      </c>
      <c r="AC609" s="4"/>
      <c r="AD609" s="4">
        <f t="shared" ref="AD609:AG609" si="1364">AD610</f>
        <v>0</v>
      </c>
      <c r="AE609" s="4">
        <f t="shared" si="1364"/>
        <v>0</v>
      </c>
      <c r="AF609" s="4">
        <f t="shared" si="1364"/>
        <v>-0.01</v>
      </c>
      <c r="AG609" s="4">
        <f t="shared" si="1364"/>
        <v>-0.01</v>
      </c>
      <c r="AH609" s="83"/>
    </row>
    <row r="610" spans="1:34" s="42" customFormat="1" ht="31.5" hidden="1" outlineLevel="7" x14ac:dyDescent="0.2">
      <c r="A610" s="11" t="s">
        <v>362</v>
      </c>
      <c r="B610" s="11" t="s">
        <v>15</v>
      </c>
      <c r="C610" s="11" t="s">
        <v>378</v>
      </c>
      <c r="D610" s="11" t="s">
        <v>11</v>
      </c>
      <c r="E610" s="15" t="s">
        <v>12</v>
      </c>
      <c r="F610" s="8">
        <v>28719</v>
      </c>
      <c r="G610" s="8">
        <v>-7651.9726099999998</v>
      </c>
      <c r="H610" s="24">
        <f t="shared" ref="H610" si="1365">SUM(F610:G610)</f>
        <v>21067.027389999999</v>
      </c>
      <c r="I610" s="8">
        <v>-0.01</v>
      </c>
      <c r="J610" s="8"/>
      <c r="K610" s="8"/>
      <c r="L610" s="24">
        <f t="shared" ref="L610" si="1366">SUM(H610:K610)</f>
        <v>21067.017390000001</v>
      </c>
      <c r="M610" s="8"/>
      <c r="N610" s="24">
        <f>SUM(L610:M610)</f>
        <v>21067.017390000001</v>
      </c>
      <c r="O610" s="8">
        <v>-0.01</v>
      </c>
      <c r="P610" s="8"/>
      <c r="Q610" s="24">
        <f>SUM(N610:P610)</f>
        <v>21067.007390000002</v>
      </c>
      <c r="R610" s="8"/>
      <c r="S610" s="8"/>
      <c r="T610" s="8"/>
      <c r="U610" s="8"/>
      <c r="V610" s="24">
        <f t="shared" ref="V610" si="1367">SUM(T610:U610)</f>
        <v>0</v>
      </c>
      <c r="W610" s="8"/>
      <c r="X610" s="24">
        <f>SUM(V610:W610)</f>
        <v>0</v>
      </c>
      <c r="Y610" s="8">
        <v>-0.01</v>
      </c>
      <c r="Z610" s="24">
        <f>SUM(X610:Y610)</f>
        <v>-0.01</v>
      </c>
      <c r="AA610" s="8"/>
      <c r="AB610" s="8"/>
      <c r="AC610" s="8"/>
      <c r="AD610" s="8"/>
      <c r="AE610" s="24">
        <f t="shared" ref="AE610" si="1368">SUM(AC610:AD610)</f>
        <v>0</v>
      </c>
      <c r="AF610" s="8">
        <v>-0.01</v>
      </c>
      <c r="AG610" s="24">
        <f>SUM(AE610:AF610)</f>
        <v>-0.01</v>
      </c>
      <c r="AH610" s="83"/>
    </row>
    <row r="611" spans="1:34" ht="31.5" hidden="1" outlineLevel="3" x14ac:dyDescent="0.2">
      <c r="A611" s="5" t="s">
        <v>362</v>
      </c>
      <c r="B611" s="5" t="s">
        <v>15</v>
      </c>
      <c r="C611" s="5" t="s">
        <v>364</v>
      </c>
      <c r="D611" s="5"/>
      <c r="E611" s="18" t="s">
        <v>365</v>
      </c>
      <c r="F611" s="4">
        <f t="shared" ref="F611:AF613" si="1369">F612</f>
        <v>6210.2</v>
      </c>
      <c r="G611" s="4">
        <f t="shared" si="1369"/>
        <v>0</v>
      </c>
      <c r="H611" s="4">
        <f t="shared" si="1369"/>
        <v>6210.2</v>
      </c>
      <c r="I611" s="4">
        <f t="shared" si="1369"/>
        <v>0</v>
      </c>
      <c r="J611" s="4">
        <f t="shared" si="1369"/>
        <v>202.40391</v>
      </c>
      <c r="K611" s="4">
        <f t="shared" si="1369"/>
        <v>0</v>
      </c>
      <c r="L611" s="4">
        <f t="shared" si="1369"/>
        <v>6412.6039099999998</v>
      </c>
      <c r="M611" s="4">
        <f t="shared" si="1369"/>
        <v>0</v>
      </c>
      <c r="N611" s="4">
        <f t="shared" si="1369"/>
        <v>6412.6039099999998</v>
      </c>
      <c r="O611" s="4">
        <f t="shared" si="1369"/>
        <v>0</v>
      </c>
      <c r="P611" s="4">
        <f t="shared" si="1369"/>
        <v>0</v>
      </c>
      <c r="Q611" s="4">
        <f t="shared" si="1369"/>
        <v>6412.6039099999998</v>
      </c>
      <c r="R611" s="4">
        <f t="shared" ref="R611:R613" si="1370">R612</f>
        <v>5600</v>
      </c>
      <c r="S611" s="4">
        <f t="shared" si="1369"/>
        <v>0</v>
      </c>
      <c r="T611" s="4">
        <f t="shared" si="1369"/>
        <v>5600</v>
      </c>
      <c r="U611" s="4">
        <f t="shared" si="1369"/>
        <v>0</v>
      </c>
      <c r="V611" s="4">
        <f t="shared" si="1369"/>
        <v>5600</v>
      </c>
      <c r="W611" s="4">
        <f t="shared" si="1369"/>
        <v>0</v>
      </c>
      <c r="X611" s="4">
        <f t="shared" si="1369"/>
        <v>5600</v>
      </c>
      <c r="Y611" s="4">
        <f t="shared" si="1369"/>
        <v>0</v>
      </c>
      <c r="Z611" s="4">
        <f t="shared" si="1369"/>
        <v>5600</v>
      </c>
      <c r="AA611" s="4">
        <f t="shared" ref="AA611:AA613" si="1371">AA612</f>
        <v>5600</v>
      </c>
      <c r="AB611" s="4">
        <f t="shared" si="1369"/>
        <v>0</v>
      </c>
      <c r="AC611" s="4">
        <f t="shared" si="1369"/>
        <v>5600</v>
      </c>
      <c r="AD611" s="4">
        <f t="shared" si="1369"/>
        <v>0</v>
      </c>
      <c r="AE611" s="4">
        <f t="shared" si="1369"/>
        <v>5600</v>
      </c>
      <c r="AF611" s="4">
        <f t="shared" si="1369"/>
        <v>0</v>
      </c>
      <c r="AG611" s="4">
        <f t="shared" ref="AF611:AG613" si="1372">AG612</f>
        <v>5600</v>
      </c>
      <c r="AH611" s="83"/>
    </row>
    <row r="612" spans="1:34" ht="31.5" hidden="1" outlineLevel="4" x14ac:dyDescent="0.2">
      <c r="A612" s="5" t="s">
        <v>362</v>
      </c>
      <c r="B612" s="5" t="s">
        <v>15</v>
      </c>
      <c r="C612" s="5" t="s">
        <v>366</v>
      </c>
      <c r="D612" s="5"/>
      <c r="E612" s="18" t="s">
        <v>57</v>
      </c>
      <c r="F612" s="4">
        <f t="shared" si="1369"/>
        <v>6210.2</v>
      </c>
      <c r="G612" s="4">
        <f t="shared" si="1369"/>
        <v>0</v>
      </c>
      <c r="H612" s="4">
        <f t="shared" si="1369"/>
        <v>6210.2</v>
      </c>
      <c r="I612" s="4">
        <f t="shared" si="1369"/>
        <v>0</v>
      </c>
      <c r="J612" s="4">
        <f t="shared" si="1369"/>
        <v>202.40391</v>
      </c>
      <c r="K612" s="4">
        <f t="shared" si="1369"/>
        <v>0</v>
      </c>
      <c r="L612" s="4">
        <f t="shared" si="1369"/>
        <v>6412.6039099999998</v>
      </c>
      <c r="M612" s="4">
        <f t="shared" si="1369"/>
        <v>0</v>
      </c>
      <c r="N612" s="4">
        <f t="shared" si="1369"/>
        <v>6412.6039099999998</v>
      </c>
      <c r="O612" s="4">
        <f t="shared" si="1369"/>
        <v>0</v>
      </c>
      <c r="P612" s="4">
        <f t="shared" si="1369"/>
        <v>0</v>
      </c>
      <c r="Q612" s="4">
        <f t="shared" si="1369"/>
        <v>6412.6039099999998</v>
      </c>
      <c r="R612" s="4">
        <f t="shared" si="1370"/>
        <v>5600</v>
      </c>
      <c r="S612" s="4">
        <f t="shared" si="1369"/>
        <v>0</v>
      </c>
      <c r="T612" s="4">
        <f t="shared" si="1369"/>
        <v>5600</v>
      </c>
      <c r="U612" s="4">
        <f t="shared" si="1369"/>
        <v>0</v>
      </c>
      <c r="V612" s="4">
        <f t="shared" si="1369"/>
        <v>5600</v>
      </c>
      <c r="W612" s="4">
        <f t="shared" si="1369"/>
        <v>0</v>
      </c>
      <c r="X612" s="4">
        <f t="shared" si="1369"/>
        <v>5600</v>
      </c>
      <c r="Y612" s="4">
        <f t="shared" si="1369"/>
        <v>0</v>
      </c>
      <c r="Z612" s="4">
        <f t="shared" si="1369"/>
        <v>5600</v>
      </c>
      <c r="AA612" s="4">
        <f t="shared" si="1371"/>
        <v>5600</v>
      </c>
      <c r="AB612" s="4">
        <f t="shared" si="1369"/>
        <v>0</v>
      </c>
      <c r="AC612" s="4">
        <f t="shared" si="1369"/>
        <v>5600</v>
      </c>
      <c r="AD612" s="4">
        <f t="shared" si="1369"/>
        <v>0</v>
      </c>
      <c r="AE612" s="4">
        <f t="shared" si="1369"/>
        <v>5600</v>
      </c>
      <c r="AF612" s="4">
        <f t="shared" si="1372"/>
        <v>0</v>
      </c>
      <c r="AG612" s="4">
        <f t="shared" si="1372"/>
        <v>5600</v>
      </c>
      <c r="AH612" s="83"/>
    </row>
    <row r="613" spans="1:34" ht="15.75" hidden="1" outlineLevel="5" x14ac:dyDescent="0.2">
      <c r="A613" s="5" t="s">
        <v>362</v>
      </c>
      <c r="B613" s="5" t="s">
        <v>15</v>
      </c>
      <c r="C613" s="5" t="s">
        <v>379</v>
      </c>
      <c r="D613" s="5"/>
      <c r="E613" s="18" t="s">
        <v>380</v>
      </c>
      <c r="F613" s="4">
        <f t="shared" si="1369"/>
        <v>6210.2</v>
      </c>
      <c r="G613" s="4">
        <f t="shared" si="1369"/>
        <v>0</v>
      </c>
      <c r="H613" s="4">
        <f t="shared" si="1369"/>
        <v>6210.2</v>
      </c>
      <c r="I613" s="4">
        <f t="shared" si="1369"/>
        <v>0</v>
      </c>
      <c r="J613" s="4">
        <f t="shared" si="1369"/>
        <v>202.40391</v>
      </c>
      <c r="K613" s="4">
        <f t="shared" si="1369"/>
        <v>0</v>
      </c>
      <c r="L613" s="4">
        <f t="shared" si="1369"/>
        <v>6412.6039099999998</v>
      </c>
      <c r="M613" s="4">
        <f t="shared" si="1369"/>
        <v>0</v>
      </c>
      <c r="N613" s="4">
        <f t="shared" si="1369"/>
        <v>6412.6039099999998</v>
      </c>
      <c r="O613" s="4">
        <f t="shared" si="1369"/>
        <v>0</v>
      </c>
      <c r="P613" s="4">
        <f t="shared" si="1369"/>
        <v>0</v>
      </c>
      <c r="Q613" s="4">
        <f t="shared" si="1369"/>
        <v>6412.6039099999998</v>
      </c>
      <c r="R613" s="4">
        <f t="shared" si="1370"/>
        <v>5600</v>
      </c>
      <c r="S613" s="4">
        <f t="shared" si="1369"/>
        <v>0</v>
      </c>
      <c r="T613" s="4">
        <f t="shared" si="1369"/>
        <v>5600</v>
      </c>
      <c r="U613" s="4">
        <f t="shared" si="1369"/>
        <v>0</v>
      </c>
      <c r="V613" s="4">
        <f t="shared" si="1369"/>
        <v>5600</v>
      </c>
      <c r="W613" s="4">
        <f t="shared" si="1369"/>
        <v>0</v>
      </c>
      <c r="X613" s="4">
        <f t="shared" si="1369"/>
        <v>5600</v>
      </c>
      <c r="Y613" s="4">
        <f t="shared" si="1369"/>
        <v>0</v>
      </c>
      <c r="Z613" s="4">
        <f t="shared" si="1369"/>
        <v>5600</v>
      </c>
      <c r="AA613" s="4">
        <f t="shared" si="1371"/>
        <v>5600</v>
      </c>
      <c r="AB613" s="4">
        <f t="shared" si="1369"/>
        <v>0</v>
      </c>
      <c r="AC613" s="4">
        <f t="shared" si="1369"/>
        <v>5600</v>
      </c>
      <c r="AD613" s="4">
        <f t="shared" si="1369"/>
        <v>0</v>
      </c>
      <c r="AE613" s="4">
        <f t="shared" si="1369"/>
        <v>5600</v>
      </c>
      <c r="AF613" s="4">
        <f t="shared" si="1372"/>
        <v>0</v>
      </c>
      <c r="AG613" s="4">
        <f t="shared" si="1372"/>
        <v>5600</v>
      </c>
      <c r="AH613" s="83"/>
    </row>
    <row r="614" spans="1:34" ht="31.5" hidden="1" outlineLevel="7" x14ac:dyDescent="0.2">
      <c r="A614" s="11" t="s">
        <v>362</v>
      </c>
      <c r="B614" s="11" t="s">
        <v>15</v>
      </c>
      <c r="C614" s="11" t="s">
        <v>379</v>
      </c>
      <c r="D614" s="11" t="s">
        <v>11</v>
      </c>
      <c r="E614" s="15" t="s">
        <v>12</v>
      </c>
      <c r="F614" s="8">
        <v>6210.2</v>
      </c>
      <c r="G614" s="8"/>
      <c r="H614" s="8">
        <f t="shared" ref="H614" si="1373">SUM(F614:G614)</f>
        <v>6210.2</v>
      </c>
      <c r="I614" s="8"/>
      <c r="J614" s="8">
        <v>202.40391</v>
      </c>
      <c r="K614" s="8"/>
      <c r="L614" s="8">
        <f t="shared" ref="L614" si="1374">SUM(H614:K614)</f>
        <v>6412.6039099999998</v>
      </c>
      <c r="M614" s="8"/>
      <c r="N614" s="8">
        <f>SUM(L614:M614)</f>
        <v>6412.6039099999998</v>
      </c>
      <c r="O614" s="8"/>
      <c r="P614" s="8"/>
      <c r="Q614" s="8">
        <f>SUM(N614:P614)</f>
        <v>6412.6039099999998</v>
      </c>
      <c r="R614" s="8">
        <v>5600</v>
      </c>
      <c r="S614" s="8"/>
      <c r="T614" s="8">
        <f t="shared" ref="T614" si="1375">SUM(R614:S614)</f>
        <v>5600</v>
      </c>
      <c r="U614" s="8"/>
      <c r="V614" s="8">
        <f t="shared" ref="V614" si="1376">SUM(T614:U614)</f>
        <v>5600</v>
      </c>
      <c r="W614" s="8"/>
      <c r="X614" s="8">
        <f>SUM(V614:W614)</f>
        <v>5600</v>
      </c>
      <c r="Y614" s="8"/>
      <c r="Z614" s="8">
        <f>SUM(X614:Y614)</f>
        <v>5600</v>
      </c>
      <c r="AA614" s="8">
        <v>5600</v>
      </c>
      <c r="AB614" s="8"/>
      <c r="AC614" s="8">
        <f t="shared" ref="AC614" si="1377">SUM(AA614:AB614)</f>
        <v>5600</v>
      </c>
      <c r="AD614" s="8"/>
      <c r="AE614" s="8">
        <f t="shared" ref="AE614" si="1378">SUM(AC614:AD614)</f>
        <v>5600</v>
      </c>
      <c r="AF614" s="8"/>
      <c r="AG614" s="8">
        <f>SUM(AE614:AF614)</f>
        <v>5600</v>
      </c>
      <c r="AH614" s="83"/>
    </row>
    <row r="615" spans="1:34" ht="31.5" hidden="1" outlineLevel="7" x14ac:dyDescent="0.2">
      <c r="A615" s="5" t="s">
        <v>362</v>
      </c>
      <c r="B615" s="5" t="s">
        <v>15</v>
      </c>
      <c r="C615" s="5" t="s">
        <v>52</v>
      </c>
      <c r="D615" s="5"/>
      <c r="E615" s="18" t="s">
        <v>53</v>
      </c>
      <c r="F615" s="4">
        <f t="shared" ref="F615:AF618" si="1379">F616</f>
        <v>98.8</v>
      </c>
      <c r="G615" s="4">
        <f t="shared" si="1379"/>
        <v>0</v>
      </c>
      <c r="H615" s="4">
        <f t="shared" si="1379"/>
        <v>98.8</v>
      </c>
      <c r="I615" s="4">
        <f t="shared" si="1379"/>
        <v>0</v>
      </c>
      <c r="J615" s="4">
        <f t="shared" si="1379"/>
        <v>0</v>
      </c>
      <c r="K615" s="4">
        <f t="shared" si="1379"/>
        <v>0</v>
      </c>
      <c r="L615" s="4">
        <f t="shared" si="1379"/>
        <v>98.8</v>
      </c>
      <c r="M615" s="4">
        <f t="shared" si="1379"/>
        <v>0</v>
      </c>
      <c r="N615" s="4">
        <f t="shared" si="1379"/>
        <v>98.8</v>
      </c>
      <c r="O615" s="4">
        <f t="shared" si="1379"/>
        <v>0</v>
      </c>
      <c r="P615" s="4">
        <f t="shared" si="1379"/>
        <v>0</v>
      </c>
      <c r="Q615" s="4">
        <f t="shared" si="1379"/>
        <v>98.8</v>
      </c>
      <c r="R615" s="4">
        <f t="shared" si="1379"/>
        <v>98.8</v>
      </c>
      <c r="S615" s="4">
        <f t="shared" si="1379"/>
        <v>0</v>
      </c>
      <c r="T615" s="4">
        <f t="shared" si="1379"/>
        <v>98.8</v>
      </c>
      <c r="U615" s="4">
        <f t="shared" si="1379"/>
        <v>0</v>
      </c>
      <c r="V615" s="4">
        <f t="shared" si="1379"/>
        <v>98.8</v>
      </c>
      <c r="W615" s="4">
        <f t="shared" si="1379"/>
        <v>0</v>
      </c>
      <c r="X615" s="4">
        <f t="shared" si="1379"/>
        <v>98.8</v>
      </c>
      <c r="Y615" s="4">
        <f t="shared" si="1379"/>
        <v>0</v>
      </c>
      <c r="Z615" s="4">
        <f t="shared" si="1379"/>
        <v>98.8</v>
      </c>
      <c r="AA615" s="4">
        <f t="shared" si="1379"/>
        <v>98.8</v>
      </c>
      <c r="AB615" s="4">
        <f t="shared" si="1379"/>
        <v>0</v>
      </c>
      <c r="AC615" s="4">
        <f t="shared" si="1379"/>
        <v>98.8</v>
      </c>
      <c r="AD615" s="4">
        <f t="shared" si="1379"/>
        <v>0</v>
      </c>
      <c r="AE615" s="4">
        <f t="shared" si="1379"/>
        <v>98.8</v>
      </c>
      <c r="AF615" s="4">
        <f t="shared" si="1379"/>
        <v>0</v>
      </c>
      <c r="AG615" s="4">
        <f t="shared" ref="AF615:AG618" si="1380">AG616</f>
        <v>98.8</v>
      </c>
      <c r="AH615" s="83"/>
    </row>
    <row r="616" spans="1:34" ht="31.5" hidden="1" outlineLevel="7" x14ac:dyDescent="0.2">
      <c r="A616" s="5" t="s">
        <v>362</v>
      </c>
      <c r="B616" s="5" t="s">
        <v>15</v>
      </c>
      <c r="C616" s="5" t="s">
        <v>98</v>
      </c>
      <c r="D616" s="5"/>
      <c r="E616" s="18" t="s">
        <v>99</v>
      </c>
      <c r="F616" s="4">
        <f t="shared" si="1379"/>
        <v>98.8</v>
      </c>
      <c r="G616" s="4">
        <f t="shared" si="1379"/>
        <v>0</v>
      </c>
      <c r="H616" s="4">
        <f t="shared" si="1379"/>
        <v>98.8</v>
      </c>
      <c r="I616" s="4">
        <f t="shared" si="1379"/>
        <v>0</v>
      </c>
      <c r="J616" s="4">
        <f t="shared" si="1379"/>
        <v>0</v>
      </c>
      <c r="K616" s="4">
        <f t="shared" si="1379"/>
        <v>0</v>
      </c>
      <c r="L616" s="4">
        <f t="shared" si="1379"/>
        <v>98.8</v>
      </c>
      <c r="M616" s="4">
        <f t="shared" si="1379"/>
        <v>0</v>
      </c>
      <c r="N616" s="4">
        <f t="shared" si="1379"/>
        <v>98.8</v>
      </c>
      <c r="O616" s="4">
        <f t="shared" si="1379"/>
        <v>0</v>
      </c>
      <c r="P616" s="4">
        <f t="shared" si="1379"/>
        <v>0</v>
      </c>
      <c r="Q616" s="4">
        <f t="shared" si="1379"/>
        <v>98.8</v>
      </c>
      <c r="R616" s="4">
        <f t="shared" si="1379"/>
        <v>98.8</v>
      </c>
      <c r="S616" s="4">
        <f t="shared" si="1379"/>
        <v>0</v>
      </c>
      <c r="T616" s="4">
        <f t="shared" si="1379"/>
        <v>98.8</v>
      </c>
      <c r="U616" s="4">
        <f t="shared" si="1379"/>
        <v>0</v>
      </c>
      <c r="V616" s="4">
        <f t="shared" si="1379"/>
        <v>98.8</v>
      </c>
      <c r="W616" s="4">
        <f t="shared" si="1379"/>
        <v>0</v>
      </c>
      <c r="X616" s="4">
        <f t="shared" si="1379"/>
        <v>98.8</v>
      </c>
      <c r="Y616" s="4">
        <f t="shared" si="1379"/>
        <v>0</v>
      </c>
      <c r="Z616" s="4">
        <f t="shared" si="1379"/>
        <v>98.8</v>
      </c>
      <c r="AA616" s="4">
        <f t="shared" si="1379"/>
        <v>98.8</v>
      </c>
      <c r="AB616" s="4">
        <f t="shared" si="1379"/>
        <v>0</v>
      </c>
      <c r="AC616" s="4">
        <f t="shared" si="1379"/>
        <v>98.8</v>
      </c>
      <c r="AD616" s="4">
        <f t="shared" si="1379"/>
        <v>0</v>
      </c>
      <c r="AE616" s="4">
        <f t="shared" si="1379"/>
        <v>98.8</v>
      </c>
      <c r="AF616" s="4">
        <f t="shared" si="1380"/>
        <v>0</v>
      </c>
      <c r="AG616" s="4">
        <f t="shared" si="1380"/>
        <v>98.8</v>
      </c>
      <c r="AH616" s="83"/>
    </row>
    <row r="617" spans="1:34" ht="47.25" hidden="1" outlineLevel="7" x14ac:dyDescent="0.2">
      <c r="A617" s="5" t="s">
        <v>362</v>
      </c>
      <c r="B617" s="5" t="s">
        <v>15</v>
      </c>
      <c r="C617" s="5" t="s">
        <v>100</v>
      </c>
      <c r="D617" s="5"/>
      <c r="E617" s="18" t="s">
        <v>101</v>
      </c>
      <c r="F617" s="4">
        <f t="shared" si="1379"/>
        <v>98.8</v>
      </c>
      <c r="G617" s="4">
        <f t="shared" si="1379"/>
        <v>0</v>
      </c>
      <c r="H617" s="4">
        <f t="shared" si="1379"/>
        <v>98.8</v>
      </c>
      <c r="I617" s="4">
        <f t="shared" si="1379"/>
        <v>0</v>
      </c>
      <c r="J617" s="4">
        <f t="shared" si="1379"/>
        <v>0</v>
      </c>
      <c r="K617" s="4">
        <f t="shared" si="1379"/>
        <v>0</v>
      </c>
      <c r="L617" s="4">
        <f t="shared" si="1379"/>
        <v>98.8</v>
      </c>
      <c r="M617" s="4">
        <f t="shared" si="1379"/>
        <v>0</v>
      </c>
      <c r="N617" s="4">
        <f t="shared" si="1379"/>
        <v>98.8</v>
      </c>
      <c r="O617" s="4">
        <f t="shared" si="1379"/>
        <v>0</v>
      </c>
      <c r="P617" s="4">
        <f t="shared" si="1379"/>
        <v>0</v>
      </c>
      <c r="Q617" s="4">
        <f t="shared" si="1379"/>
        <v>98.8</v>
      </c>
      <c r="R617" s="4">
        <f t="shared" si="1379"/>
        <v>98.8</v>
      </c>
      <c r="S617" s="4">
        <f t="shared" si="1379"/>
        <v>0</v>
      </c>
      <c r="T617" s="4">
        <f t="shared" si="1379"/>
        <v>98.8</v>
      </c>
      <c r="U617" s="4">
        <f t="shared" si="1379"/>
        <v>0</v>
      </c>
      <c r="V617" s="4">
        <f t="shared" si="1379"/>
        <v>98.8</v>
      </c>
      <c r="W617" s="4">
        <f t="shared" si="1379"/>
        <v>0</v>
      </c>
      <c r="X617" s="4">
        <f t="shared" si="1379"/>
        <v>98.8</v>
      </c>
      <c r="Y617" s="4">
        <f t="shared" si="1379"/>
        <v>0</v>
      </c>
      <c r="Z617" s="4">
        <f t="shared" si="1379"/>
        <v>98.8</v>
      </c>
      <c r="AA617" s="4">
        <f t="shared" si="1379"/>
        <v>98.8</v>
      </c>
      <c r="AB617" s="4">
        <f t="shared" si="1379"/>
        <v>0</v>
      </c>
      <c r="AC617" s="4">
        <f t="shared" si="1379"/>
        <v>98.8</v>
      </c>
      <c r="AD617" s="4">
        <f t="shared" si="1379"/>
        <v>0</v>
      </c>
      <c r="AE617" s="4">
        <f t="shared" si="1379"/>
        <v>98.8</v>
      </c>
      <c r="AF617" s="4">
        <f t="shared" si="1380"/>
        <v>0</v>
      </c>
      <c r="AG617" s="4">
        <f t="shared" si="1380"/>
        <v>98.8</v>
      </c>
      <c r="AH617" s="83"/>
    </row>
    <row r="618" spans="1:34" ht="15.75" hidden="1" outlineLevel="7" x14ac:dyDescent="0.2">
      <c r="A618" s="5" t="s">
        <v>362</v>
      </c>
      <c r="B618" s="5" t="s">
        <v>15</v>
      </c>
      <c r="C618" s="5" t="s">
        <v>102</v>
      </c>
      <c r="D618" s="5"/>
      <c r="E618" s="18" t="s">
        <v>103</v>
      </c>
      <c r="F618" s="4">
        <f>F619</f>
        <v>98.8</v>
      </c>
      <c r="G618" s="4">
        <f t="shared" si="1379"/>
        <v>0</v>
      </c>
      <c r="H618" s="4">
        <f t="shared" si="1379"/>
        <v>98.8</v>
      </c>
      <c r="I618" s="4">
        <f t="shared" si="1379"/>
        <v>0</v>
      </c>
      <c r="J618" s="4">
        <f t="shared" si="1379"/>
        <v>0</v>
      </c>
      <c r="K618" s="4">
        <f t="shared" si="1379"/>
        <v>0</v>
      </c>
      <c r="L618" s="4">
        <f t="shared" si="1379"/>
        <v>98.8</v>
      </c>
      <c r="M618" s="4">
        <f t="shared" si="1379"/>
        <v>0</v>
      </c>
      <c r="N618" s="4">
        <f t="shared" si="1379"/>
        <v>98.8</v>
      </c>
      <c r="O618" s="4">
        <f t="shared" si="1379"/>
        <v>0</v>
      </c>
      <c r="P618" s="4">
        <f t="shared" si="1379"/>
        <v>0</v>
      </c>
      <c r="Q618" s="4">
        <f t="shared" si="1379"/>
        <v>98.8</v>
      </c>
      <c r="R618" s="4">
        <f t="shared" si="1379"/>
        <v>98.8</v>
      </c>
      <c r="S618" s="4">
        <f t="shared" si="1379"/>
        <v>0</v>
      </c>
      <c r="T618" s="4">
        <f t="shared" si="1379"/>
        <v>98.8</v>
      </c>
      <c r="U618" s="4">
        <f t="shared" si="1379"/>
        <v>0</v>
      </c>
      <c r="V618" s="4">
        <f t="shared" si="1379"/>
        <v>98.8</v>
      </c>
      <c r="W618" s="4">
        <f t="shared" si="1379"/>
        <v>0</v>
      </c>
      <c r="X618" s="4">
        <f t="shared" si="1379"/>
        <v>98.8</v>
      </c>
      <c r="Y618" s="4">
        <f t="shared" si="1379"/>
        <v>0</v>
      </c>
      <c r="Z618" s="4">
        <f t="shared" si="1379"/>
        <v>98.8</v>
      </c>
      <c r="AA618" s="4">
        <f t="shared" si="1379"/>
        <v>98.8</v>
      </c>
      <c r="AB618" s="4">
        <f t="shared" si="1379"/>
        <v>0</v>
      </c>
      <c r="AC618" s="4">
        <f t="shared" si="1379"/>
        <v>98.8</v>
      </c>
      <c r="AD618" s="4">
        <f t="shared" si="1379"/>
        <v>0</v>
      </c>
      <c r="AE618" s="4">
        <f t="shared" si="1379"/>
        <v>98.8</v>
      </c>
      <c r="AF618" s="4">
        <f t="shared" si="1380"/>
        <v>0</v>
      </c>
      <c r="AG618" s="4">
        <f t="shared" si="1380"/>
        <v>98.8</v>
      </c>
      <c r="AH618" s="83"/>
    </row>
    <row r="619" spans="1:34" ht="31.5" hidden="1" outlineLevel="7" x14ac:dyDescent="0.2">
      <c r="A619" s="11" t="s">
        <v>362</v>
      </c>
      <c r="B619" s="11" t="s">
        <v>15</v>
      </c>
      <c r="C619" s="11" t="s">
        <v>102</v>
      </c>
      <c r="D619" s="11" t="s">
        <v>11</v>
      </c>
      <c r="E619" s="15" t="s">
        <v>12</v>
      </c>
      <c r="F619" s="8">
        <v>98.8</v>
      </c>
      <c r="G619" s="8"/>
      <c r="H619" s="8">
        <f t="shared" ref="H619" si="1381">SUM(F619:G619)</f>
        <v>98.8</v>
      </c>
      <c r="I619" s="8"/>
      <c r="J619" s="8"/>
      <c r="K619" s="8"/>
      <c r="L619" s="8">
        <f t="shared" ref="L619" si="1382">SUM(H619:K619)</f>
        <v>98.8</v>
      </c>
      <c r="M619" s="8"/>
      <c r="N619" s="8">
        <f>SUM(L619:M619)</f>
        <v>98.8</v>
      </c>
      <c r="O619" s="8"/>
      <c r="P619" s="8"/>
      <c r="Q619" s="8">
        <f>SUM(N619:P619)</f>
        <v>98.8</v>
      </c>
      <c r="R619" s="8">
        <v>98.8</v>
      </c>
      <c r="S619" s="8"/>
      <c r="T619" s="8">
        <f t="shared" ref="T619" si="1383">SUM(R619:S619)</f>
        <v>98.8</v>
      </c>
      <c r="U619" s="8"/>
      <c r="V619" s="8">
        <f t="shared" ref="V619" si="1384">SUM(T619:U619)</f>
        <v>98.8</v>
      </c>
      <c r="W619" s="8"/>
      <c r="X619" s="8">
        <f>SUM(V619:W619)</f>
        <v>98.8</v>
      </c>
      <c r="Y619" s="8"/>
      <c r="Z619" s="8">
        <f>SUM(X619:Y619)</f>
        <v>98.8</v>
      </c>
      <c r="AA619" s="8">
        <v>98.8</v>
      </c>
      <c r="AB619" s="8"/>
      <c r="AC619" s="8">
        <f t="shared" ref="AC619" si="1385">SUM(AA619:AB619)</f>
        <v>98.8</v>
      </c>
      <c r="AD619" s="8"/>
      <c r="AE619" s="8">
        <f t="shared" ref="AE619" si="1386">SUM(AC619:AD619)</f>
        <v>98.8</v>
      </c>
      <c r="AF619" s="8"/>
      <c r="AG619" s="8">
        <f>SUM(AE619:AF619)</f>
        <v>98.8</v>
      </c>
      <c r="AH619" s="83"/>
    </row>
    <row r="620" spans="1:34" ht="15.75" hidden="1" outlineLevel="7" x14ac:dyDescent="0.2">
      <c r="A620" s="5" t="s">
        <v>362</v>
      </c>
      <c r="B620" s="5" t="s">
        <v>553</v>
      </c>
      <c r="C620" s="11"/>
      <c r="D620" s="11"/>
      <c r="E620" s="12" t="s">
        <v>537</v>
      </c>
      <c r="F620" s="4">
        <f>F621</f>
        <v>32</v>
      </c>
      <c r="G620" s="4">
        <f t="shared" ref="G620:Q620" si="1387">G621</f>
        <v>0</v>
      </c>
      <c r="H620" s="4">
        <f t="shared" si="1387"/>
        <v>32</v>
      </c>
      <c r="I620" s="4">
        <f t="shared" si="1387"/>
        <v>0</v>
      </c>
      <c r="J620" s="4">
        <f t="shared" si="1387"/>
        <v>0</v>
      </c>
      <c r="K620" s="4">
        <f t="shared" si="1387"/>
        <v>0</v>
      </c>
      <c r="L620" s="4">
        <f t="shared" si="1387"/>
        <v>32</v>
      </c>
      <c r="M620" s="4">
        <f t="shared" si="1387"/>
        <v>0</v>
      </c>
      <c r="N620" s="4">
        <f t="shared" si="1387"/>
        <v>32</v>
      </c>
      <c r="O620" s="4">
        <f t="shared" si="1387"/>
        <v>0</v>
      </c>
      <c r="P620" s="4">
        <f t="shared" si="1387"/>
        <v>0</v>
      </c>
      <c r="Q620" s="4">
        <f t="shared" si="1387"/>
        <v>32</v>
      </c>
      <c r="R620" s="4">
        <f t="shared" ref="R620:AA625" si="1388">R621</f>
        <v>0</v>
      </c>
      <c r="S620" s="4">
        <f t="shared" ref="S620" si="1389">S621</f>
        <v>0</v>
      </c>
      <c r="T620" s="4"/>
      <c r="U620" s="4">
        <f t="shared" ref="U620:Z620" si="1390">U621</f>
        <v>0</v>
      </c>
      <c r="V620" s="4">
        <f t="shared" si="1390"/>
        <v>0</v>
      </c>
      <c r="W620" s="4">
        <f t="shared" si="1390"/>
        <v>0</v>
      </c>
      <c r="X620" s="4">
        <f t="shared" si="1390"/>
        <v>0</v>
      </c>
      <c r="Y620" s="4">
        <f t="shared" si="1390"/>
        <v>0</v>
      </c>
      <c r="Z620" s="4">
        <f t="shared" si="1390"/>
        <v>0</v>
      </c>
      <c r="AA620" s="4">
        <f t="shared" si="1388"/>
        <v>0</v>
      </c>
      <c r="AB620" s="4">
        <f t="shared" ref="AB620" si="1391">AB621</f>
        <v>0</v>
      </c>
      <c r="AC620" s="4"/>
      <c r="AD620" s="4">
        <f t="shared" ref="AD620:AG625" si="1392">AD621</f>
        <v>0</v>
      </c>
      <c r="AE620" s="4">
        <f t="shared" si="1392"/>
        <v>0</v>
      </c>
      <c r="AF620" s="4">
        <f t="shared" si="1392"/>
        <v>0</v>
      </c>
      <c r="AG620" s="4">
        <f t="shared" si="1392"/>
        <v>0</v>
      </c>
      <c r="AH620" s="83"/>
    </row>
    <row r="621" spans="1:34" ht="31.5" hidden="1" outlineLevel="7" x14ac:dyDescent="0.2">
      <c r="A621" s="5" t="s">
        <v>362</v>
      </c>
      <c r="B621" s="5" t="s">
        <v>21</v>
      </c>
      <c r="C621" s="5"/>
      <c r="D621" s="5"/>
      <c r="E621" s="18" t="s">
        <v>22</v>
      </c>
      <c r="F621" s="4">
        <f t="shared" ref="F621:AF625" si="1393">F622</f>
        <v>32</v>
      </c>
      <c r="G621" s="4">
        <f t="shared" si="1393"/>
        <v>0</v>
      </c>
      <c r="H621" s="4">
        <f t="shared" si="1393"/>
        <v>32</v>
      </c>
      <c r="I621" s="4">
        <f t="shared" si="1393"/>
        <v>0</v>
      </c>
      <c r="J621" s="4">
        <f t="shared" si="1393"/>
        <v>0</v>
      </c>
      <c r="K621" s="4">
        <f t="shared" si="1393"/>
        <v>0</v>
      </c>
      <c r="L621" s="4">
        <f t="shared" si="1393"/>
        <v>32</v>
      </c>
      <c r="M621" s="4">
        <f t="shared" si="1393"/>
        <v>0</v>
      </c>
      <c r="N621" s="4">
        <f t="shared" si="1393"/>
        <v>32</v>
      </c>
      <c r="O621" s="4">
        <f t="shared" si="1393"/>
        <v>0</v>
      </c>
      <c r="P621" s="4">
        <f t="shared" si="1393"/>
        <v>0</v>
      </c>
      <c r="Q621" s="4">
        <f t="shared" si="1393"/>
        <v>32</v>
      </c>
      <c r="R621" s="4">
        <f t="shared" si="1388"/>
        <v>0</v>
      </c>
      <c r="S621" s="4">
        <f t="shared" si="1393"/>
        <v>0</v>
      </c>
      <c r="T621" s="4"/>
      <c r="U621" s="4">
        <f t="shared" si="1393"/>
        <v>0</v>
      </c>
      <c r="V621" s="4">
        <f t="shared" si="1393"/>
        <v>0</v>
      </c>
      <c r="W621" s="4">
        <f t="shared" si="1393"/>
        <v>0</v>
      </c>
      <c r="X621" s="4">
        <f t="shared" si="1393"/>
        <v>0</v>
      </c>
      <c r="Y621" s="4">
        <f t="shared" si="1393"/>
        <v>0</v>
      </c>
      <c r="Z621" s="4">
        <f t="shared" si="1393"/>
        <v>0</v>
      </c>
      <c r="AA621" s="4">
        <f t="shared" si="1388"/>
        <v>0</v>
      </c>
      <c r="AB621" s="4">
        <f t="shared" si="1393"/>
        <v>0</v>
      </c>
      <c r="AC621" s="4"/>
      <c r="AD621" s="4">
        <f t="shared" si="1393"/>
        <v>0</v>
      </c>
      <c r="AE621" s="4">
        <f t="shared" si="1393"/>
        <v>0</v>
      </c>
      <c r="AF621" s="4">
        <f t="shared" si="1393"/>
        <v>0</v>
      </c>
      <c r="AG621" s="4">
        <f t="shared" si="1392"/>
        <v>0</v>
      </c>
      <c r="AH621" s="83"/>
    </row>
    <row r="622" spans="1:34" ht="31.5" hidden="1" outlineLevel="7" x14ac:dyDescent="0.2">
      <c r="A622" s="5" t="s">
        <v>362</v>
      </c>
      <c r="B622" s="5" t="s">
        <v>21</v>
      </c>
      <c r="C622" s="5" t="s">
        <v>52</v>
      </c>
      <c r="D622" s="5"/>
      <c r="E622" s="18" t="s">
        <v>53</v>
      </c>
      <c r="F622" s="4">
        <f t="shared" si="1393"/>
        <v>32</v>
      </c>
      <c r="G622" s="4">
        <f t="shared" si="1393"/>
        <v>0</v>
      </c>
      <c r="H622" s="4">
        <f t="shared" si="1393"/>
        <v>32</v>
      </c>
      <c r="I622" s="4">
        <f t="shared" si="1393"/>
        <v>0</v>
      </c>
      <c r="J622" s="4">
        <f t="shared" si="1393"/>
        <v>0</v>
      </c>
      <c r="K622" s="4">
        <f t="shared" si="1393"/>
        <v>0</v>
      </c>
      <c r="L622" s="4">
        <f t="shared" si="1393"/>
        <v>32</v>
      </c>
      <c r="M622" s="4">
        <f t="shared" si="1393"/>
        <v>0</v>
      </c>
      <c r="N622" s="4">
        <f t="shared" si="1393"/>
        <v>32</v>
      </c>
      <c r="O622" s="4">
        <f t="shared" si="1393"/>
        <v>0</v>
      </c>
      <c r="P622" s="4">
        <f t="shared" si="1393"/>
        <v>0</v>
      </c>
      <c r="Q622" s="4">
        <f t="shared" si="1393"/>
        <v>32</v>
      </c>
      <c r="R622" s="4">
        <f t="shared" si="1388"/>
        <v>0</v>
      </c>
      <c r="S622" s="4">
        <f t="shared" si="1393"/>
        <v>0</v>
      </c>
      <c r="T622" s="4"/>
      <c r="U622" s="4">
        <f t="shared" si="1393"/>
        <v>0</v>
      </c>
      <c r="V622" s="4">
        <f t="shared" si="1393"/>
        <v>0</v>
      </c>
      <c r="W622" s="4">
        <f t="shared" si="1393"/>
        <v>0</v>
      </c>
      <c r="X622" s="4">
        <f t="shared" si="1393"/>
        <v>0</v>
      </c>
      <c r="Y622" s="4">
        <f t="shared" si="1393"/>
        <v>0</v>
      </c>
      <c r="Z622" s="4">
        <f t="shared" si="1393"/>
        <v>0</v>
      </c>
      <c r="AA622" s="4">
        <f t="shared" si="1388"/>
        <v>0</v>
      </c>
      <c r="AB622" s="4">
        <f t="shared" si="1393"/>
        <v>0</v>
      </c>
      <c r="AC622" s="4"/>
      <c r="AD622" s="4">
        <f t="shared" si="1393"/>
        <v>0</v>
      </c>
      <c r="AE622" s="4">
        <f t="shared" si="1393"/>
        <v>0</v>
      </c>
      <c r="AF622" s="4">
        <f t="shared" si="1392"/>
        <v>0</v>
      </c>
      <c r="AG622" s="4">
        <f t="shared" si="1392"/>
        <v>0</v>
      </c>
      <c r="AH622" s="83"/>
    </row>
    <row r="623" spans="1:34" ht="31.5" hidden="1" outlineLevel="7" x14ac:dyDescent="0.2">
      <c r="A623" s="5" t="s">
        <v>362</v>
      </c>
      <c r="B623" s="5" t="s">
        <v>21</v>
      </c>
      <c r="C623" s="5" t="s">
        <v>98</v>
      </c>
      <c r="D623" s="5"/>
      <c r="E623" s="18" t="s">
        <v>99</v>
      </c>
      <c r="F623" s="4">
        <f t="shared" si="1393"/>
        <v>32</v>
      </c>
      <c r="G623" s="4">
        <f t="shared" si="1393"/>
        <v>0</v>
      </c>
      <c r="H623" s="4">
        <f t="shared" si="1393"/>
        <v>32</v>
      </c>
      <c r="I623" s="4">
        <f t="shared" si="1393"/>
        <v>0</v>
      </c>
      <c r="J623" s="4">
        <f t="shared" si="1393"/>
        <v>0</v>
      </c>
      <c r="K623" s="4">
        <f t="shared" si="1393"/>
        <v>0</v>
      </c>
      <c r="L623" s="4">
        <f t="shared" si="1393"/>
        <v>32</v>
      </c>
      <c r="M623" s="4">
        <f t="shared" si="1393"/>
        <v>0</v>
      </c>
      <c r="N623" s="4">
        <f t="shared" si="1393"/>
        <v>32</v>
      </c>
      <c r="O623" s="4">
        <f t="shared" si="1393"/>
        <v>0</v>
      </c>
      <c r="P623" s="4">
        <f t="shared" si="1393"/>
        <v>0</v>
      </c>
      <c r="Q623" s="4">
        <f t="shared" si="1393"/>
        <v>32</v>
      </c>
      <c r="R623" s="4">
        <f t="shared" si="1388"/>
        <v>0</v>
      </c>
      <c r="S623" s="4">
        <f t="shared" si="1393"/>
        <v>0</v>
      </c>
      <c r="T623" s="4"/>
      <c r="U623" s="4">
        <f t="shared" si="1393"/>
        <v>0</v>
      </c>
      <c r="V623" s="4">
        <f t="shared" si="1393"/>
        <v>0</v>
      </c>
      <c r="W623" s="4">
        <f t="shared" si="1393"/>
        <v>0</v>
      </c>
      <c r="X623" s="4">
        <f t="shared" si="1393"/>
        <v>0</v>
      </c>
      <c r="Y623" s="4">
        <f t="shared" si="1393"/>
        <v>0</v>
      </c>
      <c r="Z623" s="4">
        <f t="shared" si="1393"/>
        <v>0</v>
      </c>
      <c r="AA623" s="4">
        <f t="shared" si="1388"/>
        <v>0</v>
      </c>
      <c r="AB623" s="4">
        <f t="shared" si="1393"/>
        <v>0</v>
      </c>
      <c r="AC623" s="4"/>
      <c r="AD623" s="4">
        <f t="shared" si="1393"/>
        <v>0</v>
      </c>
      <c r="AE623" s="4">
        <f t="shared" si="1393"/>
        <v>0</v>
      </c>
      <c r="AF623" s="4">
        <f t="shared" si="1392"/>
        <v>0</v>
      </c>
      <c r="AG623" s="4">
        <f t="shared" si="1392"/>
        <v>0</v>
      </c>
      <c r="AH623" s="83"/>
    </row>
    <row r="624" spans="1:34" ht="47.25" hidden="1" outlineLevel="7" x14ac:dyDescent="0.2">
      <c r="A624" s="5" t="s">
        <v>362</v>
      </c>
      <c r="B624" s="5" t="s">
        <v>21</v>
      </c>
      <c r="C624" s="5" t="s">
        <v>100</v>
      </c>
      <c r="D624" s="5"/>
      <c r="E624" s="18" t="s">
        <v>101</v>
      </c>
      <c r="F624" s="4">
        <f t="shared" si="1393"/>
        <v>32</v>
      </c>
      <c r="G624" s="4">
        <f t="shared" si="1393"/>
        <v>0</v>
      </c>
      <c r="H624" s="4">
        <f t="shared" si="1393"/>
        <v>32</v>
      </c>
      <c r="I624" s="4">
        <f t="shared" si="1393"/>
        <v>0</v>
      </c>
      <c r="J624" s="4">
        <f t="shared" si="1393"/>
        <v>0</v>
      </c>
      <c r="K624" s="4">
        <f t="shared" si="1393"/>
        <v>0</v>
      </c>
      <c r="L624" s="4">
        <f t="shared" si="1393"/>
        <v>32</v>
      </c>
      <c r="M624" s="4">
        <f t="shared" si="1393"/>
        <v>0</v>
      </c>
      <c r="N624" s="4">
        <f t="shared" si="1393"/>
        <v>32</v>
      </c>
      <c r="O624" s="4">
        <f t="shared" si="1393"/>
        <v>0</v>
      </c>
      <c r="P624" s="4">
        <f t="shared" si="1393"/>
        <v>0</v>
      </c>
      <c r="Q624" s="4">
        <f t="shared" si="1393"/>
        <v>32</v>
      </c>
      <c r="R624" s="4">
        <f t="shared" si="1388"/>
        <v>0</v>
      </c>
      <c r="S624" s="4">
        <f t="shared" si="1393"/>
        <v>0</v>
      </c>
      <c r="T624" s="4"/>
      <c r="U624" s="4">
        <f t="shared" si="1393"/>
        <v>0</v>
      </c>
      <c r="V624" s="4">
        <f t="shared" si="1393"/>
        <v>0</v>
      </c>
      <c r="W624" s="4">
        <f t="shared" si="1393"/>
        <v>0</v>
      </c>
      <c r="X624" s="4">
        <f t="shared" si="1393"/>
        <v>0</v>
      </c>
      <c r="Y624" s="4">
        <f t="shared" si="1393"/>
        <v>0</v>
      </c>
      <c r="Z624" s="4">
        <f t="shared" si="1393"/>
        <v>0</v>
      </c>
      <c r="AA624" s="4">
        <f t="shared" si="1388"/>
        <v>0</v>
      </c>
      <c r="AB624" s="4">
        <f t="shared" si="1393"/>
        <v>0</v>
      </c>
      <c r="AC624" s="4"/>
      <c r="AD624" s="4">
        <f t="shared" si="1393"/>
        <v>0</v>
      </c>
      <c r="AE624" s="4">
        <f t="shared" si="1393"/>
        <v>0</v>
      </c>
      <c r="AF624" s="4">
        <f t="shared" si="1392"/>
        <v>0</v>
      </c>
      <c r="AG624" s="4">
        <f t="shared" si="1392"/>
        <v>0</v>
      </c>
      <c r="AH624" s="83"/>
    </row>
    <row r="625" spans="1:34" ht="15.75" hidden="1" outlineLevel="7" x14ac:dyDescent="0.2">
      <c r="A625" s="5" t="s">
        <v>362</v>
      </c>
      <c r="B625" s="5" t="s">
        <v>21</v>
      </c>
      <c r="C625" s="5" t="s">
        <v>102</v>
      </c>
      <c r="D625" s="5"/>
      <c r="E625" s="18" t="s">
        <v>103</v>
      </c>
      <c r="F625" s="4">
        <f>F626</f>
        <v>32</v>
      </c>
      <c r="G625" s="4">
        <f t="shared" si="1393"/>
        <v>0</v>
      </c>
      <c r="H625" s="4">
        <f t="shared" si="1393"/>
        <v>32</v>
      </c>
      <c r="I625" s="4">
        <f t="shared" si="1393"/>
        <v>0</v>
      </c>
      <c r="J625" s="4">
        <f t="shared" si="1393"/>
        <v>0</v>
      </c>
      <c r="K625" s="4">
        <f t="shared" si="1393"/>
        <v>0</v>
      </c>
      <c r="L625" s="4">
        <f t="shared" si="1393"/>
        <v>32</v>
      </c>
      <c r="M625" s="4">
        <f t="shared" si="1393"/>
        <v>0</v>
      </c>
      <c r="N625" s="4">
        <f t="shared" si="1393"/>
        <v>32</v>
      </c>
      <c r="O625" s="4">
        <f t="shared" si="1393"/>
        <v>0</v>
      </c>
      <c r="P625" s="4">
        <f t="shared" si="1393"/>
        <v>0</v>
      </c>
      <c r="Q625" s="4">
        <f t="shared" si="1393"/>
        <v>32</v>
      </c>
      <c r="R625" s="4">
        <f t="shared" si="1388"/>
        <v>0</v>
      </c>
      <c r="S625" s="4">
        <f t="shared" si="1393"/>
        <v>0</v>
      </c>
      <c r="T625" s="4"/>
      <c r="U625" s="4">
        <f t="shared" si="1393"/>
        <v>0</v>
      </c>
      <c r="V625" s="4">
        <f t="shared" si="1393"/>
        <v>0</v>
      </c>
      <c r="W625" s="4">
        <f t="shared" si="1393"/>
        <v>0</v>
      </c>
      <c r="X625" s="4">
        <f t="shared" si="1393"/>
        <v>0</v>
      </c>
      <c r="Y625" s="4">
        <f t="shared" si="1393"/>
        <v>0</v>
      </c>
      <c r="Z625" s="4">
        <f t="shared" si="1393"/>
        <v>0</v>
      </c>
      <c r="AA625" s="4">
        <f t="shared" si="1388"/>
        <v>0</v>
      </c>
      <c r="AB625" s="4">
        <f t="shared" si="1393"/>
        <v>0</v>
      </c>
      <c r="AC625" s="4"/>
      <c r="AD625" s="4">
        <f t="shared" si="1393"/>
        <v>0</v>
      </c>
      <c r="AE625" s="4">
        <f t="shared" si="1393"/>
        <v>0</v>
      </c>
      <c r="AF625" s="4">
        <f t="shared" si="1392"/>
        <v>0</v>
      </c>
      <c r="AG625" s="4">
        <f t="shared" si="1392"/>
        <v>0</v>
      </c>
      <c r="AH625" s="83"/>
    </row>
    <row r="626" spans="1:34" ht="31.5" hidden="1" outlineLevel="7" x14ac:dyDescent="0.2">
      <c r="A626" s="11" t="s">
        <v>362</v>
      </c>
      <c r="B626" s="11" t="s">
        <v>21</v>
      </c>
      <c r="C626" s="11" t="s">
        <v>102</v>
      </c>
      <c r="D626" s="11" t="s">
        <v>11</v>
      </c>
      <c r="E626" s="15" t="s">
        <v>12</v>
      </c>
      <c r="F626" s="8">
        <v>32</v>
      </c>
      <c r="G626" s="8"/>
      <c r="H626" s="8">
        <f t="shared" ref="H626" si="1394">SUM(F626:G626)</f>
        <v>32</v>
      </c>
      <c r="I626" s="8"/>
      <c r="J626" s="8"/>
      <c r="K626" s="8"/>
      <c r="L626" s="8">
        <f t="shared" ref="L626" si="1395">SUM(H626:K626)</f>
        <v>32</v>
      </c>
      <c r="M626" s="8"/>
      <c r="N626" s="8">
        <f>SUM(L626:M626)</f>
        <v>32</v>
      </c>
      <c r="O626" s="8"/>
      <c r="P626" s="8"/>
      <c r="Q626" s="8">
        <f>SUM(N626:P626)</f>
        <v>32</v>
      </c>
      <c r="R626" s="8"/>
      <c r="S626" s="8"/>
      <c r="T626" s="8"/>
      <c r="U626" s="8"/>
      <c r="V626" s="8">
        <f t="shared" ref="V626" si="1396">SUM(T626:U626)</f>
        <v>0</v>
      </c>
      <c r="W626" s="8"/>
      <c r="X626" s="8">
        <f>SUM(V626:W626)</f>
        <v>0</v>
      </c>
      <c r="Y626" s="8"/>
      <c r="Z626" s="8">
        <f>SUM(X626:Y626)</f>
        <v>0</v>
      </c>
      <c r="AA626" s="8"/>
      <c r="AB626" s="8"/>
      <c r="AC626" s="8"/>
      <c r="AD626" s="8"/>
      <c r="AE626" s="8">
        <f t="shared" ref="AE626" si="1397">SUM(AC626:AD626)</f>
        <v>0</v>
      </c>
      <c r="AF626" s="8"/>
      <c r="AG626" s="8">
        <f>SUM(AE626:AF626)</f>
        <v>0</v>
      </c>
      <c r="AH626" s="83"/>
    </row>
    <row r="627" spans="1:34" ht="15.75" hidden="1" outlineLevel="7" x14ac:dyDescent="0.2">
      <c r="A627" s="5" t="s">
        <v>362</v>
      </c>
      <c r="B627" s="5" t="s">
        <v>563</v>
      </c>
      <c r="C627" s="11"/>
      <c r="D627" s="11"/>
      <c r="E627" s="12" t="s">
        <v>547</v>
      </c>
      <c r="F627" s="4">
        <f>F628</f>
        <v>1000</v>
      </c>
      <c r="G627" s="4">
        <f t="shared" ref="G627:Q628" si="1398">G628</f>
        <v>0</v>
      </c>
      <c r="H627" s="4">
        <f t="shared" si="1398"/>
        <v>1000</v>
      </c>
      <c r="I627" s="4">
        <f t="shared" si="1398"/>
        <v>0</v>
      </c>
      <c r="J627" s="4">
        <f t="shared" si="1398"/>
        <v>0</v>
      </c>
      <c r="K627" s="4">
        <f t="shared" si="1398"/>
        <v>0</v>
      </c>
      <c r="L627" s="4">
        <f t="shared" si="1398"/>
        <v>1000</v>
      </c>
      <c r="M627" s="4">
        <f t="shared" si="1398"/>
        <v>0</v>
      </c>
      <c r="N627" s="4">
        <f t="shared" si="1398"/>
        <v>1000</v>
      </c>
      <c r="O627" s="4">
        <f t="shared" si="1398"/>
        <v>0</v>
      </c>
      <c r="P627" s="4">
        <f t="shared" si="1398"/>
        <v>0</v>
      </c>
      <c r="Q627" s="4">
        <f t="shared" si="1398"/>
        <v>1000</v>
      </c>
      <c r="R627" s="4">
        <f t="shared" ref="R627:AA628" si="1399">R628</f>
        <v>1000</v>
      </c>
      <c r="S627" s="4">
        <f t="shared" ref="S627:S628" si="1400">S628</f>
        <v>0</v>
      </c>
      <c r="T627" s="4">
        <f t="shared" ref="T627:Z628" si="1401">T628</f>
        <v>1000</v>
      </c>
      <c r="U627" s="4">
        <f t="shared" si="1401"/>
        <v>0</v>
      </c>
      <c r="V627" s="4">
        <f t="shared" si="1401"/>
        <v>1000</v>
      </c>
      <c r="W627" s="4">
        <f t="shared" si="1401"/>
        <v>0</v>
      </c>
      <c r="X627" s="4">
        <f t="shared" si="1401"/>
        <v>1000</v>
      </c>
      <c r="Y627" s="4">
        <f t="shared" si="1401"/>
        <v>0</v>
      </c>
      <c r="Z627" s="4">
        <f t="shared" si="1401"/>
        <v>1000</v>
      </c>
      <c r="AA627" s="4">
        <f t="shared" si="1399"/>
        <v>1000</v>
      </c>
      <c r="AB627" s="4">
        <f t="shared" ref="AB627:AB628" si="1402">AB628</f>
        <v>0</v>
      </c>
      <c r="AC627" s="4">
        <f t="shared" ref="AC627:AG632" si="1403">AC628</f>
        <v>1000</v>
      </c>
      <c r="AD627" s="4">
        <f t="shared" si="1403"/>
        <v>0</v>
      </c>
      <c r="AE627" s="4">
        <f t="shared" si="1403"/>
        <v>1000</v>
      </c>
      <c r="AF627" s="4">
        <f t="shared" si="1403"/>
        <v>0</v>
      </c>
      <c r="AG627" s="4">
        <f t="shared" si="1403"/>
        <v>1000</v>
      </c>
      <c r="AH627" s="83"/>
    </row>
    <row r="628" spans="1:34" ht="15.75" hidden="1" outlineLevel="7" x14ac:dyDescent="0.2">
      <c r="A628" s="5" t="s">
        <v>362</v>
      </c>
      <c r="B628" s="5" t="s">
        <v>308</v>
      </c>
      <c r="C628" s="5"/>
      <c r="D628" s="5"/>
      <c r="E628" s="18" t="s">
        <v>309</v>
      </c>
      <c r="F628" s="4">
        <f>F629</f>
        <v>1000</v>
      </c>
      <c r="G628" s="4">
        <f t="shared" si="1398"/>
        <v>0</v>
      </c>
      <c r="H628" s="4">
        <f t="shared" si="1398"/>
        <v>1000</v>
      </c>
      <c r="I628" s="4">
        <f t="shared" si="1398"/>
        <v>0</v>
      </c>
      <c r="J628" s="4">
        <f t="shared" si="1398"/>
        <v>0</v>
      </c>
      <c r="K628" s="4">
        <f t="shared" si="1398"/>
        <v>0</v>
      </c>
      <c r="L628" s="4">
        <f t="shared" si="1398"/>
        <v>1000</v>
      </c>
      <c r="M628" s="4">
        <f t="shared" si="1398"/>
        <v>0</v>
      </c>
      <c r="N628" s="4">
        <f t="shared" si="1398"/>
        <v>1000</v>
      </c>
      <c r="O628" s="4">
        <f t="shared" si="1398"/>
        <v>0</v>
      </c>
      <c r="P628" s="4">
        <f t="shared" si="1398"/>
        <v>0</v>
      </c>
      <c r="Q628" s="4">
        <f t="shared" si="1398"/>
        <v>1000</v>
      </c>
      <c r="R628" s="4">
        <f t="shared" si="1399"/>
        <v>1000</v>
      </c>
      <c r="S628" s="4">
        <f t="shared" si="1400"/>
        <v>0</v>
      </c>
      <c r="T628" s="4">
        <f t="shared" si="1401"/>
        <v>1000</v>
      </c>
      <c r="U628" s="4">
        <f t="shared" si="1401"/>
        <v>0</v>
      </c>
      <c r="V628" s="4">
        <f t="shared" si="1401"/>
        <v>1000</v>
      </c>
      <c r="W628" s="4">
        <f t="shared" si="1401"/>
        <v>0</v>
      </c>
      <c r="X628" s="4">
        <f t="shared" si="1401"/>
        <v>1000</v>
      </c>
      <c r="Y628" s="4">
        <f t="shared" si="1401"/>
        <v>0</v>
      </c>
      <c r="Z628" s="4">
        <f t="shared" si="1401"/>
        <v>1000</v>
      </c>
      <c r="AA628" s="4">
        <f t="shared" si="1399"/>
        <v>1000</v>
      </c>
      <c r="AB628" s="4">
        <f t="shared" si="1402"/>
        <v>0</v>
      </c>
      <c r="AC628" s="4">
        <f t="shared" si="1403"/>
        <v>1000</v>
      </c>
      <c r="AD628" s="4">
        <f t="shared" si="1403"/>
        <v>0</v>
      </c>
      <c r="AE628" s="4">
        <f t="shared" si="1403"/>
        <v>1000</v>
      </c>
      <c r="AF628" s="4">
        <f t="shared" si="1403"/>
        <v>0</v>
      </c>
      <c r="AG628" s="4">
        <f t="shared" si="1403"/>
        <v>1000</v>
      </c>
      <c r="AH628" s="83"/>
    </row>
    <row r="629" spans="1:34" ht="31.5" hidden="1" outlineLevel="2" x14ac:dyDescent="0.2">
      <c r="A629" s="5" t="s">
        <v>362</v>
      </c>
      <c r="B629" s="5" t="s">
        <v>308</v>
      </c>
      <c r="C629" s="5" t="s">
        <v>42</v>
      </c>
      <c r="D629" s="5"/>
      <c r="E629" s="18" t="s">
        <v>43</v>
      </c>
      <c r="F629" s="4">
        <f t="shared" ref="F629:AF632" si="1404">F630</f>
        <v>1000</v>
      </c>
      <c r="G629" s="4">
        <f t="shared" si="1404"/>
        <v>0</v>
      </c>
      <c r="H629" s="4">
        <f t="shared" si="1404"/>
        <v>1000</v>
      </c>
      <c r="I629" s="4">
        <f t="shared" si="1404"/>
        <v>0</v>
      </c>
      <c r="J629" s="4">
        <f t="shared" si="1404"/>
        <v>0</v>
      </c>
      <c r="K629" s="4">
        <f t="shared" si="1404"/>
        <v>0</v>
      </c>
      <c r="L629" s="4">
        <f t="shared" si="1404"/>
        <v>1000</v>
      </c>
      <c r="M629" s="4">
        <f t="shared" si="1404"/>
        <v>0</v>
      </c>
      <c r="N629" s="4">
        <f t="shared" si="1404"/>
        <v>1000</v>
      </c>
      <c r="O629" s="4">
        <f t="shared" si="1404"/>
        <v>0</v>
      </c>
      <c r="P629" s="4">
        <f t="shared" si="1404"/>
        <v>0</v>
      </c>
      <c r="Q629" s="4">
        <f t="shared" si="1404"/>
        <v>1000</v>
      </c>
      <c r="R629" s="4">
        <f t="shared" si="1404"/>
        <v>1000</v>
      </c>
      <c r="S629" s="4">
        <f t="shared" si="1404"/>
        <v>0</v>
      </c>
      <c r="T629" s="4">
        <f t="shared" si="1404"/>
        <v>1000</v>
      </c>
      <c r="U629" s="4">
        <f t="shared" si="1404"/>
        <v>0</v>
      </c>
      <c r="V629" s="4">
        <f t="shared" si="1404"/>
        <v>1000</v>
      </c>
      <c r="W629" s="4">
        <f t="shared" si="1404"/>
        <v>0</v>
      </c>
      <c r="X629" s="4">
        <f t="shared" si="1404"/>
        <v>1000</v>
      </c>
      <c r="Y629" s="4">
        <f t="shared" si="1404"/>
        <v>0</v>
      </c>
      <c r="Z629" s="4">
        <f t="shared" si="1404"/>
        <v>1000</v>
      </c>
      <c r="AA629" s="4">
        <f t="shared" si="1404"/>
        <v>1000</v>
      </c>
      <c r="AB629" s="4">
        <f t="shared" si="1404"/>
        <v>0</v>
      </c>
      <c r="AC629" s="4">
        <f t="shared" si="1404"/>
        <v>1000</v>
      </c>
      <c r="AD629" s="4">
        <f t="shared" si="1404"/>
        <v>0</v>
      </c>
      <c r="AE629" s="4">
        <f t="shared" si="1404"/>
        <v>1000</v>
      </c>
      <c r="AF629" s="4">
        <f t="shared" si="1404"/>
        <v>0</v>
      </c>
      <c r="AG629" s="4">
        <f t="shared" si="1403"/>
        <v>1000</v>
      </c>
      <c r="AH629" s="83"/>
    </row>
    <row r="630" spans="1:34" ht="47.25" hidden="1" outlineLevel="3" x14ac:dyDescent="0.2">
      <c r="A630" s="5" t="s">
        <v>362</v>
      </c>
      <c r="B630" s="5" t="s">
        <v>308</v>
      </c>
      <c r="C630" s="5" t="s">
        <v>44</v>
      </c>
      <c r="D630" s="5"/>
      <c r="E630" s="18" t="s">
        <v>45</v>
      </c>
      <c r="F630" s="4">
        <f t="shared" si="1404"/>
        <v>1000</v>
      </c>
      <c r="G630" s="4">
        <f t="shared" si="1404"/>
        <v>0</v>
      </c>
      <c r="H630" s="4">
        <f t="shared" si="1404"/>
        <v>1000</v>
      </c>
      <c r="I630" s="4">
        <f t="shared" si="1404"/>
        <v>0</v>
      </c>
      <c r="J630" s="4">
        <f t="shared" si="1404"/>
        <v>0</v>
      </c>
      <c r="K630" s="4">
        <f t="shared" si="1404"/>
        <v>0</v>
      </c>
      <c r="L630" s="4">
        <f t="shared" si="1404"/>
        <v>1000</v>
      </c>
      <c r="M630" s="4">
        <f t="shared" si="1404"/>
        <v>0</v>
      </c>
      <c r="N630" s="4">
        <f t="shared" si="1404"/>
        <v>1000</v>
      </c>
      <c r="O630" s="4">
        <f t="shared" si="1404"/>
        <v>0</v>
      </c>
      <c r="P630" s="4">
        <f t="shared" si="1404"/>
        <v>0</v>
      </c>
      <c r="Q630" s="4">
        <f t="shared" si="1404"/>
        <v>1000</v>
      </c>
      <c r="R630" s="4">
        <f t="shared" si="1404"/>
        <v>1000</v>
      </c>
      <c r="S630" s="4">
        <f t="shared" si="1404"/>
        <v>0</v>
      </c>
      <c r="T630" s="4">
        <f t="shared" si="1404"/>
        <v>1000</v>
      </c>
      <c r="U630" s="4">
        <f t="shared" si="1404"/>
        <v>0</v>
      </c>
      <c r="V630" s="4">
        <f t="shared" si="1404"/>
        <v>1000</v>
      </c>
      <c r="W630" s="4">
        <f t="shared" si="1404"/>
        <v>0</v>
      </c>
      <c r="X630" s="4">
        <f t="shared" si="1404"/>
        <v>1000</v>
      </c>
      <c r="Y630" s="4">
        <f t="shared" si="1404"/>
        <v>0</v>
      </c>
      <c r="Z630" s="4">
        <f t="shared" si="1404"/>
        <v>1000</v>
      </c>
      <c r="AA630" s="4">
        <f t="shared" si="1404"/>
        <v>1000</v>
      </c>
      <c r="AB630" s="4">
        <f t="shared" si="1404"/>
        <v>0</v>
      </c>
      <c r="AC630" s="4">
        <f t="shared" si="1404"/>
        <v>1000</v>
      </c>
      <c r="AD630" s="4">
        <f t="shared" si="1404"/>
        <v>0</v>
      </c>
      <c r="AE630" s="4">
        <f t="shared" si="1404"/>
        <v>1000</v>
      </c>
      <c r="AF630" s="4">
        <f t="shared" si="1403"/>
        <v>0</v>
      </c>
      <c r="AG630" s="4">
        <f t="shared" si="1403"/>
        <v>1000</v>
      </c>
      <c r="AH630" s="83"/>
    </row>
    <row r="631" spans="1:34" ht="31.5" hidden="1" outlineLevel="4" x14ac:dyDescent="0.2">
      <c r="A631" s="5" t="s">
        <v>362</v>
      </c>
      <c r="B631" s="5" t="s">
        <v>308</v>
      </c>
      <c r="C631" s="5" t="s">
        <v>332</v>
      </c>
      <c r="D631" s="5"/>
      <c r="E631" s="18" t="s">
        <v>333</v>
      </c>
      <c r="F631" s="4">
        <f t="shared" si="1404"/>
        <v>1000</v>
      </c>
      <c r="G631" s="4">
        <f t="shared" si="1404"/>
        <v>0</v>
      </c>
      <c r="H631" s="4">
        <f t="shared" si="1404"/>
        <v>1000</v>
      </c>
      <c r="I631" s="4">
        <f t="shared" si="1404"/>
        <v>0</v>
      </c>
      <c r="J631" s="4">
        <f t="shared" si="1404"/>
        <v>0</v>
      </c>
      <c r="K631" s="4">
        <f t="shared" si="1404"/>
        <v>0</v>
      </c>
      <c r="L631" s="4">
        <f t="shared" si="1404"/>
        <v>1000</v>
      </c>
      <c r="M631" s="4">
        <f t="shared" si="1404"/>
        <v>0</v>
      </c>
      <c r="N631" s="4">
        <f t="shared" si="1404"/>
        <v>1000</v>
      </c>
      <c r="O631" s="4">
        <f t="shared" si="1404"/>
        <v>0</v>
      </c>
      <c r="P631" s="4">
        <f t="shared" si="1404"/>
        <v>0</v>
      </c>
      <c r="Q631" s="4">
        <f t="shared" si="1404"/>
        <v>1000</v>
      </c>
      <c r="R631" s="4">
        <f t="shared" si="1404"/>
        <v>1000</v>
      </c>
      <c r="S631" s="4">
        <f t="shared" si="1404"/>
        <v>0</v>
      </c>
      <c r="T631" s="4">
        <f t="shared" si="1404"/>
        <v>1000</v>
      </c>
      <c r="U631" s="4">
        <f t="shared" si="1404"/>
        <v>0</v>
      </c>
      <c r="V631" s="4">
        <f t="shared" si="1404"/>
        <v>1000</v>
      </c>
      <c r="W631" s="4">
        <f t="shared" si="1404"/>
        <v>0</v>
      </c>
      <c r="X631" s="4">
        <f t="shared" si="1404"/>
        <v>1000</v>
      </c>
      <c r="Y631" s="4">
        <f t="shared" si="1404"/>
        <v>0</v>
      </c>
      <c r="Z631" s="4">
        <f t="shared" si="1404"/>
        <v>1000</v>
      </c>
      <c r="AA631" s="4">
        <f t="shared" si="1404"/>
        <v>1000</v>
      </c>
      <c r="AB631" s="4">
        <f t="shared" si="1404"/>
        <v>0</v>
      </c>
      <c r="AC631" s="4">
        <f t="shared" si="1404"/>
        <v>1000</v>
      </c>
      <c r="AD631" s="4">
        <f t="shared" si="1404"/>
        <v>0</v>
      </c>
      <c r="AE631" s="4">
        <f t="shared" si="1404"/>
        <v>1000</v>
      </c>
      <c r="AF631" s="4">
        <f t="shared" si="1403"/>
        <v>0</v>
      </c>
      <c r="AG631" s="4">
        <f t="shared" si="1403"/>
        <v>1000</v>
      </c>
      <c r="AH631" s="83"/>
    </row>
    <row r="632" spans="1:34" ht="51" hidden="1" customHeight="1" outlineLevel="5" x14ac:dyDescent="0.2">
      <c r="A632" s="5" t="s">
        <v>362</v>
      </c>
      <c r="B632" s="5" t="s">
        <v>308</v>
      </c>
      <c r="C632" s="5" t="s">
        <v>622</v>
      </c>
      <c r="D632" s="5"/>
      <c r="E632" s="18" t="s">
        <v>623</v>
      </c>
      <c r="F632" s="4">
        <f t="shared" si="1404"/>
        <v>1000</v>
      </c>
      <c r="G632" s="4">
        <f t="shared" si="1404"/>
        <v>0</v>
      </c>
      <c r="H632" s="4">
        <f t="shared" si="1404"/>
        <v>1000</v>
      </c>
      <c r="I632" s="4">
        <f t="shared" si="1404"/>
        <v>0</v>
      </c>
      <c r="J632" s="4">
        <f t="shared" si="1404"/>
        <v>0</v>
      </c>
      <c r="K632" s="4">
        <f t="shared" si="1404"/>
        <v>0</v>
      </c>
      <c r="L632" s="4">
        <f t="shared" si="1404"/>
        <v>1000</v>
      </c>
      <c r="M632" s="4">
        <f t="shared" si="1404"/>
        <v>0</v>
      </c>
      <c r="N632" s="4">
        <f t="shared" si="1404"/>
        <v>1000</v>
      </c>
      <c r="O632" s="4">
        <f t="shared" si="1404"/>
        <v>0</v>
      </c>
      <c r="P632" s="4">
        <f t="shared" si="1404"/>
        <v>0</v>
      </c>
      <c r="Q632" s="4">
        <f t="shared" si="1404"/>
        <v>1000</v>
      </c>
      <c r="R632" s="4">
        <f t="shared" si="1404"/>
        <v>1000</v>
      </c>
      <c r="S632" s="4">
        <f t="shared" si="1404"/>
        <v>0</v>
      </c>
      <c r="T632" s="4">
        <f t="shared" si="1404"/>
        <v>1000</v>
      </c>
      <c r="U632" s="4">
        <f t="shared" si="1404"/>
        <v>0</v>
      </c>
      <c r="V632" s="4">
        <f t="shared" si="1404"/>
        <v>1000</v>
      </c>
      <c r="W632" s="4">
        <f t="shared" si="1404"/>
        <v>0</v>
      </c>
      <c r="X632" s="4">
        <f t="shared" si="1404"/>
        <v>1000</v>
      </c>
      <c r="Y632" s="4">
        <f t="shared" si="1404"/>
        <v>0</v>
      </c>
      <c r="Z632" s="4">
        <f t="shared" si="1404"/>
        <v>1000</v>
      </c>
      <c r="AA632" s="4">
        <f t="shared" si="1404"/>
        <v>1000</v>
      </c>
      <c r="AB632" s="4">
        <f t="shared" si="1404"/>
        <v>0</v>
      </c>
      <c r="AC632" s="4">
        <f t="shared" si="1404"/>
        <v>1000</v>
      </c>
      <c r="AD632" s="4">
        <f t="shared" si="1404"/>
        <v>0</v>
      </c>
      <c r="AE632" s="4">
        <f t="shared" si="1404"/>
        <v>1000</v>
      </c>
      <c r="AF632" s="4">
        <f t="shared" si="1403"/>
        <v>0</v>
      </c>
      <c r="AG632" s="4">
        <f t="shared" si="1403"/>
        <v>1000</v>
      </c>
      <c r="AH632" s="83"/>
    </row>
    <row r="633" spans="1:34" ht="15.75" hidden="1" outlineLevel="7" x14ac:dyDescent="0.2">
      <c r="A633" s="11" t="s">
        <v>362</v>
      </c>
      <c r="B633" s="11" t="s">
        <v>308</v>
      </c>
      <c r="C633" s="11" t="s">
        <v>622</v>
      </c>
      <c r="D633" s="11" t="s">
        <v>33</v>
      </c>
      <c r="E633" s="15" t="s">
        <v>34</v>
      </c>
      <c r="F633" s="8">
        <v>1000</v>
      </c>
      <c r="G633" s="8"/>
      <c r="H633" s="8">
        <f t="shared" ref="H633" si="1405">SUM(F633:G633)</f>
        <v>1000</v>
      </c>
      <c r="I633" s="8"/>
      <c r="J633" s="8"/>
      <c r="K633" s="8"/>
      <c r="L633" s="8">
        <f t="shared" ref="L633" si="1406">SUM(H633:K633)</f>
        <v>1000</v>
      </c>
      <c r="M633" s="8"/>
      <c r="N633" s="8">
        <f>SUM(L633:M633)</f>
        <v>1000</v>
      </c>
      <c r="O633" s="8"/>
      <c r="P633" s="8"/>
      <c r="Q633" s="8">
        <f>SUM(N633:P633)</f>
        <v>1000</v>
      </c>
      <c r="R633" s="8">
        <v>1000</v>
      </c>
      <c r="S633" s="8"/>
      <c r="T633" s="8">
        <f t="shared" ref="T633" si="1407">SUM(R633:S633)</f>
        <v>1000</v>
      </c>
      <c r="U633" s="8"/>
      <c r="V633" s="8">
        <f t="shared" ref="V633" si="1408">SUM(T633:U633)</f>
        <v>1000</v>
      </c>
      <c r="W633" s="8"/>
      <c r="X633" s="8">
        <f>SUM(V633:W633)</f>
        <v>1000</v>
      </c>
      <c r="Y633" s="8"/>
      <c r="Z633" s="8">
        <f>SUM(X633:Y633)</f>
        <v>1000</v>
      </c>
      <c r="AA633" s="8">
        <v>1000</v>
      </c>
      <c r="AB633" s="8"/>
      <c r="AC633" s="8">
        <f t="shared" ref="AC633" si="1409">SUM(AA633:AB633)</f>
        <v>1000</v>
      </c>
      <c r="AD633" s="8"/>
      <c r="AE633" s="8">
        <f t="shared" ref="AE633" si="1410">SUM(AC633:AD633)</f>
        <v>1000</v>
      </c>
      <c r="AF633" s="8"/>
      <c r="AG633" s="8">
        <f>SUM(AE633:AF633)</f>
        <v>1000</v>
      </c>
      <c r="AH633" s="83"/>
    </row>
    <row r="634" spans="1:34" ht="15.75" outlineLevel="7" x14ac:dyDescent="0.2">
      <c r="A634" s="11"/>
      <c r="B634" s="11"/>
      <c r="C634" s="11"/>
      <c r="D634" s="11"/>
      <c r="E634" s="15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3"/>
    </row>
    <row r="635" spans="1:34" ht="31.5" x14ac:dyDescent="0.2">
      <c r="A635" s="5" t="s">
        <v>381</v>
      </c>
      <c r="B635" s="5"/>
      <c r="C635" s="5"/>
      <c r="D635" s="5"/>
      <c r="E635" s="18" t="s">
        <v>382</v>
      </c>
      <c r="F635" s="4">
        <f>F636+F643+F784</f>
        <v>1611932.16</v>
      </c>
      <c r="G635" s="4">
        <f>G636+G643+G784</f>
        <v>12034.175009999999</v>
      </c>
      <c r="H635" s="4">
        <f>H636+H643+H784</f>
        <v>1623966.33501</v>
      </c>
      <c r="I635" s="4">
        <f t="shared" ref="I635:AE635" si="1411">I636+I643+I784+I807</f>
        <v>46774.084990000003</v>
      </c>
      <c r="J635" s="4">
        <f t="shared" si="1411"/>
        <v>1152.18337</v>
      </c>
      <c r="K635" s="4">
        <f t="shared" si="1411"/>
        <v>665.52</v>
      </c>
      <c r="L635" s="4">
        <f t="shared" si="1411"/>
        <v>1672558.1233700004</v>
      </c>
      <c r="M635" s="4">
        <f t="shared" ref="M635:Q635" si="1412">M636+M643+M784+M807</f>
        <v>2196.8879999999999</v>
      </c>
      <c r="N635" s="4">
        <f t="shared" si="1412"/>
        <v>1674755.0113700004</v>
      </c>
      <c r="O635" s="4">
        <f t="shared" si="1412"/>
        <v>5018.4999999999991</v>
      </c>
      <c r="P635" s="4">
        <f t="shared" si="1412"/>
        <v>0</v>
      </c>
      <c r="Q635" s="4">
        <f t="shared" si="1412"/>
        <v>1679773.5113700002</v>
      </c>
      <c r="R635" s="4">
        <f t="shared" si="1411"/>
        <v>1579169.0099999998</v>
      </c>
      <c r="S635" s="4">
        <f t="shared" si="1411"/>
        <v>9768.9999999999982</v>
      </c>
      <c r="T635" s="4">
        <f t="shared" si="1411"/>
        <v>1588938.01</v>
      </c>
      <c r="U635" s="4">
        <f t="shared" si="1411"/>
        <v>0</v>
      </c>
      <c r="V635" s="4">
        <f t="shared" si="1411"/>
        <v>1588938.01</v>
      </c>
      <c r="W635" s="4">
        <f t="shared" si="1411"/>
        <v>0</v>
      </c>
      <c r="X635" s="4">
        <f t="shared" si="1411"/>
        <v>1588938.01</v>
      </c>
      <c r="Y635" s="4">
        <f t="shared" si="1411"/>
        <v>2207.66</v>
      </c>
      <c r="Z635" s="4">
        <f t="shared" si="1411"/>
        <v>1591145.67</v>
      </c>
      <c r="AA635" s="4">
        <f t="shared" si="1411"/>
        <v>1583798.8500000003</v>
      </c>
      <c r="AB635" s="4">
        <f t="shared" si="1411"/>
        <v>4123.7</v>
      </c>
      <c r="AC635" s="4">
        <f t="shared" si="1411"/>
        <v>1587922.5500000003</v>
      </c>
      <c r="AD635" s="4">
        <f t="shared" si="1411"/>
        <v>0</v>
      </c>
      <c r="AE635" s="4">
        <f t="shared" si="1411"/>
        <v>1587922.5500000003</v>
      </c>
      <c r="AF635" s="4">
        <f t="shared" ref="AF635:AG635" si="1413">AF636+AF643+AF784+AF807</f>
        <v>1463</v>
      </c>
      <c r="AG635" s="4">
        <f t="shared" si="1413"/>
        <v>1589385.5500000003</v>
      </c>
      <c r="AH635" s="83"/>
    </row>
    <row r="636" spans="1:34" ht="15.75" hidden="1" x14ac:dyDescent="0.2">
      <c r="A636" s="5" t="s">
        <v>381</v>
      </c>
      <c r="B636" s="5" t="s">
        <v>552</v>
      </c>
      <c r="C636" s="5"/>
      <c r="D636" s="5"/>
      <c r="E636" s="12" t="s">
        <v>536</v>
      </c>
      <c r="F636" s="4">
        <f>F637</f>
        <v>35.4</v>
      </c>
      <c r="G636" s="4">
        <f t="shared" ref="G636:Q636" si="1414">G637</f>
        <v>0</v>
      </c>
      <c r="H636" s="4">
        <f t="shared" si="1414"/>
        <v>35.4</v>
      </c>
      <c r="I636" s="4">
        <f t="shared" si="1414"/>
        <v>0</v>
      </c>
      <c r="J636" s="4">
        <f t="shared" si="1414"/>
        <v>0</v>
      </c>
      <c r="K636" s="4">
        <f t="shared" si="1414"/>
        <v>0</v>
      </c>
      <c r="L636" s="4">
        <f t="shared" si="1414"/>
        <v>35.4</v>
      </c>
      <c r="M636" s="4">
        <f t="shared" si="1414"/>
        <v>0</v>
      </c>
      <c r="N636" s="4">
        <f t="shared" si="1414"/>
        <v>35.4</v>
      </c>
      <c r="O636" s="4">
        <f t="shared" si="1414"/>
        <v>0</v>
      </c>
      <c r="P636" s="4">
        <f t="shared" si="1414"/>
        <v>0</v>
      </c>
      <c r="Q636" s="4">
        <f t="shared" si="1414"/>
        <v>35.4</v>
      </c>
      <c r="R636" s="4">
        <f t="shared" ref="R636:AA636" si="1415">R637</f>
        <v>35.4</v>
      </c>
      <c r="S636" s="4">
        <f t="shared" ref="S636" si="1416">S637</f>
        <v>0</v>
      </c>
      <c r="T636" s="4">
        <f t="shared" ref="T636:Z636" si="1417">T637</f>
        <v>35.4</v>
      </c>
      <c r="U636" s="4">
        <f t="shared" si="1417"/>
        <v>0</v>
      </c>
      <c r="V636" s="4">
        <f t="shared" si="1417"/>
        <v>35.4</v>
      </c>
      <c r="W636" s="4">
        <f t="shared" si="1417"/>
        <v>0</v>
      </c>
      <c r="X636" s="4">
        <f t="shared" si="1417"/>
        <v>35.4</v>
      </c>
      <c r="Y636" s="4">
        <f t="shared" si="1417"/>
        <v>0</v>
      </c>
      <c r="Z636" s="4">
        <f t="shared" si="1417"/>
        <v>35.4</v>
      </c>
      <c r="AA636" s="4">
        <f t="shared" si="1415"/>
        <v>35.4</v>
      </c>
      <c r="AB636" s="4">
        <f t="shared" ref="AB636" si="1418">AB637</f>
        <v>0</v>
      </c>
      <c r="AC636" s="4">
        <f t="shared" ref="AC636:AG641" si="1419">AC637</f>
        <v>35.4</v>
      </c>
      <c r="AD636" s="4">
        <f t="shared" si="1419"/>
        <v>0</v>
      </c>
      <c r="AE636" s="4">
        <f t="shared" si="1419"/>
        <v>35.4</v>
      </c>
      <c r="AF636" s="4">
        <f t="shared" si="1419"/>
        <v>0</v>
      </c>
      <c r="AG636" s="4">
        <f t="shared" si="1419"/>
        <v>35.4</v>
      </c>
      <c r="AH636" s="83"/>
    </row>
    <row r="637" spans="1:34" ht="15.75" hidden="1" outlineLevel="1" x14ac:dyDescent="0.2">
      <c r="A637" s="5" t="s">
        <v>381</v>
      </c>
      <c r="B637" s="5" t="s">
        <v>15</v>
      </c>
      <c r="C637" s="5"/>
      <c r="D637" s="5"/>
      <c r="E637" s="18" t="s">
        <v>16</v>
      </c>
      <c r="F637" s="4">
        <f t="shared" ref="F637:AF641" si="1420">F638</f>
        <v>35.4</v>
      </c>
      <c r="G637" s="4">
        <f t="shared" si="1420"/>
        <v>0</v>
      </c>
      <c r="H637" s="4">
        <f t="shared" si="1420"/>
        <v>35.4</v>
      </c>
      <c r="I637" s="4">
        <f t="shared" si="1420"/>
        <v>0</v>
      </c>
      <c r="J637" s="4">
        <f t="shared" si="1420"/>
        <v>0</v>
      </c>
      <c r="K637" s="4">
        <f t="shared" si="1420"/>
        <v>0</v>
      </c>
      <c r="L637" s="4">
        <f t="shared" si="1420"/>
        <v>35.4</v>
      </c>
      <c r="M637" s="4">
        <f t="shared" si="1420"/>
        <v>0</v>
      </c>
      <c r="N637" s="4">
        <f t="shared" si="1420"/>
        <v>35.4</v>
      </c>
      <c r="O637" s="4">
        <f t="shared" si="1420"/>
        <v>0</v>
      </c>
      <c r="P637" s="4">
        <f t="shared" si="1420"/>
        <v>0</v>
      </c>
      <c r="Q637" s="4">
        <f t="shared" si="1420"/>
        <v>35.4</v>
      </c>
      <c r="R637" s="4">
        <f t="shared" ref="R637:R639" si="1421">R638</f>
        <v>35.4</v>
      </c>
      <c r="S637" s="4">
        <f t="shared" si="1420"/>
        <v>0</v>
      </c>
      <c r="T637" s="4">
        <f t="shared" si="1420"/>
        <v>35.4</v>
      </c>
      <c r="U637" s="4">
        <f t="shared" si="1420"/>
        <v>0</v>
      </c>
      <c r="V637" s="4">
        <f t="shared" si="1420"/>
        <v>35.4</v>
      </c>
      <c r="W637" s="4">
        <f t="shared" si="1420"/>
        <v>0</v>
      </c>
      <c r="X637" s="4">
        <f t="shared" si="1420"/>
        <v>35.4</v>
      </c>
      <c r="Y637" s="4">
        <f t="shared" si="1420"/>
        <v>0</v>
      </c>
      <c r="Z637" s="4">
        <f t="shared" si="1420"/>
        <v>35.4</v>
      </c>
      <c r="AA637" s="4">
        <f t="shared" ref="AA637:AA639" si="1422">AA638</f>
        <v>35.4</v>
      </c>
      <c r="AB637" s="4">
        <f t="shared" si="1420"/>
        <v>0</v>
      </c>
      <c r="AC637" s="4">
        <f t="shared" si="1420"/>
        <v>35.4</v>
      </c>
      <c r="AD637" s="4">
        <f t="shared" si="1420"/>
        <v>0</v>
      </c>
      <c r="AE637" s="4">
        <f t="shared" si="1420"/>
        <v>35.4</v>
      </c>
      <c r="AF637" s="4">
        <f t="shared" si="1420"/>
        <v>0</v>
      </c>
      <c r="AG637" s="4">
        <f t="shared" si="1419"/>
        <v>35.4</v>
      </c>
      <c r="AH637" s="83"/>
    </row>
    <row r="638" spans="1:34" ht="31.5" hidden="1" outlineLevel="2" x14ac:dyDescent="0.2">
      <c r="A638" s="5" t="s">
        <v>381</v>
      </c>
      <c r="B638" s="5" t="s">
        <v>15</v>
      </c>
      <c r="C638" s="5" t="s">
        <v>52</v>
      </c>
      <c r="D638" s="5"/>
      <c r="E638" s="18" t="s">
        <v>53</v>
      </c>
      <c r="F638" s="4">
        <f t="shared" si="1420"/>
        <v>35.4</v>
      </c>
      <c r="G638" s="4">
        <f t="shared" si="1420"/>
        <v>0</v>
      </c>
      <c r="H638" s="4">
        <f t="shared" si="1420"/>
        <v>35.4</v>
      </c>
      <c r="I638" s="4">
        <f t="shared" si="1420"/>
        <v>0</v>
      </c>
      <c r="J638" s="4">
        <f t="shared" si="1420"/>
        <v>0</v>
      </c>
      <c r="K638" s="4">
        <f t="shared" si="1420"/>
        <v>0</v>
      </c>
      <c r="L638" s="4">
        <f t="shared" si="1420"/>
        <v>35.4</v>
      </c>
      <c r="M638" s="4">
        <f t="shared" si="1420"/>
        <v>0</v>
      </c>
      <c r="N638" s="4">
        <f t="shared" si="1420"/>
        <v>35.4</v>
      </c>
      <c r="O638" s="4">
        <f t="shared" si="1420"/>
        <v>0</v>
      </c>
      <c r="P638" s="4">
        <f t="shared" si="1420"/>
        <v>0</v>
      </c>
      <c r="Q638" s="4">
        <f t="shared" si="1420"/>
        <v>35.4</v>
      </c>
      <c r="R638" s="4">
        <f t="shared" si="1421"/>
        <v>35.4</v>
      </c>
      <c r="S638" s="4">
        <f t="shared" si="1420"/>
        <v>0</v>
      </c>
      <c r="T638" s="4">
        <f t="shared" si="1420"/>
        <v>35.4</v>
      </c>
      <c r="U638" s="4">
        <f t="shared" si="1420"/>
        <v>0</v>
      </c>
      <c r="V638" s="4">
        <f t="shared" si="1420"/>
        <v>35.4</v>
      </c>
      <c r="W638" s="4">
        <f t="shared" si="1420"/>
        <v>0</v>
      </c>
      <c r="X638" s="4">
        <f t="shared" si="1420"/>
        <v>35.4</v>
      </c>
      <c r="Y638" s="4">
        <f t="shared" si="1420"/>
        <v>0</v>
      </c>
      <c r="Z638" s="4">
        <f t="shared" si="1420"/>
        <v>35.4</v>
      </c>
      <c r="AA638" s="4">
        <f t="shared" si="1422"/>
        <v>35.4</v>
      </c>
      <c r="AB638" s="4">
        <f t="shared" si="1420"/>
        <v>0</v>
      </c>
      <c r="AC638" s="4">
        <f t="shared" si="1420"/>
        <v>35.4</v>
      </c>
      <c r="AD638" s="4">
        <f t="shared" si="1420"/>
        <v>0</v>
      </c>
      <c r="AE638" s="4">
        <f t="shared" si="1420"/>
        <v>35.4</v>
      </c>
      <c r="AF638" s="4">
        <f t="shared" si="1419"/>
        <v>0</v>
      </c>
      <c r="AG638" s="4">
        <f t="shared" si="1419"/>
        <v>35.4</v>
      </c>
      <c r="AH638" s="83"/>
    </row>
    <row r="639" spans="1:34" ht="31.5" hidden="1" outlineLevel="3" x14ac:dyDescent="0.2">
      <c r="A639" s="5" t="s">
        <v>381</v>
      </c>
      <c r="B639" s="5" t="s">
        <v>15</v>
      </c>
      <c r="C639" s="5" t="s">
        <v>98</v>
      </c>
      <c r="D639" s="5"/>
      <c r="E639" s="18" t="s">
        <v>99</v>
      </c>
      <c r="F639" s="4">
        <f t="shared" si="1420"/>
        <v>35.4</v>
      </c>
      <c r="G639" s="4">
        <f t="shared" si="1420"/>
        <v>0</v>
      </c>
      <c r="H639" s="4">
        <f t="shared" si="1420"/>
        <v>35.4</v>
      </c>
      <c r="I639" s="4">
        <f t="shared" si="1420"/>
        <v>0</v>
      </c>
      <c r="J639" s="4">
        <f t="shared" si="1420"/>
        <v>0</v>
      </c>
      <c r="K639" s="4">
        <f t="shared" si="1420"/>
        <v>0</v>
      </c>
      <c r="L639" s="4">
        <f t="shared" si="1420"/>
        <v>35.4</v>
      </c>
      <c r="M639" s="4">
        <f t="shared" si="1420"/>
        <v>0</v>
      </c>
      <c r="N639" s="4">
        <f t="shared" si="1420"/>
        <v>35.4</v>
      </c>
      <c r="O639" s="4">
        <f t="shared" si="1420"/>
        <v>0</v>
      </c>
      <c r="P639" s="4">
        <f t="shared" si="1420"/>
        <v>0</v>
      </c>
      <c r="Q639" s="4">
        <f t="shared" si="1420"/>
        <v>35.4</v>
      </c>
      <c r="R639" s="4">
        <f t="shared" si="1421"/>
        <v>35.4</v>
      </c>
      <c r="S639" s="4">
        <f t="shared" si="1420"/>
        <v>0</v>
      </c>
      <c r="T639" s="4">
        <f t="shared" si="1420"/>
        <v>35.4</v>
      </c>
      <c r="U639" s="4">
        <f t="shared" si="1420"/>
        <v>0</v>
      </c>
      <c r="V639" s="4">
        <f t="shared" si="1420"/>
        <v>35.4</v>
      </c>
      <c r="W639" s="4">
        <f t="shared" si="1420"/>
        <v>0</v>
      </c>
      <c r="X639" s="4">
        <f t="shared" si="1420"/>
        <v>35.4</v>
      </c>
      <c r="Y639" s="4">
        <f t="shared" si="1420"/>
        <v>0</v>
      </c>
      <c r="Z639" s="4">
        <f t="shared" si="1420"/>
        <v>35.4</v>
      </c>
      <c r="AA639" s="4">
        <f t="shared" si="1422"/>
        <v>35.4</v>
      </c>
      <c r="AB639" s="4">
        <f t="shared" si="1420"/>
        <v>0</v>
      </c>
      <c r="AC639" s="4">
        <f t="shared" si="1420"/>
        <v>35.4</v>
      </c>
      <c r="AD639" s="4">
        <f t="shared" si="1420"/>
        <v>0</v>
      </c>
      <c r="AE639" s="4">
        <f t="shared" si="1420"/>
        <v>35.4</v>
      </c>
      <c r="AF639" s="4">
        <f t="shared" si="1419"/>
        <v>0</v>
      </c>
      <c r="AG639" s="4">
        <f t="shared" si="1419"/>
        <v>35.4</v>
      </c>
      <c r="AH639" s="83"/>
    </row>
    <row r="640" spans="1:34" ht="47.25" hidden="1" outlineLevel="4" x14ac:dyDescent="0.2">
      <c r="A640" s="5" t="s">
        <v>381</v>
      </c>
      <c r="B640" s="5" t="s">
        <v>15</v>
      </c>
      <c r="C640" s="5" t="s">
        <v>100</v>
      </c>
      <c r="D640" s="5"/>
      <c r="E640" s="18" t="s">
        <v>101</v>
      </c>
      <c r="F640" s="4">
        <f>F641</f>
        <v>35.4</v>
      </c>
      <c r="G640" s="4">
        <f t="shared" si="1420"/>
        <v>0</v>
      </c>
      <c r="H640" s="4">
        <f t="shared" si="1420"/>
        <v>35.4</v>
      </c>
      <c r="I640" s="4">
        <f t="shared" si="1420"/>
        <v>0</v>
      </c>
      <c r="J640" s="4">
        <f t="shared" si="1420"/>
        <v>0</v>
      </c>
      <c r="K640" s="4">
        <f t="shared" si="1420"/>
        <v>0</v>
      </c>
      <c r="L640" s="4">
        <f t="shared" si="1420"/>
        <v>35.4</v>
      </c>
      <c r="M640" s="4">
        <f t="shared" si="1420"/>
        <v>0</v>
      </c>
      <c r="N640" s="4">
        <f t="shared" si="1420"/>
        <v>35.4</v>
      </c>
      <c r="O640" s="4">
        <f t="shared" si="1420"/>
        <v>0</v>
      </c>
      <c r="P640" s="4">
        <f t="shared" si="1420"/>
        <v>0</v>
      </c>
      <c r="Q640" s="4">
        <f t="shared" si="1420"/>
        <v>35.4</v>
      </c>
      <c r="R640" s="4">
        <f t="shared" ref="R640:AA641" si="1423">R641</f>
        <v>35.4</v>
      </c>
      <c r="S640" s="4">
        <f t="shared" si="1420"/>
        <v>0</v>
      </c>
      <c r="T640" s="4">
        <f t="shared" si="1420"/>
        <v>35.4</v>
      </c>
      <c r="U640" s="4">
        <f t="shared" si="1420"/>
        <v>0</v>
      </c>
      <c r="V640" s="4">
        <f t="shared" si="1420"/>
        <v>35.4</v>
      </c>
      <c r="W640" s="4">
        <f t="shared" si="1420"/>
        <v>0</v>
      </c>
      <c r="X640" s="4">
        <f t="shared" si="1420"/>
        <v>35.4</v>
      </c>
      <c r="Y640" s="4">
        <f t="shared" si="1420"/>
        <v>0</v>
      </c>
      <c r="Z640" s="4">
        <f t="shared" si="1420"/>
        <v>35.4</v>
      </c>
      <c r="AA640" s="4">
        <f t="shared" si="1423"/>
        <v>35.4</v>
      </c>
      <c r="AB640" s="4">
        <f t="shared" si="1420"/>
        <v>0</v>
      </c>
      <c r="AC640" s="4">
        <f t="shared" si="1420"/>
        <v>35.4</v>
      </c>
      <c r="AD640" s="4">
        <f t="shared" si="1420"/>
        <v>0</v>
      </c>
      <c r="AE640" s="4">
        <f t="shared" si="1420"/>
        <v>35.4</v>
      </c>
      <c r="AF640" s="4">
        <f t="shared" si="1419"/>
        <v>0</v>
      </c>
      <c r="AG640" s="4">
        <f t="shared" si="1419"/>
        <v>35.4</v>
      </c>
      <c r="AH640" s="83"/>
    </row>
    <row r="641" spans="1:34" ht="15.75" hidden="1" outlineLevel="5" x14ac:dyDescent="0.2">
      <c r="A641" s="5" t="s">
        <v>381</v>
      </c>
      <c r="B641" s="5" t="s">
        <v>15</v>
      </c>
      <c r="C641" s="5" t="s">
        <v>102</v>
      </c>
      <c r="D641" s="5"/>
      <c r="E641" s="18" t="s">
        <v>103</v>
      </c>
      <c r="F641" s="4">
        <f>F642</f>
        <v>35.4</v>
      </c>
      <c r="G641" s="4">
        <f t="shared" si="1420"/>
        <v>0</v>
      </c>
      <c r="H641" s="4">
        <f t="shared" si="1420"/>
        <v>35.4</v>
      </c>
      <c r="I641" s="4">
        <f t="shared" si="1420"/>
        <v>0</v>
      </c>
      <c r="J641" s="4">
        <f t="shared" si="1420"/>
        <v>0</v>
      </c>
      <c r="K641" s="4">
        <f t="shared" si="1420"/>
        <v>0</v>
      </c>
      <c r="L641" s="4">
        <f t="shared" si="1420"/>
        <v>35.4</v>
      </c>
      <c r="M641" s="4">
        <f t="shared" si="1420"/>
        <v>0</v>
      </c>
      <c r="N641" s="4">
        <f t="shared" si="1420"/>
        <v>35.4</v>
      </c>
      <c r="O641" s="4">
        <f t="shared" si="1420"/>
        <v>0</v>
      </c>
      <c r="P641" s="4">
        <f t="shared" si="1420"/>
        <v>0</v>
      </c>
      <c r="Q641" s="4">
        <f t="shared" si="1420"/>
        <v>35.4</v>
      </c>
      <c r="R641" s="4">
        <f t="shared" si="1423"/>
        <v>35.4</v>
      </c>
      <c r="S641" s="4">
        <f t="shared" si="1420"/>
        <v>0</v>
      </c>
      <c r="T641" s="4">
        <f t="shared" si="1420"/>
        <v>35.4</v>
      </c>
      <c r="U641" s="4">
        <f t="shared" si="1420"/>
        <v>0</v>
      </c>
      <c r="V641" s="4">
        <f t="shared" si="1420"/>
        <v>35.4</v>
      </c>
      <c r="W641" s="4">
        <f t="shared" si="1420"/>
        <v>0</v>
      </c>
      <c r="X641" s="4">
        <f t="shared" si="1420"/>
        <v>35.4</v>
      </c>
      <c r="Y641" s="4">
        <f t="shared" si="1420"/>
        <v>0</v>
      </c>
      <c r="Z641" s="4">
        <f t="shared" si="1420"/>
        <v>35.4</v>
      </c>
      <c r="AA641" s="4">
        <f t="shared" si="1423"/>
        <v>35.4</v>
      </c>
      <c r="AB641" s="4">
        <f t="shared" si="1420"/>
        <v>0</v>
      </c>
      <c r="AC641" s="4">
        <f t="shared" si="1420"/>
        <v>35.4</v>
      </c>
      <c r="AD641" s="4">
        <f t="shared" si="1420"/>
        <v>0</v>
      </c>
      <c r="AE641" s="4">
        <f t="shared" si="1420"/>
        <v>35.4</v>
      </c>
      <c r="AF641" s="4">
        <f t="shared" si="1419"/>
        <v>0</v>
      </c>
      <c r="AG641" s="4">
        <f t="shared" si="1419"/>
        <v>35.4</v>
      </c>
      <c r="AH641" s="83"/>
    </row>
    <row r="642" spans="1:34" ht="31.5" hidden="1" outlineLevel="7" x14ac:dyDescent="0.2">
      <c r="A642" s="11" t="s">
        <v>381</v>
      </c>
      <c r="B642" s="11" t="s">
        <v>15</v>
      </c>
      <c r="C642" s="11" t="s">
        <v>102</v>
      </c>
      <c r="D642" s="11" t="s">
        <v>11</v>
      </c>
      <c r="E642" s="15" t="s">
        <v>12</v>
      </c>
      <c r="F642" s="8">
        <v>35.4</v>
      </c>
      <c r="G642" s="8"/>
      <c r="H642" s="8">
        <f t="shared" ref="H642" si="1424">SUM(F642:G642)</f>
        <v>35.4</v>
      </c>
      <c r="I642" s="8"/>
      <c r="J642" s="8"/>
      <c r="K642" s="8"/>
      <c r="L642" s="8">
        <f t="shared" ref="L642" si="1425">SUM(H642:K642)</f>
        <v>35.4</v>
      </c>
      <c r="M642" s="8"/>
      <c r="N642" s="8">
        <f>SUM(L642:M642)</f>
        <v>35.4</v>
      </c>
      <c r="O642" s="8"/>
      <c r="P642" s="8"/>
      <c r="Q642" s="8">
        <f>SUM(N642:P642)</f>
        <v>35.4</v>
      </c>
      <c r="R642" s="8">
        <v>35.4</v>
      </c>
      <c r="S642" s="8"/>
      <c r="T642" s="8">
        <f t="shared" ref="T642" si="1426">SUM(R642:S642)</f>
        <v>35.4</v>
      </c>
      <c r="U642" s="8"/>
      <c r="V642" s="8">
        <f t="shared" ref="V642" si="1427">SUM(T642:U642)</f>
        <v>35.4</v>
      </c>
      <c r="W642" s="8"/>
      <c r="X642" s="8">
        <f>SUM(V642:W642)</f>
        <v>35.4</v>
      </c>
      <c r="Y642" s="8"/>
      <c r="Z642" s="8">
        <f>SUM(X642:Y642)</f>
        <v>35.4</v>
      </c>
      <c r="AA642" s="8">
        <v>35.4</v>
      </c>
      <c r="AB642" s="8"/>
      <c r="AC642" s="8">
        <f t="shared" ref="AC642" si="1428">SUM(AA642:AB642)</f>
        <v>35.4</v>
      </c>
      <c r="AD642" s="8"/>
      <c r="AE642" s="8">
        <f t="shared" ref="AE642" si="1429">SUM(AC642:AD642)</f>
        <v>35.4</v>
      </c>
      <c r="AF642" s="8"/>
      <c r="AG642" s="8">
        <f>SUM(AE642:AF642)</f>
        <v>35.4</v>
      </c>
      <c r="AH642" s="83"/>
    </row>
    <row r="643" spans="1:34" ht="15.75" outlineLevel="7" x14ac:dyDescent="0.2">
      <c r="A643" s="5" t="s">
        <v>381</v>
      </c>
      <c r="B643" s="5" t="s">
        <v>553</v>
      </c>
      <c r="C643" s="11"/>
      <c r="D643" s="11"/>
      <c r="E643" s="12" t="s">
        <v>537</v>
      </c>
      <c r="F643" s="4">
        <f t="shared" ref="F643:AE643" si="1430">F644+F674+F710+F724+F740+F751</f>
        <v>1583524.36</v>
      </c>
      <c r="G643" s="4">
        <f t="shared" si="1430"/>
        <v>12036.775009999999</v>
      </c>
      <c r="H643" s="4">
        <f t="shared" si="1430"/>
        <v>1595561.1350100001</v>
      </c>
      <c r="I643" s="4">
        <f t="shared" si="1430"/>
        <v>46575.859750000003</v>
      </c>
      <c r="J643" s="4">
        <f t="shared" si="1430"/>
        <v>1064.9949999999999</v>
      </c>
      <c r="K643" s="4">
        <f t="shared" si="1430"/>
        <v>665.52</v>
      </c>
      <c r="L643" s="4">
        <f t="shared" si="1430"/>
        <v>1643867.5097600003</v>
      </c>
      <c r="M643" s="4">
        <f t="shared" ref="M643:Q643" si="1431">M644+M674+M710+M724+M740+M751</f>
        <v>2196.8879999999999</v>
      </c>
      <c r="N643" s="4">
        <f t="shared" si="1431"/>
        <v>1646064.3977600003</v>
      </c>
      <c r="O643" s="4">
        <f t="shared" si="1431"/>
        <v>2877.9999999999995</v>
      </c>
      <c r="P643" s="4">
        <f t="shared" si="1431"/>
        <v>0</v>
      </c>
      <c r="Q643" s="4">
        <f t="shared" si="1431"/>
        <v>1648942.3977600003</v>
      </c>
      <c r="R643" s="4">
        <f t="shared" si="1430"/>
        <v>1549796.91</v>
      </c>
      <c r="S643" s="4">
        <f t="shared" si="1430"/>
        <v>9771.5999999999985</v>
      </c>
      <c r="T643" s="4">
        <f t="shared" si="1430"/>
        <v>1559568.51</v>
      </c>
      <c r="U643" s="4">
        <f t="shared" si="1430"/>
        <v>0</v>
      </c>
      <c r="V643" s="4">
        <f t="shared" si="1430"/>
        <v>1559568.51</v>
      </c>
      <c r="W643" s="4">
        <f t="shared" si="1430"/>
        <v>0</v>
      </c>
      <c r="X643" s="4">
        <f t="shared" si="1430"/>
        <v>1559568.51</v>
      </c>
      <c r="Y643" s="4">
        <f t="shared" si="1430"/>
        <v>1850.2999999999997</v>
      </c>
      <c r="Z643" s="4">
        <f t="shared" si="1430"/>
        <v>1561418.81</v>
      </c>
      <c r="AA643" s="4">
        <f t="shared" si="1430"/>
        <v>1554791.7500000005</v>
      </c>
      <c r="AB643" s="4">
        <f t="shared" si="1430"/>
        <v>4123.7</v>
      </c>
      <c r="AC643" s="4">
        <f t="shared" si="1430"/>
        <v>1558915.4500000004</v>
      </c>
      <c r="AD643" s="4">
        <f t="shared" si="1430"/>
        <v>0</v>
      </c>
      <c r="AE643" s="4">
        <f t="shared" si="1430"/>
        <v>1558915.4500000004</v>
      </c>
      <c r="AF643" s="4">
        <f t="shared" ref="AF643:AG643" si="1432">AF644+AF674+AF710+AF724+AF740+AF751</f>
        <v>1095.3</v>
      </c>
      <c r="AG643" s="4">
        <f t="shared" si="1432"/>
        <v>1560010.7500000005</v>
      </c>
      <c r="AH643" s="83"/>
    </row>
    <row r="644" spans="1:34" ht="15.75" outlineLevel="1" x14ac:dyDescent="0.2">
      <c r="A644" s="5" t="s">
        <v>381</v>
      </c>
      <c r="B644" s="5" t="s">
        <v>383</v>
      </c>
      <c r="C644" s="5"/>
      <c r="D644" s="5"/>
      <c r="E644" s="18" t="s">
        <v>384</v>
      </c>
      <c r="F644" s="4">
        <f>F645</f>
        <v>649228.9</v>
      </c>
      <c r="G644" s="4">
        <f t="shared" ref="G644:Q644" si="1433">G645</f>
        <v>528.20792000000006</v>
      </c>
      <c r="H644" s="4">
        <f t="shared" si="1433"/>
        <v>649757.10791999998</v>
      </c>
      <c r="I644" s="4">
        <f t="shared" si="1433"/>
        <v>2120.2585199999999</v>
      </c>
      <c r="J644" s="4">
        <f t="shared" si="1433"/>
        <v>200</v>
      </c>
      <c r="K644" s="4">
        <f t="shared" si="1433"/>
        <v>415.52</v>
      </c>
      <c r="L644" s="4">
        <f t="shared" si="1433"/>
        <v>652492.88644000003</v>
      </c>
      <c r="M644" s="4">
        <f t="shared" si="1433"/>
        <v>2196.8879999999999</v>
      </c>
      <c r="N644" s="4">
        <f t="shared" si="1433"/>
        <v>654689.77444000007</v>
      </c>
      <c r="O644" s="4">
        <f t="shared" si="1433"/>
        <v>-1606.8000000000002</v>
      </c>
      <c r="P644" s="4">
        <f t="shared" si="1433"/>
        <v>0</v>
      </c>
      <c r="Q644" s="4">
        <f t="shared" si="1433"/>
        <v>653082.97444000014</v>
      </c>
      <c r="R644" s="4">
        <f t="shared" ref="R644:AA644" si="1434">R645</f>
        <v>623577</v>
      </c>
      <c r="S644" s="4">
        <f t="shared" ref="S644" si="1435">S645</f>
        <v>5708.7</v>
      </c>
      <c r="T644" s="4">
        <f t="shared" ref="T644:Z644" si="1436">T645</f>
        <v>629285.69999999995</v>
      </c>
      <c r="U644" s="4">
        <f t="shared" si="1436"/>
        <v>0</v>
      </c>
      <c r="V644" s="4">
        <f t="shared" si="1436"/>
        <v>629285.69999999995</v>
      </c>
      <c r="W644" s="4">
        <f t="shared" si="1436"/>
        <v>0</v>
      </c>
      <c r="X644" s="4">
        <f t="shared" si="1436"/>
        <v>629285.69999999995</v>
      </c>
      <c r="Y644" s="4">
        <f t="shared" si="1436"/>
        <v>179.6</v>
      </c>
      <c r="Z644" s="4">
        <f t="shared" si="1436"/>
        <v>629465.30000000005</v>
      </c>
      <c r="AA644" s="4">
        <f t="shared" si="1434"/>
        <v>620732.10000000009</v>
      </c>
      <c r="AB644" s="4">
        <f t="shared" ref="AB644" si="1437">AB645</f>
        <v>5674.4</v>
      </c>
      <c r="AC644" s="4">
        <f t="shared" ref="AC644:AG644" si="1438">AC645</f>
        <v>626406.5</v>
      </c>
      <c r="AD644" s="4">
        <f t="shared" si="1438"/>
        <v>0</v>
      </c>
      <c r="AE644" s="4">
        <f t="shared" si="1438"/>
        <v>626406.5</v>
      </c>
      <c r="AF644" s="4">
        <f t="shared" si="1438"/>
        <v>186.6</v>
      </c>
      <c r="AG644" s="4">
        <f t="shared" si="1438"/>
        <v>626593.10000000009</v>
      </c>
      <c r="AH644" s="83"/>
    </row>
    <row r="645" spans="1:34" ht="31.5" outlineLevel="2" x14ac:dyDescent="0.2">
      <c r="A645" s="5" t="s">
        <v>381</v>
      </c>
      <c r="B645" s="5" t="s">
        <v>383</v>
      </c>
      <c r="C645" s="5" t="s">
        <v>289</v>
      </c>
      <c r="D645" s="5"/>
      <c r="E645" s="18" t="s">
        <v>290</v>
      </c>
      <c r="F645" s="4">
        <f t="shared" ref="F645:AE645" si="1439">F646+F663</f>
        <v>649228.9</v>
      </c>
      <c r="G645" s="4">
        <f t="shared" si="1439"/>
        <v>528.20792000000006</v>
      </c>
      <c r="H645" s="4">
        <f t="shared" si="1439"/>
        <v>649757.10791999998</v>
      </c>
      <c r="I645" s="4">
        <f t="shared" si="1439"/>
        <v>2120.2585199999999</v>
      </c>
      <c r="J645" s="4">
        <f t="shared" si="1439"/>
        <v>200</v>
      </c>
      <c r="K645" s="4">
        <f t="shared" si="1439"/>
        <v>415.52</v>
      </c>
      <c r="L645" s="4">
        <f t="shared" si="1439"/>
        <v>652492.88644000003</v>
      </c>
      <c r="M645" s="4">
        <f t="shared" ref="M645:Q645" si="1440">M646+M663</f>
        <v>2196.8879999999999</v>
      </c>
      <c r="N645" s="4">
        <f t="shared" si="1440"/>
        <v>654689.77444000007</v>
      </c>
      <c r="O645" s="4">
        <f t="shared" si="1440"/>
        <v>-1606.8000000000002</v>
      </c>
      <c r="P645" s="4">
        <f t="shared" si="1440"/>
        <v>0</v>
      </c>
      <c r="Q645" s="4">
        <f t="shared" si="1440"/>
        <v>653082.97444000014</v>
      </c>
      <c r="R645" s="4">
        <f t="shared" si="1439"/>
        <v>623577</v>
      </c>
      <c r="S645" s="4">
        <f t="shared" si="1439"/>
        <v>5708.7</v>
      </c>
      <c r="T645" s="4">
        <f t="shared" si="1439"/>
        <v>629285.69999999995</v>
      </c>
      <c r="U645" s="4">
        <f t="shared" si="1439"/>
        <v>0</v>
      </c>
      <c r="V645" s="4">
        <f t="shared" si="1439"/>
        <v>629285.69999999995</v>
      </c>
      <c r="W645" s="4">
        <f t="shared" si="1439"/>
        <v>0</v>
      </c>
      <c r="X645" s="4">
        <f t="shared" si="1439"/>
        <v>629285.69999999995</v>
      </c>
      <c r="Y645" s="4">
        <f t="shared" si="1439"/>
        <v>179.6</v>
      </c>
      <c r="Z645" s="4">
        <f t="shared" si="1439"/>
        <v>629465.30000000005</v>
      </c>
      <c r="AA645" s="4">
        <f t="shared" si="1439"/>
        <v>620732.10000000009</v>
      </c>
      <c r="AB645" s="4">
        <f t="shared" si="1439"/>
        <v>5674.4</v>
      </c>
      <c r="AC645" s="4">
        <f t="shared" si="1439"/>
        <v>626406.5</v>
      </c>
      <c r="AD645" s="4">
        <f t="shared" si="1439"/>
        <v>0</v>
      </c>
      <c r="AE645" s="4">
        <f t="shared" si="1439"/>
        <v>626406.5</v>
      </c>
      <c r="AF645" s="4">
        <f t="shared" ref="AF645:AG645" si="1441">AF646+AF663</f>
        <v>186.6</v>
      </c>
      <c r="AG645" s="4">
        <f t="shared" si="1441"/>
        <v>626593.10000000009</v>
      </c>
      <c r="AH645" s="83"/>
    </row>
    <row r="646" spans="1:34" ht="31.5" outlineLevel="3" x14ac:dyDescent="0.2">
      <c r="A646" s="5" t="s">
        <v>381</v>
      </c>
      <c r="B646" s="5" t="s">
        <v>383</v>
      </c>
      <c r="C646" s="5" t="s">
        <v>291</v>
      </c>
      <c r="D646" s="5"/>
      <c r="E646" s="18" t="s">
        <v>292</v>
      </c>
      <c r="F646" s="4">
        <f t="shared" ref="F646:AE646" si="1442">F647+F660</f>
        <v>17495.3</v>
      </c>
      <c r="G646" s="4">
        <f t="shared" si="1442"/>
        <v>-892.69208000000003</v>
      </c>
      <c r="H646" s="4">
        <f t="shared" si="1442"/>
        <v>16602.607919999999</v>
      </c>
      <c r="I646" s="4">
        <f t="shared" si="1442"/>
        <v>2318.4837600000001</v>
      </c>
      <c r="J646" s="4">
        <f t="shared" si="1442"/>
        <v>200</v>
      </c>
      <c r="K646" s="4">
        <f t="shared" si="1442"/>
        <v>415.52</v>
      </c>
      <c r="L646" s="4">
        <f t="shared" si="1442"/>
        <v>19536.611679999998</v>
      </c>
      <c r="M646" s="4">
        <f t="shared" ref="M646:Q646" si="1443">M647+M660</f>
        <v>0</v>
      </c>
      <c r="N646" s="4">
        <f t="shared" si="1443"/>
        <v>19536.611679999998</v>
      </c>
      <c r="O646" s="4">
        <f t="shared" si="1443"/>
        <v>-4372.8</v>
      </c>
      <c r="P646" s="4">
        <f t="shared" si="1443"/>
        <v>0</v>
      </c>
      <c r="Q646" s="4">
        <f t="shared" si="1443"/>
        <v>15163.811679999999</v>
      </c>
      <c r="R646" s="4">
        <f t="shared" si="1442"/>
        <v>10550</v>
      </c>
      <c r="S646" s="4">
        <f t="shared" si="1442"/>
        <v>0</v>
      </c>
      <c r="T646" s="4">
        <f t="shared" si="1442"/>
        <v>10550</v>
      </c>
      <c r="U646" s="4">
        <f t="shared" si="1442"/>
        <v>0</v>
      </c>
      <c r="V646" s="4">
        <f t="shared" si="1442"/>
        <v>10550</v>
      </c>
      <c r="W646" s="4">
        <f t="shared" si="1442"/>
        <v>0</v>
      </c>
      <c r="X646" s="4">
        <f t="shared" si="1442"/>
        <v>10550</v>
      </c>
      <c r="Y646" s="4">
        <f t="shared" si="1442"/>
        <v>0</v>
      </c>
      <c r="Z646" s="4">
        <f t="shared" si="1442"/>
        <v>10550</v>
      </c>
      <c r="AA646" s="4">
        <f t="shared" si="1442"/>
        <v>11222.5</v>
      </c>
      <c r="AB646" s="4">
        <f t="shared" si="1442"/>
        <v>0</v>
      </c>
      <c r="AC646" s="4">
        <f t="shared" si="1442"/>
        <v>11222.5</v>
      </c>
      <c r="AD646" s="4">
        <f t="shared" si="1442"/>
        <v>0</v>
      </c>
      <c r="AE646" s="4">
        <f t="shared" si="1442"/>
        <v>11222.5</v>
      </c>
      <c r="AF646" s="4">
        <f t="shared" ref="AF646:AG646" si="1444">AF647+AF660</f>
        <v>0</v>
      </c>
      <c r="AG646" s="4">
        <f t="shared" si="1444"/>
        <v>11222.5</v>
      </c>
      <c r="AH646" s="83"/>
    </row>
    <row r="647" spans="1:34" ht="47.25" outlineLevel="4" collapsed="1" x14ac:dyDescent="0.2">
      <c r="A647" s="5" t="s">
        <v>381</v>
      </c>
      <c r="B647" s="5" t="s">
        <v>383</v>
      </c>
      <c r="C647" s="5" t="s">
        <v>293</v>
      </c>
      <c r="D647" s="5"/>
      <c r="E647" s="18" t="s">
        <v>294</v>
      </c>
      <c r="F647" s="4">
        <f>F648+F656+F658+F650</f>
        <v>17095.3</v>
      </c>
      <c r="G647" s="4">
        <f>G648+G656+G658+G650+G652</f>
        <v>-892.69208000000003</v>
      </c>
      <c r="H647" s="4">
        <f t="shared" ref="H647" si="1445">H648+H656+H658+H650+H652</f>
        <v>16202.607919999999</v>
      </c>
      <c r="I647" s="4">
        <f>I648+I656+I658+I650+I652+I654</f>
        <v>2318.4837600000001</v>
      </c>
      <c r="J647" s="4">
        <f t="shared" ref="J647:AE647" si="1446">J648+J656+J658+J650+J652+J654</f>
        <v>0</v>
      </c>
      <c r="K647" s="4">
        <f t="shared" si="1446"/>
        <v>415.52</v>
      </c>
      <c r="L647" s="4">
        <f t="shared" si="1446"/>
        <v>18936.611679999998</v>
      </c>
      <c r="M647" s="4">
        <f t="shared" ref="M647:N647" si="1447">M648+M656+M658+M650+M652+M654</f>
        <v>0</v>
      </c>
      <c r="N647" s="4">
        <f t="shared" si="1447"/>
        <v>18936.611679999998</v>
      </c>
      <c r="O647" s="4">
        <f>O648+O656+O658+O650+O652+O654</f>
        <v>-4372.8</v>
      </c>
      <c r="P647" s="4">
        <f t="shared" ref="P647:Q647" si="1448">P648+P656+P658+P650+P652+P654</f>
        <v>0</v>
      </c>
      <c r="Q647" s="4">
        <f t="shared" si="1448"/>
        <v>14563.811679999999</v>
      </c>
      <c r="R647" s="4">
        <f t="shared" si="1446"/>
        <v>10550</v>
      </c>
      <c r="S647" s="4">
        <f t="shared" si="1446"/>
        <v>0</v>
      </c>
      <c r="T647" s="4">
        <f t="shared" si="1446"/>
        <v>10550</v>
      </c>
      <c r="U647" s="4">
        <f t="shared" si="1446"/>
        <v>0</v>
      </c>
      <c r="V647" s="4">
        <f t="shared" si="1446"/>
        <v>10550</v>
      </c>
      <c r="W647" s="4">
        <f t="shared" si="1446"/>
        <v>0</v>
      </c>
      <c r="X647" s="4">
        <f t="shared" si="1446"/>
        <v>10550</v>
      </c>
      <c r="Y647" s="4">
        <f>Y648+Y656+Y658+Y650+Y652+Y654</f>
        <v>0</v>
      </c>
      <c r="Z647" s="4">
        <f t="shared" ref="Z647" si="1449">Z648+Z656+Z658+Z650+Z652+Z654</f>
        <v>10550</v>
      </c>
      <c r="AA647" s="4">
        <f t="shared" si="1446"/>
        <v>11222.5</v>
      </c>
      <c r="AB647" s="4">
        <f t="shared" si="1446"/>
        <v>0</v>
      </c>
      <c r="AC647" s="4">
        <f t="shared" si="1446"/>
        <v>11222.5</v>
      </c>
      <c r="AD647" s="4">
        <f t="shared" si="1446"/>
        <v>0</v>
      </c>
      <c r="AE647" s="4">
        <f t="shared" si="1446"/>
        <v>11222.5</v>
      </c>
      <c r="AF647" s="4">
        <f>AF648+AF656+AF658+AF650+AF652+AF654</f>
        <v>0</v>
      </c>
      <c r="AG647" s="4">
        <f t="shared" ref="AG647" si="1450">AG648+AG656+AG658+AG650+AG652+AG654</f>
        <v>11222.5</v>
      </c>
      <c r="AH647" s="83"/>
    </row>
    <row r="648" spans="1:34" ht="15.75" hidden="1" outlineLevel="5" x14ac:dyDescent="0.2">
      <c r="A648" s="5" t="s">
        <v>381</v>
      </c>
      <c r="B648" s="5" t="s">
        <v>383</v>
      </c>
      <c r="C648" s="5" t="s">
        <v>385</v>
      </c>
      <c r="D648" s="5"/>
      <c r="E648" s="18" t="s">
        <v>386</v>
      </c>
      <c r="F648" s="4">
        <f>F649</f>
        <v>10172.5</v>
      </c>
      <c r="G648" s="4">
        <f t="shared" ref="G648:Q648" si="1451">G649</f>
        <v>-1250</v>
      </c>
      <c r="H648" s="4">
        <f t="shared" si="1451"/>
        <v>8922.5</v>
      </c>
      <c r="I648" s="4">
        <f t="shared" si="1451"/>
        <v>0</v>
      </c>
      <c r="J648" s="4">
        <f t="shared" si="1451"/>
        <v>0</v>
      </c>
      <c r="K648" s="4">
        <f t="shared" si="1451"/>
        <v>0</v>
      </c>
      <c r="L648" s="4">
        <f t="shared" si="1451"/>
        <v>8922.5</v>
      </c>
      <c r="M648" s="4">
        <f t="shared" si="1451"/>
        <v>0</v>
      </c>
      <c r="N648" s="4">
        <f t="shared" si="1451"/>
        <v>8922.5</v>
      </c>
      <c r="O648" s="4">
        <f t="shared" si="1451"/>
        <v>0</v>
      </c>
      <c r="P648" s="4">
        <f t="shared" si="1451"/>
        <v>0</v>
      </c>
      <c r="Q648" s="4">
        <f t="shared" si="1451"/>
        <v>8922.5</v>
      </c>
      <c r="R648" s="4">
        <f t="shared" ref="R648:AA650" si="1452">R649</f>
        <v>9150</v>
      </c>
      <c r="S648" s="4">
        <f t="shared" ref="S648" si="1453">S649</f>
        <v>0</v>
      </c>
      <c r="T648" s="4">
        <f t="shared" ref="T648:Z648" si="1454">T649</f>
        <v>9150</v>
      </c>
      <c r="U648" s="4">
        <f t="shared" si="1454"/>
        <v>0</v>
      </c>
      <c r="V648" s="4">
        <f t="shared" si="1454"/>
        <v>9150</v>
      </c>
      <c r="W648" s="4">
        <f t="shared" si="1454"/>
        <v>0</v>
      </c>
      <c r="X648" s="4">
        <f t="shared" si="1454"/>
        <v>9150</v>
      </c>
      <c r="Y648" s="4">
        <f t="shared" si="1454"/>
        <v>0</v>
      </c>
      <c r="Z648" s="4">
        <f t="shared" si="1454"/>
        <v>9150</v>
      </c>
      <c r="AA648" s="4">
        <f t="shared" si="1452"/>
        <v>10172.5</v>
      </c>
      <c r="AB648" s="4">
        <f t="shared" ref="AB648" si="1455">AB649</f>
        <v>0</v>
      </c>
      <c r="AC648" s="4">
        <f t="shared" ref="AC648:AG648" si="1456">AC649</f>
        <v>10172.5</v>
      </c>
      <c r="AD648" s="4">
        <f t="shared" si="1456"/>
        <v>0</v>
      </c>
      <c r="AE648" s="4">
        <f t="shared" si="1456"/>
        <v>10172.5</v>
      </c>
      <c r="AF648" s="4">
        <f t="shared" si="1456"/>
        <v>0</v>
      </c>
      <c r="AG648" s="4">
        <f t="shared" si="1456"/>
        <v>10172.5</v>
      </c>
      <c r="AH648" s="83"/>
    </row>
    <row r="649" spans="1:34" ht="15.75" hidden="1" outlineLevel="7" x14ac:dyDescent="0.2">
      <c r="A649" s="11" t="s">
        <v>381</v>
      </c>
      <c r="B649" s="11" t="s">
        <v>383</v>
      </c>
      <c r="C649" s="11" t="s">
        <v>385</v>
      </c>
      <c r="D649" s="11" t="s">
        <v>27</v>
      </c>
      <c r="E649" s="15" t="s">
        <v>28</v>
      </c>
      <c r="F649" s="8">
        <v>10172.5</v>
      </c>
      <c r="G649" s="8">
        <v>-1250</v>
      </c>
      <c r="H649" s="8">
        <f t="shared" ref="H649" si="1457">SUM(F649:G649)</f>
        <v>8922.5</v>
      </c>
      <c r="I649" s="8"/>
      <c r="J649" s="8"/>
      <c r="K649" s="8"/>
      <c r="L649" s="8">
        <f t="shared" ref="L649" si="1458">SUM(H649:K649)</f>
        <v>8922.5</v>
      </c>
      <c r="M649" s="8"/>
      <c r="N649" s="8">
        <f>SUM(L649:M649)</f>
        <v>8922.5</v>
      </c>
      <c r="O649" s="8"/>
      <c r="P649" s="8"/>
      <c r="Q649" s="8">
        <f>SUM(N649:P649)</f>
        <v>8922.5</v>
      </c>
      <c r="R649" s="8">
        <v>9150</v>
      </c>
      <c r="S649" s="8"/>
      <c r="T649" s="8">
        <f t="shared" ref="T649" si="1459">SUM(R649:S649)</f>
        <v>9150</v>
      </c>
      <c r="U649" s="8"/>
      <c r="V649" s="8">
        <f t="shared" ref="V649" si="1460">SUM(T649:U649)</f>
        <v>9150</v>
      </c>
      <c r="W649" s="8"/>
      <c r="X649" s="8">
        <f>SUM(V649:W649)</f>
        <v>9150</v>
      </c>
      <c r="Y649" s="8"/>
      <c r="Z649" s="8">
        <f>SUM(X649:Y649)</f>
        <v>9150</v>
      </c>
      <c r="AA649" s="8">
        <v>10172.5</v>
      </c>
      <c r="AB649" s="8"/>
      <c r="AC649" s="8">
        <f t="shared" ref="AC649" si="1461">SUM(AA649:AB649)</f>
        <v>10172.5</v>
      </c>
      <c r="AD649" s="8"/>
      <c r="AE649" s="8">
        <f t="shared" ref="AE649" si="1462">SUM(AC649:AD649)</f>
        <v>10172.5</v>
      </c>
      <c r="AF649" s="8"/>
      <c r="AG649" s="8">
        <f>SUM(AE649:AF649)</f>
        <v>10172.5</v>
      </c>
      <c r="AH649" s="83"/>
    </row>
    <row r="650" spans="1:34" s="41" customFormat="1" ht="15.75" hidden="1" outlineLevel="7" x14ac:dyDescent="0.2">
      <c r="A650" s="5" t="s">
        <v>381</v>
      </c>
      <c r="B650" s="5" t="s">
        <v>383</v>
      </c>
      <c r="C650" s="10" t="s">
        <v>585</v>
      </c>
      <c r="D650" s="10"/>
      <c r="E650" s="13" t="s">
        <v>583</v>
      </c>
      <c r="F650" s="4">
        <f>F651</f>
        <v>100</v>
      </c>
      <c r="G650" s="4">
        <f t="shared" ref="G650:Q652" si="1463">G651</f>
        <v>0</v>
      </c>
      <c r="H650" s="4">
        <f t="shared" si="1463"/>
        <v>100</v>
      </c>
      <c r="I650" s="4">
        <f t="shared" si="1463"/>
        <v>0</v>
      </c>
      <c r="J650" s="4">
        <f t="shared" si="1463"/>
        <v>0</v>
      </c>
      <c r="K650" s="4">
        <f t="shared" si="1463"/>
        <v>0</v>
      </c>
      <c r="L650" s="4">
        <f t="shared" si="1463"/>
        <v>100</v>
      </c>
      <c r="M650" s="4">
        <f t="shared" si="1463"/>
        <v>0</v>
      </c>
      <c r="N650" s="4">
        <f t="shared" si="1463"/>
        <v>100</v>
      </c>
      <c r="O650" s="4">
        <f t="shared" si="1463"/>
        <v>0</v>
      </c>
      <c r="P650" s="4">
        <f t="shared" si="1463"/>
        <v>0</v>
      </c>
      <c r="Q650" s="4">
        <f t="shared" si="1463"/>
        <v>100</v>
      </c>
      <c r="R650" s="4">
        <f t="shared" si="1452"/>
        <v>0</v>
      </c>
      <c r="S650" s="4">
        <f t="shared" ref="S650" si="1464">S651</f>
        <v>0</v>
      </c>
      <c r="T650" s="4"/>
      <c r="U650" s="4">
        <f t="shared" ref="U650:Z652" si="1465">U651</f>
        <v>0</v>
      </c>
      <c r="V650" s="4">
        <f t="shared" si="1465"/>
        <v>0</v>
      </c>
      <c r="W650" s="4">
        <f t="shared" si="1465"/>
        <v>0</v>
      </c>
      <c r="X650" s="4">
        <f t="shared" si="1465"/>
        <v>0</v>
      </c>
      <c r="Y650" s="4">
        <f t="shared" si="1465"/>
        <v>0</v>
      </c>
      <c r="Z650" s="4">
        <f t="shared" si="1465"/>
        <v>0</v>
      </c>
      <c r="AA650" s="4">
        <f t="shared" si="1452"/>
        <v>0</v>
      </c>
      <c r="AB650" s="4">
        <f t="shared" ref="AB650" si="1466">AB651</f>
        <v>0</v>
      </c>
      <c r="AC650" s="4"/>
      <c r="AD650" s="4">
        <f t="shared" ref="AD650:AG652" si="1467">AD651</f>
        <v>0</v>
      </c>
      <c r="AE650" s="4">
        <f t="shared" si="1467"/>
        <v>0</v>
      </c>
      <c r="AF650" s="4">
        <f t="shared" si="1467"/>
        <v>0</v>
      </c>
      <c r="AG650" s="4">
        <f t="shared" si="1467"/>
        <v>0</v>
      </c>
      <c r="AH650" s="83"/>
    </row>
    <row r="651" spans="1:34" ht="31.5" hidden="1" outlineLevel="7" x14ac:dyDescent="0.2">
      <c r="A651" s="11" t="s">
        <v>381</v>
      </c>
      <c r="B651" s="11" t="s">
        <v>383</v>
      </c>
      <c r="C651" s="9" t="s">
        <v>585</v>
      </c>
      <c r="D651" s="9" t="s">
        <v>92</v>
      </c>
      <c r="E651" s="14" t="s">
        <v>584</v>
      </c>
      <c r="F651" s="8">
        <v>100</v>
      </c>
      <c r="G651" s="8"/>
      <c r="H651" s="8">
        <f t="shared" ref="H651" si="1468">SUM(F651:G651)</f>
        <v>100</v>
      </c>
      <c r="I651" s="8"/>
      <c r="J651" s="8"/>
      <c r="K651" s="8"/>
      <c r="L651" s="8">
        <f t="shared" ref="L651" si="1469">SUM(H651:K651)</f>
        <v>100</v>
      </c>
      <c r="M651" s="8"/>
      <c r="N651" s="8">
        <f>SUM(L651:M651)</f>
        <v>100</v>
      </c>
      <c r="O651" s="8"/>
      <c r="P651" s="8"/>
      <c r="Q651" s="8">
        <f>SUM(N651:P651)</f>
        <v>100</v>
      </c>
      <c r="R651" s="8"/>
      <c r="S651" s="8"/>
      <c r="T651" s="8"/>
      <c r="U651" s="8"/>
      <c r="V651" s="8">
        <f t="shared" ref="V651" si="1470">SUM(T651:U651)</f>
        <v>0</v>
      </c>
      <c r="W651" s="8"/>
      <c r="X651" s="8">
        <f>SUM(V651:W651)</f>
        <v>0</v>
      </c>
      <c r="Y651" s="8"/>
      <c r="Z651" s="8">
        <f>SUM(X651:Y651)</f>
        <v>0</v>
      </c>
      <c r="AA651" s="8"/>
      <c r="AB651" s="8"/>
      <c r="AC651" s="8"/>
      <c r="AD651" s="8"/>
      <c r="AE651" s="8">
        <f t="shared" ref="AE651" si="1471">SUM(AC651:AD651)</f>
        <v>0</v>
      </c>
      <c r="AF651" s="8"/>
      <c r="AG651" s="8">
        <f>SUM(AE651:AF651)</f>
        <v>0</v>
      </c>
      <c r="AH651" s="83"/>
    </row>
    <row r="652" spans="1:34" s="41" customFormat="1" ht="63" hidden="1" outlineLevel="7" x14ac:dyDescent="0.2">
      <c r="A652" s="5" t="s">
        <v>381</v>
      </c>
      <c r="B652" s="5" t="s">
        <v>383</v>
      </c>
      <c r="C652" s="10" t="s">
        <v>641</v>
      </c>
      <c r="D652" s="10"/>
      <c r="E652" s="32" t="s">
        <v>640</v>
      </c>
      <c r="F652" s="4"/>
      <c r="G652" s="4">
        <f t="shared" si="1463"/>
        <v>357.30792000000002</v>
      </c>
      <c r="H652" s="4">
        <f t="shared" si="1463"/>
        <v>357.30792000000002</v>
      </c>
      <c r="I652" s="4">
        <f t="shared" si="1463"/>
        <v>0</v>
      </c>
      <c r="J652" s="4">
        <f t="shared" si="1463"/>
        <v>0</v>
      </c>
      <c r="K652" s="4">
        <f t="shared" si="1463"/>
        <v>415.52</v>
      </c>
      <c r="L652" s="4">
        <f t="shared" si="1463"/>
        <v>772.82791999999995</v>
      </c>
      <c r="M652" s="4">
        <f t="shared" si="1463"/>
        <v>0</v>
      </c>
      <c r="N652" s="4">
        <f t="shared" si="1463"/>
        <v>772.82791999999995</v>
      </c>
      <c r="O652" s="4">
        <f t="shared" si="1463"/>
        <v>0</v>
      </c>
      <c r="P652" s="4">
        <f t="shared" si="1463"/>
        <v>0</v>
      </c>
      <c r="Q652" s="4">
        <f t="shared" si="1463"/>
        <v>772.82791999999995</v>
      </c>
      <c r="R652" s="4"/>
      <c r="S652" s="4"/>
      <c r="T652" s="4"/>
      <c r="U652" s="4">
        <f t="shared" si="1465"/>
        <v>0</v>
      </c>
      <c r="V652" s="4"/>
      <c r="W652" s="4">
        <f t="shared" si="1465"/>
        <v>0</v>
      </c>
      <c r="X652" s="4">
        <f t="shared" si="1465"/>
        <v>0</v>
      </c>
      <c r="Y652" s="4">
        <f t="shared" si="1465"/>
        <v>0</v>
      </c>
      <c r="Z652" s="4">
        <f t="shared" si="1465"/>
        <v>0</v>
      </c>
      <c r="AA652" s="4"/>
      <c r="AB652" s="4"/>
      <c r="AC652" s="4"/>
      <c r="AD652" s="4">
        <f t="shared" si="1467"/>
        <v>0</v>
      </c>
      <c r="AE652" s="4"/>
      <c r="AF652" s="4">
        <f t="shared" si="1467"/>
        <v>0</v>
      </c>
      <c r="AG652" s="4">
        <f t="shared" si="1467"/>
        <v>0</v>
      </c>
      <c r="AH652" s="83"/>
    </row>
    <row r="653" spans="1:34" ht="31.5" hidden="1" outlineLevel="7" x14ac:dyDescent="0.2">
      <c r="A653" s="11" t="s">
        <v>381</v>
      </c>
      <c r="B653" s="11" t="s">
        <v>383</v>
      </c>
      <c r="C653" s="9" t="s">
        <v>641</v>
      </c>
      <c r="D653" s="9" t="s">
        <v>92</v>
      </c>
      <c r="E653" s="30" t="s">
        <v>584</v>
      </c>
      <c r="F653" s="8"/>
      <c r="G653" s="24">
        <v>357.30792000000002</v>
      </c>
      <c r="H653" s="24">
        <f t="shared" ref="H653" si="1472">SUM(F653:G653)</f>
        <v>357.30792000000002</v>
      </c>
      <c r="I653" s="24"/>
      <c r="J653" s="24"/>
      <c r="K653" s="24">
        <v>415.52</v>
      </c>
      <c r="L653" s="24">
        <f t="shared" ref="L653" si="1473">SUM(H653:K653)</f>
        <v>772.82791999999995</v>
      </c>
      <c r="M653" s="24"/>
      <c r="N653" s="24">
        <f>SUM(L653:M653)</f>
        <v>772.82791999999995</v>
      </c>
      <c r="O653" s="24"/>
      <c r="P653" s="24"/>
      <c r="Q653" s="24">
        <f>SUM(N653:P653)</f>
        <v>772.82791999999995</v>
      </c>
      <c r="R653" s="8"/>
      <c r="S653" s="8"/>
      <c r="T653" s="8"/>
      <c r="U653" s="24"/>
      <c r="V653" s="24"/>
      <c r="W653" s="24"/>
      <c r="X653" s="24">
        <f>SUM(V653:W653)</f>
        <v>0</v>
      </c>
      <c r="Y653" s="24"/>
      <c r="Z653" s="24">
        <f>SUM(X653:Y653)</f>
        <v>0</v>
      </c>
      <c r="AA653" s="8"/>
      <c r="AB653" s="8"/>
      <c r="AC653" s="8"/>
      <c r="AD653" s="24"/>
      <c r="AE653" s="24"/>
      <c r="AF653" s="24"/>
      <c r="AG653" s="24">
        <f>SUM(AE653:AF653)</f>
        <v>0</v>
      </c>
      <c r="AH653" s="83"/>
    </row>
    <row r="654" spans="1:34" ht="63" hidden="1" outlineLevel="7" x14ac:dyDescent="0.2">
      <c r="A654" s="5" t="s">
        <v>381</v>
      </c>
      <c r="B654" s="5" t="s">
        <v>383</v>
      </c>
      <c r="C654" s="10" t="s">
        <v>641</v>
      </c>
      <c r="D654" s="10"/>
      <c r="E654" s="32" t="s">
        <v>668</v>
      </c>
      <c r="F654" s="8"/>
      <c r="G654" s="24"/>
      <c r="H654" s="24"/>
      <c r="I654" s="4">
        <f t="shared" ref="I654" si="1474">I655</f>
        <v>2318.4837600000001</v>
      </c>
      <c r="J654" s="24"/>
      <c r="K654" s="24"/>
      <c r="L654" s="4">
        <f t="shared" ref="G654:L656" si="1475">L655</f>
        <v>2318.4837600000001</v>
      </c>
      <c r="M654" s="24"/>
      <c r="N654" s="4">
        <f t="shared" ref="M654:O656" si="1476">N655</f>
        <v>2318.4837600000001</v>
      </c>
      <c r="O654" s="4">
        <f t="shared" si="1476"/>
        <v>0</v>
      </c>
      <c r="P654" s="24"/>
      <c r="Q654" s="4">
        <f t="shared" ref="O654:Q656" si="1477">Q655</f>
        <v>2318.4837600000001</v>
      </c>
      <c r="R654" s="8"/>
      <c r="S654" s="8"/>
      <c r="T654" s="8"/>
      <c r="U654" s="24"/>
      <c r="V654" s="24"/>
      <c r="W654" s="24"/>
      <c r="X654" s="4">
        <f t="shared" ref="W654:Y656" si="1478">X655</f>
        <v>0</v>
      </c>
      <c r="Y654" s="4">
        <f t="shared" si="1478"/>
        <v>0</v>
      </c>
      <c r="Z654" s="4">
        <f t="shared" ref="Y654:Z656" si="1479">Z655</f>
        <v>0</v>
      </c>
      <c r="AA654" s="8"/>
      <c r="AB654" s="8"/>
      <c r="AC654" s="8"/>
      <c r="AD654" s="24"/>
      <c r="AE654" s="24"/>
      <c r="AF654" s="4">
        <f t="shared" ref="AF654" si="1480">AF655</f>
        <v>0</v>
      </c>
      <c r="AG654" s="4">
        <f t="shared" ref="AF654:AG656" si="1481">AG655</f>
        <v>0</v>
      </c>
      <c r="AH654" s="83"/>
    </row>
    <row r="655" spans="1:34" ht="31.5" hidden="1" outlineLevel="7" x14ac:dyDescent="0.2">
      <c r="A655" s="11" t="s">
        <v>381</v>
      </c>
      <c r="B655" s="11" t="s">
        <v>383</v>
      </c>
      <c r="C655" s="9" t="s">
        <v>641</v>
      </c>
      <c r="D655" s="9" t="s">
        <v>92</v>
      </c>
      <c r="E655" s="30" t="s">
        <v>584</v>
      </c>
      <c r="F655" s="8"/>
      <c r="G655" s="24"/>
      <c r="H655" s="24"/>
      <c r="I655" s="24">
        <v>2318.4837600000001</v>
      </c>
      <c r="J655" s="24"/>
      <c r="K655" s="24"/>
      <c r="L655" s="24">
        <f t="shared" ref="L655:L657" si="1482">SUM(H655:K655)</f>
        <v>2318.4837600000001</v>
      </c>
      <c r="M655" s="24"/>
      <c r="N655" s="24">
        <f>SUM(L655:M655)</f>
        <v>2318.4837600000001</v>
      </c>
      <c r="O655" s="24"/>
      <c r="P655" s="24"/>
      <c r="Q655" s="24">
        <f>SUM(N655:P655)</f>
        <v>2318.4837600000001</v>
      </c>
      <c r="R655" s="8"/>
      <c r="S655" s="8"/>
      <c r="T655" s="8"/>
      <c r="U655" s="24"/>
      <c r="V655" s="24"/>
      <c r="W655" s="24"/>
      <c r="X655" s="24">
        <f>SUM(V655:W655)</f>
        <v>0</v>
      </c>
      <c r="Y655" s="24"/>
      <c r="Z655" s="24">
        <f>SUM(X655:Y655)</f>
        <v>0</v>
      </c>
      <c r="AA655" s="8"/>
      <c r="AB655" s="8"/>
      <c r="AC655" s="8"/>
      <c r="AD655" s="24"/>
      <c r="AE655" s="24"/>
      <c r="AF655" s="24"/>
      <c r="AG655" s="24">
        <f>SUM(AE655:AF655)</f>
        <v>0</v>
      </c>
      <c r="AH655" s="83"/>
    </row>
    <row r="656" spans="1:34" s="42" customFormat="1" ht="47.25" hidden="1" outlineLevel="5" x14ac:dyDescent="0.2">
      <c r="A656" s="5" t="s">
        <v>381</v>
      </c>
      <c r="B656" s="5" t="s">
        <v>383</v>
      </c>
      <c r="C656" s="5" t="s">
        <v>387</v>
      </c>
      <c r="D656" s="5"/>
      <c r="E656" s="18" t="s">
        <v>388</v>
      </c>
      <c r="F656" s="4">
        <f>F657</f>
        <v>4372.8</v>
      </c>
      <c r="G656" s="4">
        <f t="shared" si="1475"/>
        <v>0</v>
      </c>
      <c r="H656" s="4">
        <f t="shared" si="1475"/>
        <v>4372.8</v>
      </c>
      <c r="I656" s="4">
        <f t="shared" si="1475"/>
        <v>0</v>
      </c>
      <c r="J656" s="4">
        <f t="shared" si="1475"/>
        <v>0</v>
      </c>
      <c r="K656" s="4">
        <f t="shared" si="1475"/>
        <v>0</v>
      </c>
      <c r="L656" s="4">
        <f t="shared" si="1475"/>
        <v>4372.8</v>
      </c>
      <c r="M656" s="4">
        <f t="shared" si="1476"/>
        <v>0</v>
      </c>
      <c r="N656" s="4">
        <f t="shared" si="1476"/>
        <v>4372.8</v>
      </c>
      <c r="O656" s="4">
        <f t="shared" si="1477"/>
        <v>-4372.8</v>
      </c>
      <c r="P656" s="4">
        <f t="shared" si="1477"/>
        <v>0</v>
      </c>
      <c r="Q656" s="4">
        <f t="shared" si="1477"/>
        <v>0</v>
      </c>
      <c r="R656" s="4">
        <f t="shared" ref="R656" si="1483">R657</f>
        <v>0</v>
      </c>
      <c r="S656" s="4">
        <f t="shared" ref="S656" si="1484">S657</f>
        <v>0</v>
      </c>
      <c r="T656" s="4"/>
      <c r="U656" s="4">
        <f t="shared" ref="U656:V656" si="1485">U657</f>
        <v>0</v>
      </c>
      <c r="V656" s="4">
        <f t="shared" si="1485"/>
        <v>0</v>
      </c>
      <c r="W656" s="4">
        <f t="shared" si="1478"/>
        <v>0</v>
      </c>
      <c r="X656" s="4">
        <f t="shared" si="1478"/>
        <v>0</v>
      </c>
      <c r="Y656" s="4">
        <f t="shared" si="1479"/>
        <v>0</v>
      </c>
      <c r="Z656" s="4">
        <f t="shared" si="1479"/>
        <v>0</v>
      </c>
      <c r="AA656" s="4">
        <f t="shared" ref="AA656" si="1486">AA657</f>
        <v>0</v>
      </c>
      <c r="AB656" s="4">
        <f t="shared" ref="AB656" si="1487">AB657</f>
        <v>0</v>
      </c>
      <c r="AC656" s="4"/>
      <c r="AD656" s="4">
        <f t="shared" ref="AD656:AE656" si="1488">AD657</f>
        <v>0</v>
      </c>
      <c r="AE656" s="4">
        <f t="shared" si="1488"/>
        <v>0</v>
      </c>
      <c r="AF656" s="4">
        <f t="shared" si="1481"/>
        <v>0</v>
      </c>
      <c r="AG656" s="4">
        <f t="shared" si="1481"/>
        <v>0</v>
      </c>
      <c r="AH656" s="83"/>
    </row>
    <row r="657" spans="1:34" s="42" customFormat="1" ht="31.5" hidden="1" outlineLevel="7" x14ac:dyDescent="0.2">
      <c r="A657" s="11" t="s">
        <v>381</v>
      </c>
      <c r="B657" s="11" t="s">
        <v>383</v>
      </c>
      <c r="C657" s="11" t="s">
        <v>387</v>
      </c>
      <c r="D657" s="11" t="s">
        <v>92</v>
      </c>
      <c r="E657" s="15" t="s">
        <v>93</v>
      </c>
      <c r="F657" s="8">
        <v>4372.8</v>
      </c>
      <c r="G657" s="8"/>
      <c r="H657" s="8">
        <f t="shared" ref="H657" si="1489">SUM(F657:G657)</f>
        <v>4372.8</v>
      </c>
      <c r="I657" s="8"/>
      <c r="J657" s="8"/>
      <c r="K657" s="8"/>
      <c r="L657" s="8">
        <f t="shared" si="1482"/>
        <v>4372.8</v>
      </c>
      <c r="M657" s="8"/>
      <c r="N657" s="8">
        <f>SUM(L657:M657)</f>
        <v>4372.8</v>
      </c>
      <c r="O657" s="8">
        <v>-4372.8</v>
      </c>
      <c r="P657" s="8"/>
      <c r="Q657" s="8">
        <f>SUM(N657:P657)</f>
        <v>0</v>
      </c>
      <c r="R657" s="8"/>
      <c r="S657" s="8"/>
      <c r="T657" s="8"/>
      <c r="U657" s="8"/>
      <c r="V657" s="8">
        <f t="shared" ref="V657" si="1490">SUM(T657:U657)</f>
        <v>0</v>
      </c>
      <c r="W657" s="8"/>
      <c r="X657" s="8">
        <f>SUM(V657:W657)</f>
        <v>0</v>
      </c>
      <c r="Y657" s="8"/>
      <c r="Z657" s="8">
        <f>SUM(X657:Y657)</f>
        <v>0</v>
      </c>
      <c r="AA657" s="8"/>
      <c r="AB657" s="8"/>
      <c r="AC657" s="8"/>
      <c r="AD657" s="8"/>
      <c r="AE657" s="8">
        <f t="shared" ref="AE657" si="1491">SUM(AC657:AD657)</f>
        <v>0</v>
      </c>
      <c r="AF657" s="8"/>
      <c r="AG657" s="8">
        <f>SUM(AE657:AF657)</f>
        <v>0</v>
      </c>
      <c r="AH657" s="83"/>
    </row>
    <row r="658" spans="1:34" s="42" customFormat="1" ht="63" hidden="1" outlineLevel="5" x14ac:dyDescent="0.2">
      <c r="A658" s="5" t="s">
        <v>381</v>
      </c>
      <c r="B658" s="5" t="s">
        <v>383</v>
      </c>
      <c r="C658" s="5" t="s">
        <v>389</v>
      </c>
      <c r="D658" s="5"/>
      <c r="E658" s="18" t="s">
        <v>390</v>
      </c>
      <c r="F658" s="4">
        <f>F659</f>
        <v>2450</v>
      </c>
      <c r="G658" s="4">
        <f t="shared" ref="G658:Q658" si="1492">G659</f>
        <v>0</v>
      </c>
      <c r="H658" s="4">
        <f t="shared" si="1492"/>
        <v>2450</v>
      </c>
      <c r="I658" s="4">
        <f t="shared" si="1492"/>
        <v>0</v>
      </c>
      <c r="J658" s="4">
        <f t="shared" si="1492"/>
        <v>0</v>
      </c>
      <c r="K658" s="4">
        <f t="shared" si="1492"/>
        <v>0</v>
      </c>
      <c r="L658" s="4">
        <f t="shared" si="1492"/>
        <v>2450</v>
      </c>
      <c r="M658" s="4">
        <f t="shared" si="1492"/>
        <v>0</v>
      </c>
      <c r="N658" s="4">
        <f t="shared" si="1492"/>
        <v>2450</v>
      </c>
      <c r="O658" s="4">
        <f t="shared" si="1492"/>
        <v>0</v>
      </c>
      <c r="P658" s="4">
        <f t="shared" si="1492"/>
        <v>0</v>
      </c>
      <c r="Q658" s="4">
        <f t="shared" si="1492"/>
        <v>2450</v>
      </c>
      <c r="R658" s="4">
        <f t="shared" ref="R658" si="1493">R659</f>
        <v>1400</v>
      </c>
      <c r="S658" s="4">
        <f t="shared" ref="S658" si="1494">S659</f>
        <v>0</v>
      </c>
      <c r="T658" s="4">
        <f t="shared" ref="T658:Z658" si="1495">T659</f>
        <v>1400</v>
      </c>
      <c r="U658" s="4">
        <f t="shared" si="1495"/>
        <v>0</v>
      </c>
      <c r="V658" s="4">
        <f t="shared" si="1495"/>
        <v>1400</v>
      </c>
      <c r="W658" s="4">
        <f t="shared" si="1495"/>
        <v>0</v>
      </c>
      <c r="X658" s="4">
        <f t="shared" si="1495"/>
        <v>1400</v>
      </c>
      <c r="Y658" s="4">
        <f t="shared" si="1495"/>
        <v>0</v>
      </c>
      <c r="Z658" s="4">
        <f t="shared" si="1495"/>
        <v>1400</v>
      </c>
      <c r="AA658" s="4">
        <f t="shared" ref="AA658" si="1496">AA659</f>
        <v>1050</v>
      </c>
      <c r="AB658" s="4">
        <f t="shared" ref="AB658" si="1497">AB659</f>
        <v>0</v>
      </c>
      <c r="AC658" s="4">
        <f t="shared" ref="AC658:AG658" si="1498">AC659</f>
        <v>1050</v>
      </c>
      <c r="AD658" s="4">
        <f t="shared" si="1498"/>
        <v>0</v>
      </c>
      <c r="AE658" s="4">
        <f t="shared" si="1498"/>
        <v>1050</v>
      </c>
      <c r="AF658" s="4">
        <f t="shared" si="1498"/>
        <v>0</v>
      </c>
      <c r="AG658" s="4">
        <f t="shared" si="1498"/>
        <v>1050</v>
      </c>
      <c r="AH658" s="83"/>
    </row>
    <row r="659" spans="1:34" s="42" customFormat="1" ht="31.5" hidden="1" outlineLevel="7" x14ac:dyDescent="0.2">
      <c r="A659" s="11" t="s">
        <v>381</v>
      </c>
      <c r="B659" s="11" t="s">
        <v>383</v>
      </c>
      <c r="C659" s="11" t="s">
        <v>389</v>
      </c>
      <c r="D659" s="11" t="s">
        <v>92</v>
      </c>
      <c r="E659" s="15" t="s">
        <v>93</v>
      </c>
      <c r="F659" s="8">
        <v>2450</v>
      </c>
      <c r="G659" s="8"/>
      <c r="H659" s="8">
        <f t="shared" ref="H659" si="1499">SUM(F659:G659)</f>
        <v>2450</v>
      </c>
      <c r="I659" s="8"/>
      <c r="J659" s="8"/>
      <c r="K659" s="8"/>
      <c r="L659" s="8">
        <f t="shared" ref="L659" si="1500">SUM(H659:K659)</f>
        <v>2450</v>
      </c>
      <c r="M659" s="8"/>
      <c r="N659" s="8">
        <f>SUM(L659:M659)</f>
        <v>2450</v>
      </c>
      <c r="O659" s="8"/>
      <c r="P659" s="8"/>
      <c r="Q659" s="8">
        <f>SUM(N659:P659)</f>
        <v>2450</v>
      </c>
      <c r="R659" s="8">
        <v>1400</v>
      </c>
      <c r="S659" s="8"/>
      <c r="T659" s="8">
        <f t="shared" ref="T659" si="1501">SUM(R659:S659)</f>
        <v>1400</v>
      </c>
      <c r="U659" s="8"/>
      <c r="V659" s="8">
        <f t="shared" ref="V659" si="1502">SUM(T659:U659)</f>
        <v>1400</v>
      </c>
      <c r="W659" s="8"/>
      <c r="X659" s="8">
        <f>SUM(V659:W659)</f>
        <v>1400</v>
      </c>
      <c r="Y659" s="8"/>
      <c r="Z659" s="8">
        <f>SUM(X659:Y659)</f>
        <v>1400</v>
      </c>
      <c r="AA659" s="8">
        <v>1050</v>
      </c>
      <c r="AB659" s="8"/>
      <c r="AC659" s="8">
        <f t="shared" ref="AC659" si="1503">SUM(AA659:AB659)</f>
        <v>1050</v>
      </c>
      <c r="AD659" s="8"/>
      <c r="AE659" s="8">
        <f t="shared" ref="AE659" si="1504">SUM(AC659:AD659)</f>
        <v>1050</v>
      </c>
      <c r="AF659" s="8"/>
      <c r="AG659" s="8">
        <f>SUM(AE659:AF659)</f>
        <v>1050</v>
      </c>
      <c r="AH659" s="83"/>
    </row>
    <row r="660" spans="1:34" ht="31.5" hidden="1" outlineLevel="4" x14ac:dyDescent="0.2">
      <c r="A660" s="5" t="s">
        <v>381</v>
      </c>
      <c r="B660" s="5" t="s">
        <v>383</v>
      </c>
      <c r="C660" s="5" t="s">
        <v>391</v>
      </c>
      <c r="D660" s="5"/>
      <c r="E660" s="18" t="s">
        <v>616</v>
      </c>
      <c r="F660" s="4">
        <f>F661</f>
        <v>400</v>
      </c>
      <c r="G660" s="4">
        <f t="shared" ref="G660:Q661" si="1505">G661</f>
        <v>0</v>
      </c>
      <c r="H660" s="4">
        <f t="shared" si="1505"/>
        <v>400</v>
      </c>
      <c r="I660" s="4">
        <f t="shared" si="1505"/>
        <v>0</v>
      </c>
      <c r="J660" s="4">
        <f t="shared" si="1505"/>
        <v>200</v>
      </c>
      <c r="K660" s="4">
        <f t="shared" si="1505"/>
        <v>0</v>
      </c>
      <c r="L660" s="4">
        <f t="shared" si="1505"/>
        <v>600</v>
      </c>
      <c r="M660" s="4">
        <f t="shared" si="1505"/>
        <v>0</v>
      </c>
      <c r="N660" s="4">
        <f t="shared" si="1505"/>
        <v>600</v>
      </c>
      <c r="O660" s="4">
        <f t="shared" si="1505"/>
        <v>0</v>
      </c>
      <c r="P660" s="4">
        <f t="shared" si="1505"/>
        <v>0</v>
      </c>
      <c r="Q660" s="4">
        <f t="shared" si="1505"/>
        <v>600</v>
      </c>
      <c r="R660" s="4">
        <f t="shared" ref="R660" si="1506">R661</f>
        <v>0</v>
      </c>
      <c r="S660" s="4">
        <f t="shared" ref="S660:S661" si="1507">S661</f>
        <v>0</v>
      </c>
      <c r="T660" s="4"/>
      <c r="U660" s="4">
        <f t="shared" ref="U660:U661" si="1508">U661</f>
        <v>0</v>
      </c>
      <c r="V660" s="4"/>
      <c r="W660" s="4">
        <f t="shared" ref="W660:Z661" si="1509">W661</f>
        <v>0</v>
      </c>
      <c r="X660" s="4">
        <f t="shared" si="1509"/>
        <v>0</v>
      </c>
      <c r="Y660" s="4">
        <f t="shared" si="1509"/>
        <v>0</v>
      </c>
      <c r="Z660" s="4">
        <f t="shared" si="1509"/>
        <v>0</v>
      </c>
      <c r="AA660" s="4">
        <f t="shared" ref="AA660" si="1510">AA661</f>
        <v>0</v>
      </c>
      <c r="AB660" s="4">
        <f t="shared" ref="AB660:AB661" si="1511">AB661</f>
        <v>0</v>
      </c>
      <c r="AC660" s="4"/>
      <c r="AD660" s="4">
        <f t="shared" ref="AD660:AD661" si="1512">AD661</f>
        <v>0</v>
      </c>
      <c r="AE660" s="4"/>
      <c r="AF660" s="4">
        <f t="shared" ref="AF660:AG661" si="1513">AF661</f>
        <v>0</v>
      </c>
      <c r="AG660" s="4">
        <f t="shared" si="1513"/>
        <v>0</v>
      </c>
      <c r="AH660" s="83"/>
    </row>
    <row r="661" spans="1:34" ht="47.25" hidden="1" outlineLevel="5" x14ac:dyDescent="0.2">
      <c r="A661" s="5" t="s">
        <v>381</v>
      </c>
      <c r="B661" s="5" t="s">
        <v>383</v>
      </c>
      <c r="C661" s="5" t="s">
        <v>392</v>
      </c>
      <c r="D661" s="5"/>
      <c r="E661" s="18" t="s">
        <v>393</v>
      </c>
      <c r="F661" s="4">
        <f>F662</f>
        <v>400</v>
      </c>
      <c r="G661" s="4">
        <f t="shared" si="1505"/>
        <v>0</v>
      </c>
      <c r="H661" s="4">
        <f t="shared" si="1505"/>
        <v>400</v>
      </c>
      <c r="I661" s="4">
        <f t="shared" si="1505"/>
        <v>0</v>
      </c>
      <c r="J661" s="4">
        <f t="shared" si="1505"/>
        <v>200</v>
      </c>
      <c r="K661" s="4">
        <f t="shared" si="1505"/>
        <v>0</v>
      </c>
      <c r="L661" s="4">
        <f t="shared" si="1505"/>
        <v>600</v>
      </c>
      <c r="M661" s="4">
        <f t="shared" si="1505"/>
        <v>0</v>
      </c>
      <c r="N661" s="4">
        <f t="shared" si="1505"/>
        <v>600</v>
      </c>
      <c r="O661" s="4">
        <f t="shared" si="1505"/>
        <v>0</v>
      </c>
      <c r="P661" s="4">
        <f t="shared" si="1505"/>
        <v>0</v>
      </c>
      <c r="Q661" s="4">
        <f t="shared" si="1505"/>
        <v>600</v>
      </c>
      <c r="R661" s="4">
        <f t="shared" ref="R661" si="1514">R662</f>
        <v>0</v>
      </c>
      <c r="S661" s="4">
        <f t="shared" si="1507"/>
        <v>0</v>
      </c>
      <c r="T661" s="4"/>
      <c r="U661" s="4">
        <f t="shared" si="1508"/>
        <v>0</v>
      </c>
      <c r="V661" s="4"/>
      <c r="W661" s="4">
        <f t="shared" si="1509"/>
        <v>0</v>
      </c>
      <c r="X661" s="4">
        <f t="shared" si="1509"/>
        <v>0</v>
      </c>
      <c r="Y661" s="4">
        <f t="shared" si="1509"/>
        <v>0</v>
      </c>
      <c r="Z661" s="4">
        <f t="shared" si="1509"/>
        <v>0</v>
      </c>
      <c r="AA661" s="4">
        <f t="shared" ref="AA661" si="1515">AA662</f>
        <v>0</v>
      </c>
      <c r="AB661" s="4">
        <f t="shared" si="1511"/>
        <v>0</v>
      </c>
      <c r="AC661" s="4"/>
      <c r="AD661" s="4">
        <f t="shared" si="1512"/>
        <v>0</v>
      </c>
      <c r="AE661" s="4"/>
      <c r="AF661" s="4">
        <f t="shared" si="1513"/>
        <v>0</v>
      </c>
      <c r="AG661" s="4">
        <f t="shared" si="1513"/>
        <v>0</v>
      </c>
      <c r="AH661" s="83"/>
    </row>
    <row r="662" spans="1:34" ht="31.5" hidden="1" outlineLevel="7" x14ac:dyDescent="0.2">
      <c r="A662" s="11" t="s">
        <v>381</v>
      </c>
      <c r="B662" s="11" t="s">
        <v>383</v>
      </c>
      <c r="C662" s="11" t="s">
        <v>392</v>
      </c>
      <c r="D662" s="11" t="s">
        <v>92</v>
      </c>
      <c r="E662" s="15" t="s">
        <v>93</v>
      </c>
      <c r="F662" s="8">
        <v>400</v>
      </c>
      <c r="G662" s="8"/>
      <c r="H662" s="8">
        <f t="shared" ref="H662" si="1516">SUM(F662:G662)</f>
        <v>400</v>
      </c>
      <c r="I662" s="8"/>
      <c r="J662" s="8">
        <v>200</v>
      </c>
      <c r="K662" s="8"/>
      <c r="L662" s="8">
        <f t="shared" ref="L662" si="1517">SUM(H662:K662)</f>
        <v>600</v>
      </c>
      <c r="M662" s="8"/>
      <c r="N662" s="8">
        <f>SUM(L662:M662)</f>
        <v>600</v>
      </c>
      <c r="O662" s="8"/>
      <c r="P662" s="8"/>
      <c r="Q662" s="8">
        <f>SUM(N662:P662)</f>
        <v>600</v>
      </c>
      <c r="R662" s="8"/>
      <c r="S662" s="8"/>
      <c r="T662" s="8"/>
      <c r="U662" s="8"/>
      <c r="V662" s="8"/>
      <c r="W662" s="8"/>
      <c r="X662" s="8">
        <f>SUM(V662:W662)</f>
        <v>0</v>
      </c>
      <c r="Y662" s="8"/>
      <c r="Z662" s="8">
        <f>SUM(X662:Y662)</f>
        <v>0</v>
      </c>
      <c r="AA662" s="8"/>
      <c r="AB662" s="8"/>
      <c r="AC662" s="8"/>
      <c r="AD662" s="8"/>
      <c r="AE662" s="8"/>
      <c r="AF662" s="8"/>
      <c r="AG662" s="8">
        <f>SUM(AE662:AF662)</f>
        <v>0</v>
      </c>
      <c r="AH662" s="83"/>
    </row>
    <row r="663" spans="1:34" ht="31.5" outlineLevel="3" x14ac:dyDescent="0.2">
      <c r="A663" s="5" t="s">
        <v>381</v>
      </c>
      <c r="B663" s="5" t="s">
        <v>383</v>
      </c>
      <c r="C663" s="5" t="s">
        <v>394</v>
      </c>
      <c r="D663" s="5"/>
      <c r="E663" s="18" t="s">
        <v>395</v>
      </c>
      <c r="F663" s="4">
        <f>F664+F667</f>
        <v>631733.6</v>
      </c>
      <c r="G663" s="4">
        <f t="shared" ref="G663:J663" si="1518">G664+G667</f>
        <v>1420.9</v>
      </c>
      <c r="H663" s="4">
        <f t="shared" si="1518"/>
        <v>633154.5</v>
      </c>
      <c r="I663" s="4">
        <f t="shared" si="1518"/>
        <v>-198.22524000000001</v>
      </c>
      <c r="J663" s="4">
        <f t="shared" si="1518"/>
        <v>0</v>
      </c>
      <c r="K663" s="4">
        <f t="shared" ref="K663:L663" si="1519">K664+K667</f>
        <v>0</v>
      </c>
      <c r="L663" s="4">
        <f t="shared" si="1519"/>
        <v>632956.27476000006</v>
      </c>
      <c r="M663" s="4">
        <f t="shared" ref="M663:Q663" si="1520">M664+M667</f>
        <v>2196.8879999999999</v>
      </c>
      <c r="N663" s="4">
        <f t="shared" si="1520"/>
        <v>635153.16276000009</v>
      </c>
      <c r="O663" s="4">
        <f t="shared" si="1520"/>
        <v>2766</v>
      </c>
      <c r="P663" s="4">
        <f t="shared" si="1520"/>
        <v>0</v>
      </c>
      <c r="Q663" s="4">
        <f t="shared" si="1520"/>
        <v>637919.16276000009</v>
      </c>
      <c r="R663" s="4">
        <f t="shared" ref="R663:AA663" si="1521">R664+R667</f>
        <v>613027</v>
      </c>
      <c r="S663" s="4">
        <f t="shared" ref="S663" si="1522">S664+S667</f>
        <v>5708.7</v>
      </c>
      <c r="T663" s="4">
        <f t="shared" ref="T663:Z663" si="1523">T664+T667</f>
        <v>618735.69999999995</v>
      </c>
      <c r="U663" s="4">
        <f t="shared" si="1523"/>
        <v>0</v>
      </c>
      <c r="V663" s="4">
        <f t="shared" si="1523"/>
        <v>618735.69999999995</v>
      </c>
      <c r="W663" s="4">
        <f t="shared" si="1523"/>
        <v>0</v>
      </c>
      <c r="X663" s="4">
        <f t="shared" si="1523"/>
        <v>618735.69999999995</v>
      </c>
      <c r="Y663" s="4">
        <f t="shared" si="1523"/>
        <v>179.6</v>
      </c>
      <c r="Z663" s="4">
        <f t="shared" si="1523"/>
        <v>618915.30000000005</v>
      </c>
      <c r="AA663" s="4">
        <f t="shared" si="1521"/>
        <v>609509.60000000009</v>
      </c>
      <c r="AB663" s="4">
        <f t="shared" ref="AB663" si="1524">AB664+AB667</f>
        <v>5674.4</v>
      </c>
      <c r="AC663" s="4">
        <f t="shared" ref="AC663:AG663" si="1525">AC664+AC667</f>
        <v>615184</v>
      </c>
      <c r="AD663" s="4">
        <f t="shared" si="1525"/>
        <v>0</v>
      </c>
      <c r="AE663" s="4">
        <f t="shared" si="1525"/>
        <v>615184</v>
      </c>
      <c r="AF663" s="4">
        <f t="shared" si="1525"/>
        <v>186.6</v>
      </c>
      <c r="AG663" s="4">
        <f t="shared" si="1525"/>
        <v>615370.60000000009</v>
      </c>
      <c r="AH663" s="83"/>
    </row>
    <row r="664" spans="1:34" ht="31.5" hidden="1" outlineLevel="4" x14ac:dyDescent="0.2">
      <c r="A664" s="5" t="s">
        <v>381</v>
      </c>
      <c r="B664" s="5" t="s">
        <v>383</v>
      </c>
      <c r="C664" s="5" t="s">
        <v>396</v>
      </c>
      <c r="D664" s="5"/>
      <c r="E664" s="18" t="s">
        <v>57</v>
      </c>
      <c r="F664" s="4">
        <f t="shared" ref="F664:AF665" si="1526">F665</f>
        <v>123225.9</v>
      </c>
      <c r="G664" s="4">
        <f t="shared" si="1526"/>
        <v>0</v>
      </c>
      <c r="H664" s="4">
        <f t="shared" si="1526"/>
        <v>123225.9</v>
      </c>
      <c r="I664" s="4">
        <f t="shared" si="1526"/>
        <v>0</v>
      </c>
      <c r="J664" s="4">
        <f t="shared" si="1526"/>
        <v>0</v>
      </c>
      <c r="K664" s="4">
        <f t="shared" si="1526"/>
        <v>0</v>
      </c>
      <c r="L664" s="4">
        <f t="shared" si="1526"/>
        <v>123225.9</v>
      </c>
      <c r="M664" s="4">
        <f t="shared" si="1526"/>
        <v>1735.14</v>
      </c>
      <c r="N664" s="4">
        <f t="shared" si="1526"/>
        <v>124961.04</v>
      </c>
      <c r="O664" s="4">
        <f t="shared" si="1526"/>
        <v>0</v>
      </c>
      <c r="P664" s="4">
        <f t="shared" si="1526"/>
        <v>0</v>
      </c>
      <c r="Q664" s="4">
        <f t="shared" si="1526"/>
        <v>124961.04</v>
      </c>
      <c r="R664" s="4">
        <f t="shared" ref="R664:R665" si="1527">R665</f>
        <v>110900</v>
      </c>
      <c r="S664" s="4">
        <f t="shared" si="1526"/>
        <v>0</v>
      </c>
      <c r="T664" s="4">
        <f t="shared" si="1526"/>
        <v>110900</v>
      </c>
      <c r="U664" s="4">
        <f t="shared" si="1526"/>
        <v>0</v>
      </c>
      <c r="V664" s="4">
        <f t="shared" si="1526"/>
        <v>110900</v>
      </c>
      <c r="W664" s="4">
        <f t="shared" si="1526"/>
        <v>0</v>
      </c>
      <c r="X664" s="4">
        <f t="shared" si="1526"/>
        <v>110900</v>
      </c>
      <c r="Y664" s="4">
        <f t="shared" si="1526"/>
        <v>0</v>
      </c>
      <c r="Z664" s="4">
        <f t="shared" si="1526"/>
        <v>110900</v>
      </c>
      <c r="AA664" s="4">
        <f t="shared" ref="AA664:AA665" si="1528">AA665</f>
        <v>110900</v>
      </c>
      <c r="AB664" s="4">
        <f t="shared" si="1526"/>
        <v>0</v>
      </c>
      <c r="AC664" s="4">
        <f t="shared" si="1526"/>
        <v>110900</v>
      </c>
      <c r="AD664" s="4">
        <f t="shared" si="1526"/>
        <v>0</v>
      </c>
      <c r="AE664" s="4">
        <f t="shared" si="1526"/>
        <v>110900</v>
      </c>
      <c r="AF664" s="4">
        <f t="shared" si="1526"/>
        <v>0</v>
      </c>
      <c r="AG664" s="4">
        <f t="shared" ref="AF664:AG665" si="1529">AG665</f>
        <v>110900</v>
      </c>
      <c r="AH664" s="83"/>
    </row>
    <row r="665" spans="1:34" ht="31.5" hidden="1" outlineLevel="5" x14ac:dyDescent="0.2">
      <c r="A665" s="5" t="s">
        <v>381</v>
      </c>
      <c r="B665" s="5" t="s">
        <v>383</v>
      </c>
      <c r="C665" s="5" t="s">
        <v>397</v>
      </c>
      <c r="D665" s="5"/>
      <c r="E665" s="18" t="s">
        <v>398</v>
      </c>
      <c r="F665" s="4">
        <f t="shared" si="1526"/>
        <v>123225.9</v>
      </c>
      <c r="G665" s="4">
        <f t="shared" si="1526"/>
        <v>0</v>
      </c>
      <c r="H665" s="4">
        <f t="shared" si="1526"/>
        <v>123225.9</v>
      </c>
      <c r="I665" s="4">
        <f t="shared" si="1526"/>
        <v>0</v>
      </c>
      <c r="J665" s="4">
        <f t="shared" si="1526"/>
        <v>0</v>
      </c>
      <c r="K665" s="4">
        <f t="shared" si="1526"/>
        <v>0</v>
      </c>
      <c r="L665" s="4">
        <f t="shared" si="1526"/>
        <v>123225.9</v>
      </c>
      <c r="M665" s="4">
        <f t="shared" si="1526"/>
        <v>1735.14</v>
      </c>
      <c r="N665" s="4">
        <f t="shared" si="1526"/>
        <v>124961.04</v>
      </c>
      <c r="O665" s="4">
        <f t="shared" si="1526"/>
        <v>0</v>
      </c>
      <c r="P665" s="4">
        <f t="shared" si="1526"/>
        <v>0</v>
      </c>
      <c r="Q665" s="4">
        <f t="shared" si="1526"/>
        <v>124961.04</v>
      </c>
      <c r="R665" s="4">
        <f t="shared" si="1527"/>
        <v>110900</v>
      </c>
      <c r="S665" s="4">
        <f t="shared" si="1526"/>
        <v>0</v>
      </c>
      <c r="T665" s="4">
        <f t="shared" si="1526"/>
        <v>110900</v>
      </c>
      <c r="U665" s="4">
        <f t="shared" si="1526"/>
        <v>0</v>
      </c>
      <c r="V665" s="4">
        <f t="shared" si="1526"/>
        <v>110900</v>
      </c>
      <c r="W665" s="4">
        <f t="shared" si="1526"/>
        <v>0</v>
      </c>
      <c r="X665" s="4">
        <f t="shared" si="1526"/>
        <v>110900</v>
      </c>
      <c r="Y665" s="4">
        <f t="shared" si="1526"/>
        <v>0</v>
      </c>
      <c r="Z665" s="4">
        <f t="shared" si="1526"/>
        <v>110900</v>
      </c>
      <c r="AA665" s="4">
        <f t="shared" si="1528"/>
        <v>110900</v>
      </c>
      <c r="AB665" s="4">
        <f t="shared" si="1526"/>
        <v>0</v>
      </c>
      <c r="AC665" s="4">
        <f t="shared" si="1526"/>
        <v>110900</v>
      </c>
      <c r="AD665" s="4">
        <f t="shared" si="1526"/>
        <v>0</v>
      </c>
      <c r="AE665" s="4">
        <f t="shared" si="1526"/>
        <v>110900</v>
      </c>
      <c r="AF665" s="4">
        <f t="shared" si="1529"/>
        <v>0</v>
      </c>
      <c r="AG665" s="4">
        <f t="shared" si="1529"/>
        <v>110900</v>
      </c>
      <c r="AH665" s="83"/>
    </row>
    <row r="666" spans="1:34" ht="31.5" hidden="1" outlineLevel="7" x14ac:dyDescent="0.2">
      <c r="A666" s="11" t="s">
        <v>381</v>
      </c>
      <c r="B666" s="11" t="s">
        <v>383</v>
      </c>
      <c r="C666" s="11" t="s">
        <v>397</v>
      </c>
      <c r="D666" s="11" t="s">
        <v>92</v>
      </c>
      <c r="E666" s="15" t="s">
        <v>93</v>
      </c>
      <c r="F666" s="8">
        <v>123225.9</v>
      </c>
      <c r="G666" s="8"/>
      <c r="H666" s="8">
        <f t="shared" ref="H666" si="1530">SUM(F666:G666)</f>
        <v>123225.9</v>
      </c>
      <c r="I666" s="8"/>
      <c r="J666" s="8"/>
      <c r="K666" s="8"/>
      <c r="L666" s="8">
        <f t="shared" ref="L666" si="1531">SUM(H666:K666)</f>
        <v>123225.9</v>
      </c>
      <c r="M666" s="8">
        <v>1735.14</v>
      </c>
      <c r="N666" s="8">
        <f>SUM(L666:M666)</f>
        <v>124961.04</v>
      </c>
      <c r="O666" s="8"/>
      <c r="P666" s="8"/>
      <c r="Q666" s="8">
        <f>SUM(N666:P666)</f>
        <v>124961.04</v>
      </c>
      <c r="R666" s="8">
        <v>110900</v>
      </c>
      <c r="S666" s="8"/>
      <c r="T666" s="8">
        <f t="shared" ref="T666" si="1532">SUM(R666:S666)</f>
        <v>110900</v>
      </c>
      <c r="U666" s="8"/>
      <c r="V666" s="8">
        <f t="shared" ref="V666" si="1533">SUM(T666:U666)</f>
        <v>110900</v>
      </c>
      <c r="W666" s="8"/>
      <c r="X666" s="8">
        <f>SUM(V666:W666)</f>
        <v>110900</v>
      </c>
      <c r="Y666" s="8"/>
      <c r="Z666" s="8">
        <f>SUM(X666:Y666)</f>
        <v>110900</v>
      </c>
      <c r="AA666" s="8">
        <v>110900</v>
      </c>
      <c r="AB666" s="8"/>
      <c r="AC666" s="8">
        <f t="shared" ref="AC666" si="1534">SUM(AA666:AB666)</f>
        <v>110900</v>
      </c>
      <c r="AD666" s="8"/>
      <c r="AE666" s="8">
        <f t="shared" ref="AE666" si="1535">SUM(AC666:AD666)</f>
        <v>110900</v>
      </c>
      <c r="AF666" s="8"/>
      <c r="AG666" s="8">
        <f>SUM(AE666:AF666)</f>
        <v>110900</v>
      </c>
      <c r="AH666" s="83"/>
    </row>
    <row r="667" spans="1:34" ht="31.5" outlineLevel="4" x14ac:dyDescent="0.2">
      <c r="A667" s="5" t="s">
        <v>381</v>
      </c>
      <c r="B667" s="5" t="s">
        <v>383</v>
      </c>
      <c r="C667" s="5" t="s">
        <v>399</v>
      </c>
      <c r="D667" s="5"/>
      <c r="E667" s="18" t="s">
        <v>400</v>
      </c>
      <c r="F667" s="4">
        <f>F668+F670</f>
        <v>508507.7</v>
      </c>
      <c r="G667" s="4">
        <f t="shared" ref="G667:J667" si="1536">G668+G670</f>
        <v>1420.9</v>
      </c>
      <c r="H667" s="4">
        <f t="shared" si="1536"/>
        <v>509928.60000000003</v>
      </c>
      <c r="I667" s="4">
        <f t="shared" si="1536"/>
        <v>-198.22524000000001</v>
      </c>
      <c r="J667" s="4">
        <f t="shared" si="1536"/>
        <v>0</v>
      </c>
      <c r="K667" s="4">
        <f t="shared" ref="K667:L667" si="1537">K668+K670</f>
        <v>0</v>
      </c>
      <c r="L667" s="4">
        <f t="shared" si="1537"/>
        <v>509730.37476000004</v>
      </c>
      <c r="M667" s="4">
        <f t="shared" ref="M667:Q667" si="1538">M668+M670</f>
        <v>461.74799999999999</v>
      </c>
      <c r="N667" s="4">
        <f t="shared" si="1538"/>
        <v>510192.12276000006</v>
      </c>
      <c r="O667" s="4">
        <f t="shared" si="1538"/>
        <v>2766</v>
      </c>
      <c r="P667" s="4">
        <f t="shared" si="1538"/>
        <v>0</v>
      </c>
      <c r="Q667" s="4">
        <f t="shared" si="1538"/>
        <v>512958.12276000006</v>
      </c>
      <c r="R667" s="4">
        <f t="shared" ref="R667:AA667" si="1539">R668+R670</f>
        <v>502127</v>
      </c>
      <c r="S667" s="4">
        <f t="shared" ref="S667" si="1540">S668+S670</f>
        <v>5708.7</v>
      </c>
      <c r="T667" s="4">
        <f t="shared" ref="T667:Z667" si="1541">T668+T670</f>
        <v>507835.7</v>
      </c>
      <c r="U667" s="4">
        <f t="shared" si="1541"/>
        <v>0</v>
      </c>
      <c r="V667" s="4">
        <f t="shared" si="1541"/>
        <v>507835.7</v>
      </c>
      <c r="W667" s="4">
        <f t="shared" si="1541"/>
        <v>0</v>
      </c>
      <c r="X667" s="4">
        <f t="shared" si="1541"/>
        <v>507835.7</v>
      </c>
      <c r="Y667" s="4">
        <f t="shared" si="1541"/>
        <v>179.6</v>
      </c>
      <c r="Z667" s="4">
        <f t="shared" si="1541"/>
        <v>508015.3</v>
      </c>
      <c r="AA667" s="4">
        <f t="shared" si="1539"/>
        <v>498609.60000000003</v>
      </c>
      <c r="AB667" s="4">
        <f t="shared" ref="AB667" si="1542">AB668+AB670</f>
        <v>5674.4</v>
      </c>
      <c r="AC667" s="4">
        <f t="shared" ref="AC667:AG667" si="1543">AC668+AC670</f>
        <v>504284.00000000006</v>
      </c>
      <c r="AD667" s="4">
        <f t="shared" si="1543"/>
        <v>0</v>
      </c>
      <c r="AE667" s="4">
        <f t="shared" si="1543"/>
        <v>504284.00000000006</v>
      </c>
      <c r="AF667" s="4">
        <f t="shared" si="1543"/>
        <v>186.6</v>
      </c>
      <c r="AG667" s="4">
        <f t="shared" si="1543"/>
        <v>504470.60000000003</v>
      </c>
      <c r="AH667" s="83"/>
    </row>
    <row r="668" spans="1:34" ht="47.25" hidden="1" outlineLevel="5" x14ac:dyDescent="0.2">
      <c r="A668" s="5" t="s">
        <v>381</v>
      </c>
      <c r="B668" s="5" t="s">
        <v>383</v>
      </c>
      <c r="C668" s="5" t="s">
        <v>401</v>
      </c>
      <c r="D668" s="5"/>
      <c r="E668" s="18" t="s">
        <v>402</v>
      </c>
      <c r="F668" s="4">
        <f>F669</f>
        <v>4586</v>
      </c>
      <c r="G668" s="4">
        <f t="shared" ref="G668:Q668" si="1544">G669</f>
        <v>0</v>
      </c>
      <c r="H668" s="4">
        <f t="shared" si="1544"/>
        <v>4586</v>
      </c>
      <c r="I668" s="4">
        <f t="shared" si="1544"/>
        <v>0</v>
      </c>
      <c r="J668" s="4">
        <f t="shared" si="1544"/>
        <v>0</v>
      </c>
      <c r="K668" s="4">
        <f t="shared" si="1544"/>
        <v>0</v>
      </c>
      <c r="L668" s="4">
        <f t="shared" si="1544"/>
        <v>4586</v>
      </c>
      <c r="M668" s="4">
        <f t="shared" si="1544"/>
        <v>461.74799999999999</v>
      </c>
      <c r="N668" s="4">
        <f t="shared" si="1544"/>
        <v>5047.7479999999996</v>
      </c>
      <c r="O668" s="4">
        <f t="shared" si="1544"/>
        <v>0</v>
      </c>
      <c r="P668" s="4">
        <f t="shared" si="1544"/>
        <v>0</v>
      </c>
      <c r="Q668" s="4">
        <f t="shared" si="1544"/>
        <v>5047.7479999999996</v>
      </c>
      <c r="R668" s="4">
        <f t="shared" ref="R668:AA668" si="1545">R669</f>
        <v>4150</v>
      </c>
      <c r="S668" s="4">
        <f t="shared" ref="S668" si="1546">S669</f>
        <v>0</v>
      </c>
      <c r="T668" s="4">
        <f t="shared" ref="T668:Z668" si="1547">T669</f>
        <v>4150</v>
      </c>
      <c r="U668" s="4">
        <f t="shared" si="1547"/>
        <v>0</v>
      </c>
      <c r="V668" s="4">
        <f t="shared" si="1547"/>
        <v>4150</v>
      </c>
      <c r="W668" s="4">
        <f t="shared" si="1547"/>
        <v>0</v>
      </c>
      <c r="X668" s="4">
        <f t="shared" si="1547"/>
        <v>4150</v>
      </c>
      <c r="Y668" s="4">
        <f t="shared" si="1547"/>
        <v>0</v>
      </c>
      <c r="Z668" s="4">
        <f t="shared" si="1547"/>
        <v>4150</v>
      </c>
      <c r="AA668" s="4">
        <f t="shared" si="1545"/>
        <v>4150</v>
      </c>
      <c r="AB668" s="4">
        <f t="shared" ref="AB668" si="1548">AB669</f>
        <v>0</v>
      </c>
      <c r="AC668" s="4">
        <f t="shared" ref="AC668:AG668" si="1549">AC669</f>
        <v>4150</v>
      </c>
      <c r="AD668" s="4">
        <f t="shared" si="1549"/>
        <v>0</v>
      </c>
      <c r="AE668" s="4">
        <f t="shared" si="1549"/>
        <v>4150</v>
      </c>
      <c r="AF668" s="4">
        <f t="shared" si="1549"/>
        <v>0</v>
      </c>
      <c r="AG668" s="4">
        <f t="shared" si="1549"/>
        <v>4150</v>
      </c>
      <c r="AH668" s="83"/>
    </row>
    <row r="669" spans="1:34" ht="31.5" hidden="1" outlineLevel="7" x14ac:dyDescent="0.2">
      <c r="A669" s="11" t="s">
        <v>381</v>
      </c>
      <c r="B669" s="11" t="s">
        <v>383</v>
      </c>
      <c r="C669" s="11" t="s">
        <v>401</v>
      </c>
      <c r="D669" s="11" t="s">
        <v>92</v>
      </c>
      <c r="E669" s="15" t="s">
        <v>93</v>
      </c>
      <c r="F669" s="8">
        <v>4586</v>
      </c>
      <c r="G669" s="8"/>
      <c r="H669" s="8">
        <f t="shared" ref="H669" si="1550">SUM(F669:G669)</f>
        <v>4586</v>
      </c>
      <c r="I669" s="8"/>
      <c r="J669" s="8"/>
      <c r="K669" s="8"/>
      <c r="L669" s="8">
        <f t="shared" ref="L669" si="1551">SUM(H669:K669)</f>
        <v>4586</v>
      </c>
      <c r="M669" s="8">
        <v>461.74799999999999</v>
      </c>
      <c r="N669" s="8">
        <f>SUM(L669:M669)</f>
        <v>5047.7479999999996</v>
      </c>
      <c r="O669" s="8"/>
      <c r="P669" s="8"/>
      <c r="Q669" s="8">
        <f>SUM(N669:P669)</f>
        <v>5047.7479999999996</v>
      </c>
      <c r="R669" s="8">
        <v>4150</v>
      </c>
      <c r="S669" s="8"/>
      <c r="T669" s="8">
        <f t="shared" ref="T669" si="1552">SUM(R669:S669)</f>
        <v>4150</v>
      </c>
      <c r="U669" s="8"/>
      <c r="V669" s="8">
        <f t="shared" ref="V669" si="1553">SUM(T669:U669)</f>
        <v>4150</v>
      </c>
      <c r="W669" s="8"/>
      <c r="X669" s="8">
        <f>SUM(V669:W669)</f>
        <v>4150</v>
      </c>
      <c r="Y669" s="8"/>
      <c r="Z669" s="8">
        <f>SUM(X669:Y669)</f>
        <v>4150</v>
      </c>
      <c r="AA669" s="8">
        <v>4150</v>
      </c>
      <c r="AB669" s="8"/>
      <c r="AC669" s="8">
        <f t="shared" ref="AC669" si="1554">SUM(AA669:AB669)</f>
        <v>4150</v>
      </c>
      <c r="AD669" s="8"/>
      <c r="AE669" s="8">
        <f t="shared" ref="AE669" si="1555">SUM(AC669:AD669)</f>
        <v>4150</v>
      </c>
      <c r="AF669" s="8"/>
      <c r="AG669" s="8">
        <f>SUM(AE669:AF669)</f>
        <v>4150</v>
      </c>
      <c r="AH669" s="83"/>
    </row>
    <row r="670" spans="1:34" s="42" customFormat="1" ht="31.5" outlineLevel="5" x14ac:dyDescent="0.2">
      <c r="A670" s="5" t="s">
        <v>381</v>
      </c>
      <c r="B670" s="5" t="s">
        <v>383</v>
      </c>
      <c r="C670" s="5" t="s">
        <v>403</v>
      </c>
      <c r="D670" s="5"/>
      <c r="E670" s="18" t="s">
        <v>404</v>
      </c>
      <c r="F670" s="4">
        <f>F671+F672+F673</f>
        <v>503921.7</v>
      </c>
      <c r="G670" s="4">
        <f t="shared" ref="G670:J670" si="1556">G671+G672+G673</f>
        <v>1420.9</v>
      </c>
      <c r="H670" s="4">
        <f t="shared" si="1556"/>
        <v>505342.60000000003</v>
      </c>
      <c r="I670" s="4">
        <f t="shared" si="1556"/>
        <v>-198.22524000000001</v>
      </c>
      <c r="J670" s="4">
        <f t="shared" si="1556"/>
        <v>0</v>
      </c>
      <c r="K670" s="4">
        <f t="shared" ref="K670:L670" si="1557">K671+K672+K673</f>
        <v>0</v>
      </c>
      <c r="L670" s="4">
        <f t="shared" si="1557"/>
        <v>505144.37476000004</v>
      </c>
      <c r="M670" s="4">
        <f t="shared" ref="M670:Q670" si="1558">M671+M672+M673</f>
        <v>0</v>
      </c>
      <c r="N670" s="4">
        <f t="shared" si="1558"/>
        <v>505144.37476000004</v>
      </c>
      <c r="O670" s="4">
        <f t="shared" si="1558"/>
        <v>2766</v>
      </c>
      <c r="P670" s="4">
        <f t="shared" si="1558"/>
        <v>0</v>
      </c>
      <c r="Q670" s="4">
        <f t="shared" si="1558"/>
        <v>507910.37476000004</v>
      </c>
      <c r="R670" s="4">
        <f t="shared" ref="R670:AA670" si="1559">R671+R672+R673</f>
        <v>497977</v>
      </c>
      <c r="S670" s="4">
        <f t="shared" ref="S670" si="1560">S671+S672+S673</f>
        <v>5708.7</v>
      </c>
      <c r="T670" s="4">
        <f t="shared" ref="T670:Z670" si="1561">T671+T672+T673</f>
        <v>503685.7</v>
      </c>
      <c r="U670" s="4">
        <f t="shared" si="1561"/>
        <v>0</v>
      </c>
      <c r="V670" s="4">
        <f t="shared" si="1561"/>
        <v>503685.7</v>
      </c>
      <c r="W670" s="4">
        <f t="shared" si="1561"/>
        <v>0</v>
      </c>
      <c r="X670" s="4">
        <f t="shared" si="1561"/>
        <v>503685.7</v>
      </c>
      <c r="Y670" s="4">
        <f t="shared" si="1561"/>
        <v>179.6</v>
      </c>
      <c r="Z670" s="4">
        <f t="shared" si="1561"/>
        <v>503865.3</v>
      </c>
      <c r="AA670" s="4">
        <f t="shared" si="1559"/>
        <v>494459.60000000003</v>
      </c>
      <c r="AB670" s="4">
        <f t="shared" ref="AB670" si="1562">AB671+AB672+AB673</f>
        <v>5674.4</v>
      </c>
      <c r="AC670" s="4">
        <f t="shared" ref="AC670:AG670" si="1563">AC671+AC672+AC673</f>
        <v>500134.00000000006</v>
      </c>
      <c r="AD670" s="4">
        <f t="shared" si="1563"/>
        <v>0</v>
      </c>
      <c r="AE670" s="4">
        <f t="shared" si="1563"/>
        <v>500134.00000000006</v>
      </c>
      <c r="AF670" s="4">
        <f t="shared" si="1563"/>
        <v>186.6</v>
      </c>
      <c r="AG670" s="4">
        <f t="shared" si="1563"/>
        <v>500320.60000000003</v>
      </c>
      <c r="AH670" s="83"/>
    </row>
    <row r="671" spans="1:34" s="42" customFormat="1" ht="31.5" hidden="1" outlineLevel="7" x14ac:dyDescent="0.2">
      <c r="A671" s="11" t="s">
        <v>381</v>
      </c>
      <c r="B671" s="11" t="s">
        <v>383</v>
      </c>
      <c r="C671" s="11" t="s">
        <v>403</v>
      </c>
      <c r="D671" s="11" t="s">
        <v>11</v>
      </c>
      <c r="E671" s="15" t="s">
        <v>12</v>
      </c>
      <c r="F671" s="8">
        <v>14.5</v>
      </c>
      <c r="G671" s="8"/>
      <c r="H671" s="8">
        <f t="shared" ref="H671:H673" si="1564">SUM(F671:G671)</f>
        <v>14.5</v>
      </c>
      <c r="I671" s="8"/>
      <c r="J671" s="8"/>
      <c r="K671" s="8"/>
      <c r="L671" s="8">
        <f t="shared" ref="L671:L673" si="1565">SUM(H671:K671)</f>
        <v>14.5</v>
      </c>
      <c r="M671" s="8"/>
      <c r="N671" s="8">
        <f>SUM(L671:M671)</f>
        <v>14.5</v>
      </c>
      <c r="O671" s="8"/>
      <c r="P671" s="8"/>
      <c r="Q671" s="8">
        <f>SUM(N671:P671)</f>
        <v>14.5</v>
      </c>
      <c r="R671" s="8">
        <v>14.5</v>
      </c>
      <c r="S671" s="8"/>
      <c r="T671" s="8">
        <f t="shared" ref="T671:T673" si="1566">SUM(R671:S671)</f>
        <v>14.5</v>
      </c>
      <c r="U671" s="8"/>
      <c r="V671" s="8">
        <f t="shared" ref="V671:V673" si="1567">SUM(T671:U671)</f>
        <v>14.5</v>
      </c>
      <c r="W671" s="8"/>
      <c r="X671" s="8">
        <f>SUM(V671:W671)</f>
        <v>14.5</v>
      </c>
      <c r="Y671" s="8"/>
      <c r="Z671" s="8">
        <f>SUM(X671:Y671)</f>
        <v>14.5</v>
      </c>
      <c r="AA671" s="8">
        <v>13.2</v>
      </c>
      <c r="AB671" s="8"/>
      <c r="AC671" s="8">
        <f t="shared" ref="AC671:AC673" si="1568">SUM(AA671:AB671)</f>
        <v>13.2</v>
      </c>
      <c r="AD671" s="8"/>
      <c r="AE671" s="8">
        <f t="shared" ref="AE671:AE673" si="1569">SUM(AC671:AD671)</f>
        <v>13.2</v>
      </c>
      <c r="AF671" s="8"/>
      <c r="AG671" s="8">
        <f>SUM(AE671:AF671)</f>
        <v>13.2</v>
      </c>
      <c r="AH671" s="83"/>
    </row>
    <row r="672" spans="1:34" s="42" customFormat="1" ht="31.5" outlineLevel="7" x14ac:dyDescent="0.2">
      <c r="A672" s="11" t="s">
        <v>381</v>
      </c>
      <c r="B672" s="11" t="s">
        <v>383</v>
      </c>
      <c r="C672" s="11" t="s">
        <v>403</v>
      </c>
      <c r="D672" s="11" t="s">
        <v>92</v>
      </c>
      <c r="E672" s="15" t="s">
        <v>93</v>
      </c>
      <c r="F672" s="8">
        <v>472923.2</v>
      </c>
      <c r="G672" s="8">
        <v>1420.9</v>
      </c>
      <c r="H672" s="8">
        <f t="shared" si="1564"/>
        <v>474344.10000000003</v>
      </c>
      <c r="I672" s="8">
        <v>-198.22524000000001</v>
      </c>
      <c r="J672" s="8"/>
      <c r="K672" s="8"/>
      <c r="L672" s="8">
        <f t="shared" si="1565"/>
        <v>474145.87476000004</v>
      </c>
      <c r="M672" s="8"/>
      <c r="N672" s="8">
        <f>SUM(L672:M672)</f>
        <v>474145.87476000004</v>
      </c>
      <c r="O672" s="8">
        <v>2766</v>
      </c>
      <c r="P672" s="8"/>
      <c r="Q672" s="8">
        <f>SUM(N672:P672)</f>
        <v>476911.87476000004</v>
      </c>
      <c r="R672" s="8">
        <v>466978.5</v>
      </c>
      <c r="S672" s="8">
        <v>5708.7</v>
      </c>
      <c r="T672" s="8">
        <f t="shared" si="1566"/>
        <v>472687.2</v>
      </c>
      <c r="U672" s="8"/>
      <c r="V672" s="8">
        <f t="shared" si="1567"/>
        <v>472687.2</v>
      </c>
      <c r="W672" s="8"/>
      <c r="X672" s="8">
        <f>SUM(V672:W672)</f>
        <v>472687.2</v>
      </c>
      <c r="Y672" s="8">
        <v>179.6</v>
      </c>
      <c r="Z672" s="8">
        <f>SUM(X672:Y672)</f>
        <v>472866.8</v>
      </c>
      <c r="AA672" s="8">
        <v>463462.40000000002</v>
      </c>
      <c r="AB672" s="8">
        <v>5674.4</v>
      </c>
      <c r="AC672" s="8">
        <f t="shared" si="1568"/>
        <v>469136.80000000005</v>
      </c>
      <c r="AD672" s="8"/>
      <c r="AE672" s="8">
        <f t="shared" si="1569"/>
        <v>469136.80000000005</v>
      </c>
      <c r="AF672" s="8">
        <v>186.6</v>
      </c>
      <c r="AG672" s="8">
        <f>SUM(AE672:AF672)</f>
        <v>469323.4</v>
      </c>
      <c r="AH672" s="83"/>
    </row>
    <row r="673" spans="1:34" s="42" customFormat="1" ht="15.75" hidden="1" outlineLevel="7" x14ac:dyDescent="0.2">
      <c r="A673" s="11" t="s">
        <v>381</v>
      </c>
      <c r="B673" s="11" t="s">
        <v>383</v>
      </c>
      <c r="C673" s="11" t="s">
        <v>403</v>
      </c>
      <c r="D673" s="11" t="s">
        <v>27</v>
      </c>
      <c r="E673" s="15" t="s">
        <v>28</v>
      </c>
      <c r="F673" s="8">
        <v>30984</v>
      </c>
      <c r="G673" s="8"/>
      <c r="H673" s="8">
        <f t="shared" si="1564"/>
        <v>30984</v>
      </c>
      <c r="I673" s="8"/>
      <c r="J673" s="8"/>
      <c r="K673" s="8"/>
      <c r="L673" s="8">
        <f t="shared" si="1565"/>
        <v>30984</v>
      </c>
      <c r="M673" s="8"/>
      <c r="N673" s="8">
        <f>SUM(L673:M673)</f>
        <v>30984</v>
      </c>
      <c r="O673" s="8"/>
      <c r="P673" s="8"/>
      <c r="Q673" s="8">
        <f>SUM(N673:P673)</f>
        <v>30984</v>
      </c>
      <c r="R673" s="8">
        <v>30984</v>
      </c>
      <c r="S673" s="8"/>
      <c r="T673" s="8">
        <f t="shared" si="1566"/>
        <v>30984</v>
      </c>
      <c r="U673" s="8"/>
      <c r="V673" s="8">
        <f t="shared" si="1567"/>
        <v>30984</v>
      </c>
      <c r="W673" s="8"/>
      <c r="X673" s="8">
        <f>SUM(V673:W673)</f>
        <v>30984</v>
      </c>
      <c r="Y673" s="8"/>
      <c r="Z673" s="8">
        <f>SUM(X673:Y673)</f>
        <v>30984</v>
      </c>
      <c r="AA673" s="8">
        <v>30984</v>
      </c>
      <c r="AB673" s="8"/>
      <c r="AC673" s="8">
        <f t="shared" si="1568"/>
        <v>30984</v>
      </c>
      <c r="AD673" s="8"/>
      <c r="AE673" s="8">
        <f t="shared" si="1569"/>
        <v>30984</v>
      </c>
      <c r="AF673" s="8"/>
      <c r="AG673" s="8">
        <f>SUM(AE673:AF673)</f>
        <v>30984</v>
      </c>
      <c r="AH673" s="83"/>
    </row>
    <row r="674" spans="1:34" ht="15.75" outlineLevel="1" x14ac:dyDescent="0.2">
      <c r="A674" s="5" t="s">
        <v>381</v>
      </c>
      <c r="B674" s="5" t="s">
        <v>287</v>
      </c>
      <c r="C674" s="5"/>
      <c r="D674" s="5"/>
      <c r="E674" s="18" t="s">
        <v>288</v>
      </c>
      <c r="F674" s="4">
        <f>F675</f>
        <v>809159.3600000001</v>
      </c>
      <c r="G674" s="4">
        <f t="shared" ref="G674:Q674" si="1570">G675</f>
        <v>5225.0920900000001</v>
      </c>
      <c r="H674" s="4">
        <f t="shared" si="1570"/>
        <v>814384.45209000015</v>
      </c>
      <c r="I674" s="4">
        <f t="shared" si="1570"/>
        <v>17053.076229999999</v>
      </c>
      <c r="J674" s="4">
        <f t="shared" si="1570"/>
        <v>595</v>
      </c>
      <c r="K674" s="4">
        <f t="shared" si="1570"/>
        <v>239.2</v>
      </c>
      <c r="L674" s="4">
        <f t="shared" si="1570"/>
        <v>832271.72832000011</v>
      </c>
      <c r="M674" s="4">
        <f t="shared" si="1570"/>
        <v>0</v>
      </c>
      <c r="N674" s="4">
        <f t="shared" si="1570"/>
        <v>832271.72832000011</v>
      </c>
      <c r="O674" s="4">
        <f t="shared" si="1570"/>
        <v>4449.7</v>
      </c>
      <c r="P674" s="4">
        <f t="shared" si="1570"/>
        <v>0</v>
      </c>
      <c r="Q674" s="4">
        <f t="shared" si="1570"/>
        <v>836721.42832000006</v>
      </c>
      <c r="R674" s="4">
        <f t="shared" ref="R674:AA674" si="1571">R675</f>
        <v>806569.61</v>
      </c>
      <c r="S674" s="4">
        <f t="shared" ref="S674" si="1572">S675</f>
        <v>3963.6</v>
      </c>
      <c r="T674" s="4">
        <f t="shared" ref="T674:Z674" si="1573">T675</f>
        <v>810533.21</v>
      </c>
      <c r="U674" s="4">
        <f t="shared" si="1573"/>
        <v>0</v>
      </c>
      <c r="V674" s="4">
        <f t="shared" si="1573"/>
        <v>810533.21</v>
      </c>
      <c r="W674" s="4">
        <f t="shared" si="1573"/>
        <v>0</v>
      </c>
      <c r="X674" s="4">
        <f t="shared" si="1573"/>
        <v>810533.21</v>
      </c>
      <c r="Y674" s="4">
        <f t="shared" si="1573"/>
        <v>1670.6999999999998</v>
      </c>
      <c r="Z674" s="4">
        <f t="shared" si="1573"/>
        <v>812203.90999999992</v>
      </c>
      <c r="AA674" s="4">
        <f t="shared" si="1571"/>
        <v>814904.05000000016</v>
      </c>
      <c r="AB674" s="4">
        <f t="shared" ref="AB674" si="1574">AB675</f>
        <v>-1650</v>
      </c>
      <c r="AC674" s="4">
        <f t="shared" ref="AC674:AG674" si="1575">AC675</f>
        <v>813254.05000000016</v>
      </c>
      <c r="AD674" s="4">
        <f t="shared" si="1575"/>
        <v>0</v>
      </c>
      <c r="AE674" s="4">
        <f t="shared" si="1575"/>
        <v>813254.05000000016</v>
      </c>
      <c r="AF674" s="4">
        <f t="shared" si="1575"/>
        <v>908.7</v>
      </c>
      <c r="AG674" s="4">
        <f t="shared" si="1575"/>
        <v>814162.75000000023</v>
      </c>
      <c r="AH674" s="83"/>
    </row>
    <row r="675" spans="1:34" ht="31.5" outlineLevel="2" x14ac:dyDescent="0.2">
      <c r="A675" s="5" t="s">
        <v>381</v>
      </c>
      <c r="B675" s="5" t="s">
        <v>287</v>
      </c>
      <c r="C675" s="5" t="s">
        <v>289</v>
      </c>
      <c r="D675" s="5"/>
      <c r="E675" s="18" t="s">
        <v>290</v>
      </c>
      <c r="F675" s="4">
        <f t="shared" ref="F675:AE675" si="1576">F693+F676</f>
        <v>809159.3600000001</v>
      </c>
      <c r="G675" s="4">
        <f t="shared" si="1576"/>
        <v>5225.0920900000001</v>
      </c>
      <c r="H675" s="4">
        <f t="shared" si="1576"/>
        <v>814384.45209000015</v>
      </c>
      <c r="I675" s="4">
        <f t="shared" si="1576"/>
        <v>17053.076229999999</v>
      </c>
      <c r="J675" s="4">
        <f t="shared" si="1576"/>
        <v>595</v>
      </c>
      <c r="K675" s="4">
        <f t="shared" si="1576"/>
        <v>239.2</v>
      </c>
      <c r="L675" s="4">
        <f t="shared" si="1576"/>
        <v>832271.72832000011</v>
      </c>
      <c r="M675" s="4">
        <f t="shared" ref="M675:Q675" si="1577">M693+M676</f>
        <v>0</v>
      </c>
      <c r="N675" s="4">
        <f t="shared" si="1577"/>
        <v>832271.72832000011</v>
      </c>
      <c r="O675" s="4">
        <f t="shared" si="1577"/>
        <v>4449.7</v>
      </c>
      <c r="P675" s="4">
        <f t="shared" si="1577"/>
        <v>0</v>
      </c>
      <c r="Q675" s="4">
        <f t="shared" si="1577"/>
        <v>836721.42832000006</v>
      </c>
      <c r="R675" s="4">
        <f t="shared" si="1576"/>
        <v>806569.61</v>
      </c>
      <c r="S675" s="4">
        <f t="shared" si="1576"/>
        <v>3963.6</v>
      </c>
      <c r="T675" s="4">
        <f t="shared" si="1576"/>
        <v>810533.21</v>
      </c>
      <c r="U675" s="4">
        <f t="shared" si="1576"/>
        <v>0</v>
      </c>
      <c r="V675" s="4">
        <f t="shared" si="1576"/>
        <v>810533.21</v>
      </c>
      <c r="W675" s="4">
        <f t="shared" si="1576"/>
        <v>0</v>
      </c>
      <c r="X675" s="4">
        <f t="shared" si="1576"/>
        <v>810533.21</v>
      </c>
      <c r="Y675" s="4">
        <f t="shared" si="1576"/>
        <v>1670.6999999999998</v>
      </c>
      <c r="Z675" s="4">
        <f t="shared" si="1576"/>
        <v>812203.90999999992</v>
      </c>
      <c r="AA675" s="4">
        <f t="shared" si="1576"/>
        <v>814904.05000000016</v>
      </c>
      <c r="AB675" s="4">
        <f t="shared" si="1576"/>
        <v>-1650</v>
      </c>
      <c r="AC675" s="4">
        <f t="shared" si="1576"/>
        <v>813254.05000000016</v>
      </c>
      <c r="AD675" s="4">
        <f t="shared" si="1576"/>
        <v>0</v>
      </c>
      <c r="AE675" s="4">
        <f t="shared" si="1576"/>
        <v>813254.05000000016</v>
      </c>
      <c r="AF675" s="4">
        <f t="shared" ref="AF675:AG675" si="1578">AF693+AF676</f>
        <v>908.7</v>
      </c>
      <c r="AG675" s="4">
        <f t="shared" si="1578"/>
        <v>814162.75000000023</v>
      </c>
      <c r="AH675" s="83"/>
    </row>
    <row r="676" spans="1:34" ht="31.5" hidden="1" outlineLevel="2" x14ac:dyDescent="0.2">
      <c r="A676" s="5" t="s">
        <v>381</v>
      </c>
      <c r="B676" s="5" t="s">
        <v>287</v>
      </c>
      <c r="C676" s="5" t="s">
        <v>291</v>
      </c>
      <c r="D676" s="5"/>
      <c r="E676" s="18" t="s">
        <v>292</v>
      </c>
      <c r="F676" s="4"/>
      <c r="G676" s="4">
        <f>G677</f>
        <v>4267.6920900000005</v>
      </c>
      <c r="H676" s="4">
        <f>H677</f>
        <v>4267.6920900000005</v>
      </c>
      <c r="I676" s="4">
        <f>I677+I690</f>
        <v>17053.076229999999</v>
      </c>
      <c r="J676" s="4">
        <f t="shared" ref="J676:L676" si="1579">J677+J690</f>
        <v>595</v>
      </c>
      <c r="K676" s="4">
        <f t="shared" si="1579"/>
        <v>250</v>
      </c>
      <c r="L676" s="4">
        <f t="shared" si="1579"/>
        <v>22165.768320000003</v>
      </c>
      <c r="M676" s="4">
        <f t="shared" ref="M676:N676" si="1580">M677+M690</f>
        <v>0</v>
      </c>
      <c r="N676" s="4">
        <f t="shared" si="1580"/>
        <v>22165.768320000003</v>
      </c>
      <c r="O676" s="4">
        <f>O677+O690</f>
        <v>0</v>
      </c>
      <c r="P676" s="4">
        <f t="shared" ref="P676:Q676" si="1581">P677+P690</f>
        <v>0</v>
      </c>
      <c r="Q676" s="4">
        <f t="shared" si="1581"/>
        <v>22165.768320000003</v>
      </c>
      <c r="R676" s="4">
        <f t="shared" ref="R676:AD676" si="1582">R677</f>
        <v>0</v>
      </c>
      <c r="S676" s="4">
        <f t="shared" si="1582"/>
        <v>0</v>
      </c>
      <c r="T676" s="4">
        <f t="shared" si="1582"/>
        <v>0</v>
      </c>
      <c r="U676" s="4">
        <f t="shared" si="1582"/>
        <v>0</v>
      </c>
      <c r="V676" s="4"/>
      <c r="W676" s="4">
        <f t="shared" ref="W676:X676" si="1583">W677+W690</f>
        <v>0</v>
      </c>
      <c r="X676" s="4">
        <f t="shared" si="1583"/>
        <v>0</v>
      </c>
      <c r="Y676" s="4">
        <f>Y677+Y690</f>
        <v>0</v>
      </c>
      <c r="Z676" s="4">
        <f t="shared" ref="Z676" si="1584">Z677+Z690</f>
        <v>0</v>
      </c>
      <c r="AA676" s="4">
        <f t="shared" si="1582"/>
        <v>0</v>
      </c>
      <c r="AB676" s="4">
        <f t="shared" si="1582"/>
        <v>0</v>
      </c>
      <c r="AC676" s="4">
        <f t="shared" si="1582"/>
        <v>0</v>
      </c>
      <c r="AD676" s="4">
        <f t="shared" si="1582"/>
        <v>0</v>
      </c>
      <c r="AE676" s="4"/>
      <c r="AF676" s="4">
        <f>AF677+AF690</f>
        <v>0</v>
      </c>
      <c r="AG676" s="4">
        <f t="shared" ref="AG676" si="1585">AG677+AG690</f>
        <v>0</v>
      </c>
      <c r="AH676" s="83"/>
    </row>
    <row r="677" spans="1:34" ht="47.25" hidden="1" outlineLevel="2" x14ac:dyDescent="0.2">
      <c r="A677" s="5" t="s">
        <v>381</v>
      </c>
      <c r="B677" s="5" t="s">
        <v>287</v>
      </c>
      <c r="C677" s="5" t="s">
        <v>293</v>
      </c>
      <c r="D677" s="5"/>
      <c r="E677" s="18" t="s">
        <v>294</v>
      </c>
      <c r="F677" s="4"/>
      <c r="G677" s="4">
        <f>G678+G686</f>
        <v>4267.6920900000005</v>
      </c>
      <c r="H677" s="4">
        <f>H678+H686</f>
        <v>4267.6920900000005</v>
      </c>
      <c r="I677" s="4">
        <f>I678+I686+I688+I684+I682+I680</f>
        <v>17053.076229999999</v>
      </c>
      <c r="J677" s="4">
        <f t="shared" ref="J677:AD677" si="1586">J678+J686+J688+J684+J682+J680</f>
        <v>0</v>
      </c>
      <c r="K677" s="4">
        <f t="shared" si="1586"/>
        <v>250</v>
      </c>
      <c r="L677" s="4">
        <f t="shared" si="1586"/>
        <v>21570.768320000003</v>
      </c>
      <c r="M677" s="4">
        <f t="shared" ref="M677:N677" si="1587">M678+M686+M688+M684+M682+M680</f>
        <v>0</v>
      </c>
      <c r="N677" s="4">
        <f t="shared" si="1587"/>
        <v>21570.768320000003</v>
      </c>
      <c r="O677" s="4">
        <f>O678+O686+O688+O684+O682+O680</f>
        <v>0</v>
      </c>
      <c r="P677" s="4">
        <f t="shared" ref="P677:Q677" si="1588">P678+P686+P688+P684+P682+P680</f>
        <v>0</v>
      </c>
      <c r="Q677" s="4">
        <f t="shared" si="1588"/>
        <v>21570.768320000003</v>
      </c>
      <c r="R677" s="4">
        <f t="shared" si="1586"/>
        <v>0</v>
      </c>
      <c r="S677" s="4">
        <f t="shared" si="1586"/>
        <v>0</v>
      </c>
      <c r="T677" s="4">
        <f t="shared" si="1586"/>
        <v>0</v>
      </c>
      <c r="U677" s="4">
        <f t="shared" si="1586"/>
        <v>0</v>
      </c>
      <c r="V677" s="4"/>
      <c r="W677" s="4">
        <f t="shared" ref="W677:X677" si="1589">W678+W686+W688+W684+W682+W680</f>
        <v>0</v>
      </c>
      <c r="X677" s="4">
        <f t="shared" si="1589"/>
        <v>0</v>
      </c>
      <c r="Y677" s="4">
        <f>Y678+Y686+Y688+Y684+Y682+Y680</f>
        <v>0</v>
      </c>
      <c r="Z677" s="4">
        <f t="shared" ref="Z677" si="1590">Z678+Z686+Z688+Z684+Z682+Z680</f>
        <v>0</v>
      </c>
      <c r="AA677" s="4">
        <f t="shared" si="1586"/>
        <v>0</v>
      </c>
      <c r="AB677" s="4">
        <f t="shared" si="1586"/>
        <v>0</v>
      </c>
      <c r="AC677" s="4">
        <f t="shared" si="1586"/>
        <v>0</v>
      </c>
      <c r="AD677" s="4">
        <f t="shared" si="1586"/>
        <v>0</v>
      </c>
      <c r="AE677" s="4"/>
      <c r="AF677" s="4">
        <f>AF678+AF686+AF688+AF684+AF682+AF680</f>
        <v>0</v>
      </c>
      <c r="AG677" s="4">
        <f t="shared" ref="AG677" si="1591">AG678+AG686+AG688+AG684+AG682+AG680</f>
        <v>0</v>
      </c>
      <c r="AH677" s="83"/>
    </row>
    <row r="678" spans="1:34" ht="47.25" hidden="1" outlineLevel="2" x14ac:dyDescent="0.2">
      <c r="A678" s="5" t="s">
        <v>381</v>
      </c>
      <c r="B678" s="5" t="s">
        <v>287</v>
      </c>
      <c r="C678" s="5" t="s">
        <v>642</v>
      </c>
      <c r="D678" s="5"/>
      <c r="E678" s="18" t="s">
        <v>639</v>
      </c>
      <c r="F678" s="4"/>
      <c r="G678" s="4">
        <f t="shared" ref="G678:Q684" si="1592">G679</f>
        <v>3250</v>
      </c>
      <c r="H678" s="4">
        <f t="shared" si="1592"/>
        <v>3250</v>
      </c>
      <c r="I678" s="4">
        <f t="shared" si="1592"/>
        <v>0</v>
      </c>
      <c r="J678" s="4">
        <f t="shared" si="1592"/>
        <v>0</v>
      </c>
      <c r="K678" s="4">
        <f t="shared" si="1592"/>
        <v>0</v>
      </c>
      <c r="L678" s="4">
        <f t="shared" si="1592"/>
        <v>3250</v>
      </c>
      <c r="M678" s="4">
        <f t="shared" si="1592"/>
        <v>0</v>
      </c>
      <c r="N678" s="4">
        <f t="shared" si="1592"/>
        <v>3250</v>
      </c>
      <c r="O678" s="4">
        <f t="shared" si="1592"/>
        <v>0</v>
      </c>
      <c r="P678" s="4">
        <f t="shared" si="1592"/>
        <v>0</v>
      </c>
      <c r="Q678" s="4">
        <f t="shared" si="1592"/>
        <v>3250</v>
      </c>
      <c r="R678" s="4"/>
      <c r="S678" s="4"/>
      <c r="T678" s="4"/>
      <c r="U678" s="4">
        <f t="shared" ref="U678:Z684" si="1593">U679</f>
        <v>0</v>
      </c>
      <c r="V678" s="4">
        <f t="shared" si="1593"/>
        <v>0</v>
      </c>
      <c r="W678" s="4">
        <f t="shared" si="1593"/>
        <v>0</v>
      </c>
      <c r="X678" s="4">
        <f t="shared" si="1593"/>
        <v>0</v>
      </c>
      <c r="Y678" s="4">
        <f t="shared" si="1593"/>
        <v>0</v>
      </c>
      <c r="Z678" s="4">
        <f t="shared" si="1593"/>
        <v>0</v>
      </c>
      <c r="AA678" s="4"/>
      <c r="AB678" s="4"/>
      <c r="AC678" s="4"/>
      <c r="AD678" s="4">
        <f t="shared" ref="AD678:AG684" si="1594">AD679</f>
        <v>0</v>
      </c>
      <c r="AE678" s="4">
        <f t="shared" si="1594"/>
        <v>0</v>
      </c>
      <c r="AF678" s="4">
        <f t="shared" si="1594"/>
        <v>0</v>
      </c>
      <c r="AG678" s="4">
        <f t="shared" si="1594"/>
        <v>0</v>
      </c>
      <c r="AH678" s="83"/>
    </row>
    <row r="679" spans="1:34" ht="31.5" hidden="1" outlineLevel="2" x14ac:dyDescent="0.2">
      <c r="A679" s="11" t="s">
        <v>381</v>
      </c>
      <c r="B679" s="11" t="s">
        <v>287</v>
      </c>
      <c r="C679" s="11" t="s">
        <v>642</v>
      </c>
      <c r="D679" s="11" t="s">
        <v>92</v>
      </c>
      <c r="E679" s="15" t="s">
        <v>93</v>
      </c>
      <c r="F679" s="4"/>
      <c r="G679" s="8">
        <v>3250</v>
      </c>
      <c r="H679" s="8">
        <f t="shared" ref="H679" si="1595">SUM(F679:G679)</f>
        <v>3250</v>
      </c>
      <c r="I679" s="8"/>
      <c r="J679" s="8"/>
      <c r="K679" s="8"/>
      <c r="L679" s="8">
        <f t="shared" ref="L679:L685" si="1596">SUM(H679:K679)</f>
        <v>3250</v>
      </c>
      <c r="M679" s="8"/>
      <c r="N679" s="8">
        <f>SUM(L679:M679)</f>
        <v>3250</v>
      </c>
      <c r="O679" s="8"/>
      <c r="P679" s="8"/>
      <c r="Q679" s="8">
        <f>SUM(N679:P679)</f>
        <v>3250</v>
      </c>
      <c r="R679" s="4"/>
      <c r="S679" s="4"/>
      <c r="T679" s="4"/>
      <c r="U679" s="8"/>
      <c r="V679" s="8">
        <f t="shared" ref="V679" si="1597">SUM(T679:U679)</f>
        <v>0</v>
      </c>
      <c r="W679" s="8"/>
      <c r="X679" s="8">
        <f>SUM(V679:W679)</f>
        <v>0</v>
      </c>
      <c r="Y679" s="8"/>
      <c r="Z679" s="8">
        <f>SUM(X679:Y679)</f>
        <v>0</v>
      </c>
      <c r="AA679" s="4"/>
      <c r="AB679" s="4"/>
      <c r="AC679" s="4"/>
      <c r="AD679" s="8"/>
      <c r="AE679" s="8">
        <f t="shared" ref="AE679" si="1598">SUM(AC679:AD679)</f>
        <v>0</v>
      </c>
      <c r="AF679" s="8"/>
      <c r="AG679" s="8">
        <f>SUM(AE679:AF679)</f>
        <v>0</v>
      </c>
      <c r="AH679" s="83"/>
    </row>
    <row r="680" spans="1:34" ht="47.25" hidden="1" outlineLevel="2" x14ac:dyDescent="0.2">
      <c r="A680" s="5" t="s">
        <v>381</v>
      </c>
      <c r="B680" s="5" t="s">
        <v>287</v>
      </c>
      <c r="C680" s="5" t="s">
        <v>642</v>
      </c>
      <c r="D680" s="5"/>
      <c r="E680" s="18" t="s">
        <v>694</v>
      </c>
      <c r="F680" s="4"/>
      <c r="G680" s="8"/>
      <c r="H680" s="8"/>
      <c r="I680" s="4">
        <f t="shared" si="1592"/>
        <v>0</v>
      </c>
      <c r="J680" s="4">
        <f t="shared" si="1592"/>
        <v>0</v>
      </c>
      <c r="K680" s="4">
        <f t="shared" si="1592"/>
        <v>250</v>
      </c>
      <c r="L680" s="4">
        <f t="shared" si="1592"/>
        <v>250</v>
      </c>
      <c r="M680" s="4">
        <f t="shared" si="1592"/>
        <v>0</v>
      </c>
      <c r="N680" s="4">
        <f t="shared" si="1592"/>
        <v>250</v>
      </c>
      <c r="O680" s="4">
        <f t="shared" si="1592"/>
        <v>0</v>
      </c>
      <c r="P680" s="4">
        <f t="shared" si="1592"/>
        <v>0</v>
      </c>
      <c r="Q680" s="4">
        <f t="shared" si="1592"/>
        <v>250</v>
      </c>
      <c r="R680" s="4"/>
      <c r="S680" s="4"/>
      <c r="T680" s="4"/>
      <c r="U680" s="8"/>
      <c r="V680" s="8"/>
      <c r="W680" s="4">
        <f t="shared" si="1593"/>
        <v>0</v>
      </c>
      <c r="X680" s="4">
        <f t="shared" si="1593"/>
        <v>0</v>
      </c>
      <c r="Y680" s="4">
        <f t="shared" si="1593"/>
        <v>0</v>
      </c>
      <c r="Z680" s="4">
        <f t="shared" si="1593"/>
        <v>0</v>
      </c>
      <c r="AA680" s="4"/>
      <c r="AB680" s="4"/>
      <c r="AC680" s="4"/>
      <c r="AD680" s="8"/>
      <c r="AE680" s="8"/>
      <c r="AF680" s="4">
        <f t="shared" si="1594"/>
        <v>0</v>
      </c>
      <c r="AG680" s="4">
        <f t="shared" si="1594"/>
        <v>0</v>
      </c>
      <c r="AH680" s="83"/>
    </row>
    <row r="681" spans="1:34" ht="31.5" hidden="1" outlineLevel="2" x14ac:dyDescent="0.2">
      <c r="A681" s="11" t="s">
        <v>381</v>
      </c>
      <c r="B681" s="11" t="s">
        <v>287</v>
      </c>
      <c r="C681" s="11" t="s">
        <v>642</v>
      </c>
      <c r="D681" s="11" t="s">
        <v>92</v>
      </c>
      <c r="E681" s="15" t="s">
        <v>93</v>
      </c>
      <c r="F681" s="4"/>
      <c r="G681" s="8"/>
      <c r="H681" s="8"/>
      <c r="I681" s="8"/>
      <c r="J681" s="8"/>
      <c r="K681" s="8">
        <v>250</v>
      </c>
      <c r="L681" s="8">
        <f t="shared" ref="L681" si="1599">SUM(H681:K681)</f>
        <v>250</v>
      </c>
      <c r="M681" s="8"/>
      <c r="N681" s="8">
        <f>SUM(L681:M681)</f>
        <v>250</v>
      </c>
      <c r="O681" s="8"/>
      <c r="P681" s="8"/>
      <c r="Q681" s="8">
        <f>SUM(N681:P681)</f>
        <v>250</v>
      </c>
      <c r="R681" s="4"/>
      <c r="S681" s="4"/>
      <c r="T681" s="4"/>
      <c r="U681" s="8"/>
      <c r="V681" s="8"/>
      <c r="W681" s="8"/>
      <c r="X681" s="8">
        <f>SUM(V681:W681)</f>
        <v>0</v>
      </c>
      <c r="Y681" s="8"/>
      <c r="Z681" s="8">
        <f>SUM(X681:Y681)</f>
        <v>0</v>
      </c>
      <c r="AA681" s="4"/>
      <c r="AB681" s="4"/>
      <c r="AC681" s="4"/>
      <c r="AD681" s="8"/>
      <c r="AE681" s="8"/>
      <c r="AF681" s="8"/>
      <c r="AG681" s="8">
        <f>SUM(AE681:AF681)</f>
        <v>0</v>
      </c>
      <c r="AH681" s="83"/>
    </row>
    <row r="682" spans="1:34" ht="47.25" hidden="1" outlineLevel="2" x14ac:dyDescent="0.2">
      <c r="A682" s="5" t="s">
        <v>381</v>
      </c>
      <c r="B682" s="5" t="s">
        <v>287</v>
      </c>
      <c r="C682" s="5" t="s">
        <v>642</v>
      </c>
      <c r="D682" s="5"/>
      <c r="E682" s="18" t="s">
        <v>671</v>
      </c>
      <c r="F682" s="4"/>
      <c r="G682" s="8"/>
      <c r="H682" s="8"/>
      <c r="I682" s="4">
        <f t="shared" ref="I682" si="1600">I683</f>
        <v>10500</v>
      </c>
      <c r="J682" s="8"/>
      <c r="K682" s="8"/>
      <c r="L682" s="4">
        <f t="shared" si="1592"/>
        <v>10500</v>
      </c>
      <c r="M682" s="8"/>
      <c r="N682" s="4">
        <f t="shared" si="1592"/>
        <v>10500</v>
      </c>
      <c r="O682" s="4">
        <f t="shared" si="1592"/>
        <v>0</v>
      </c>
      <c r="P682" s="8"/>
      <c r="Q682" s="4">
        <f t="shared" si="1592"/>
        <v>10500</v>
      </c>
      <c r="R682" s="4"/>
      <c r="S682" s="4"/>
      <c r="T682" s="4"/>
      <c r="U682" s="8"/>
      <c r="V682" s="8"/>
      <c r="W682" s="8"/>
      <c r="X682" s="4">
        <f t="shared" si="1593"/>
        <v>0</v>
      </c>
      <c r="Y682" s="4">
        <f t="shared" si="1593"/>
        <v>0</v>
      </c>
      <c r="Z682" s="4">
        <f t="shared" si="1593"/>
        <v>0</v>
      </c>
      <c r="AA682" s="4"/>
      <c r="AB682" s="4"/>
      <c r="AC682" s="4"/>
      <c r="AD682" s="8"/>
      <c r="AE682" s="8"/>
      <c r="AF682" s="4">
        <f t="shared" si="1594"/>
        <v>0</v>
      </c>
      <c r="AG682" s="4">
        <f t="shared" si="1594"/>
        <v>0</v>
      </c>
      <c r="AH682" s="83"/>
    </row>
    <row r="683" spans="1:34" ht="31.5" hidden="1" outlineLevel="2" x14ac:dyDescent="0.2">
      <c r="A683" s="11" t="s">
        <v>381</v>
      </c>
      <c r="B683" s="11" t="s">
        <v>287</v>
      </c>
      <c r="C683" s="11" t="s">
        <v>642</v>
      </c>
      <c r="D683" s="11" t="s">
        <v>92</v>
      </c>
      <c r="E683" s="15" t="s">
        <v>93</v>
      </c>
      <c r="F683" s="4"/>
      <c r="G683" s="8"/>
      <c r="H683" s="8"/>
      <c r="I683" s="8">
        <v>10500</v>
      </c>
      <c r="J683" s="8"/>
      <c r="K683" s="8"/>
      <c r="L683" s="8">
        <f t="shared" si="1596"/>
        <v>10500</v>
      </c>
      <c r="M683" s="8"/>
      <c r="N683" s="8">
        <f>SUM(L683:M683)</f>
        <v>10500</v>
      </c>
      <c r="O683" s="8"/>
      <c r="P683" s="8"/>
      <c r="Q683" s="8">
        <f>SUM(N683:P683)</f>
        <v>10500</v>
      </c>
      <c r="R683" s="4"/>
      <c r="S683" s="4"/>
      <c r="T683" s="4"/>
      <c r="U683" s="8"/>
      <c r="V683" s="8"/>
      <c r="W683" s="8"/>
      <c r="X683" s="8">
        <f>SUM(V683:W683)</f>
        <v>0</v>
      </c>
      <c r="Y683" s="8"/>
      <c r="Z683" s="8">
        <f>SUM(X683:Y683)</f>
        <v>0</v>
      </c>
      <c r="AA683" s="4"/>
      <c r="AB683" s="4"/>
      <c r="AC683" s="4"/>
      <c r="AD683" s="8"/>
      <c r="AE683" s="8"/>
      <c r="AF683" s="8"/>
      <c r="AG683" s="8">
        <f>SUM(AE683:AF683)</f>
        <v>0</v>
      </c>
      <c r="AH683" s="83"/>
    </row>
    <row r="684" spans="1:34" ht="63" hidden="1" outlineLevel="2" x14ac:dyDescent="0.2">
      <c r="A684" s="5" t="s">
        <v>381</v>
      </c>
      <c r="B684" s="5" t="s">
        <v>287</v>
      </c>
      <c r="C684" s="5" t="s">
        <v>669</v>
      </c>
      <c r="D684" s="5"/>
      <c r="E684" s="18" t="s">
        <v>670</v>
      </c>
      <c r="F684" s="4"/>
      <c r="G684" s="8"/>
      <c r="H684" s="8"/>
      <c r="I684" s="4">
        <f t="shared" ref="I684" si="1601">I685</f>
        <v>3500</v>
      </c>
      <c r="J684" s="8"/>
      <c r="K684" s="8"/>
      <c r="L684" s="4">
        <f t="shared" si="1592"/>
        <v>3500</v>
      </c>
      <c r="M684" s="8"/>
      <c r="N684" s="4">
        <f t="shared" si="1592"/>
        <v>3500</v>
      </c>
      <c r="O684" s="4">
        <f t="shared" si="1592"/>
        <v>0</v>
      </c>
      <c r="P684" s="8"/>
      <c r="Q684" s="4">
        <f t="shared" si="1592"/>
        <v>3500</v>
      </c>
      <c r="R684" s="4"/>
      <c r="S684" s="4"/>
      <c r="T684" s="4"/>
      <c r="U684" s="8"/>
      <c r="V684" s="8"/>
      <c r="W684" s="8"/>
      <c r="X684" s="4">
        <f t="shared" si="1593"/>
        <v>0</v>
      </c>
      <c r="Y684" s="4">
        <f t="shared" si="1593"/>
        <v>0</v>
      </c>
      <c r="Z684" s="4">
        <f t="shared" si="1593"/>
        <v>0</v>
      </c>
      <c r="AA684" s="4"/>
      <c r="AB684" s="4"/>
      <c r="AC684" s="4"/>
      <c r="AD684" s="8"/>
      <c r="AE684" s="8"/>
      <c r="AF684" s="4">
        <f t="shared" si="1594"/>
        <v>0</v>
      </c>
      <c r="AG684" s="4">
        <f t="shared" si="1594"/>
        <v>0</v>
      </c>
      <c r="AH684" s="83"/>
    </row>
    <row r="685" spans="1:34" ht="31.5" hidden="1" outlineLevel="2" x14ac:dyDescent="0.2">
      <c r="A685" s="11" t="s">
        <v>381</v>
      </c>
      <c r="B685" s="11" t="s">
        <v>287</v>
      </c>
      <c r="C685" s="11" t="s">
        <v>669</v>
      </c>
      <c r="D685" s="11" t="s">
        <v>92</v>
      </c>
      <c r="E685" s="15" t="s">
        <v>93</v>
      </c>
      <c r="F685" s="4"/>
      <c r="G685" s="8"/>
      <c r="H685" s="8"/>
      <c r="I685" s="8">
        <v>3500</v>
      </c>
      <c r="J685" s="8"/>
      <c r="K685" s="8"/>
      <c r="L685" s="8">
        <f t="shared" si="1596"/>
        <v>3500</v>
      </c>
      <c r="M685" s="8"/>
      <c r="N685" s="8">
        <f>SUM(L685:M685)</f>
        <v>3500</v>
      </c>
      <c r="O685" s="8"/>
      <c r="P685" s="8"/>
      <c r="Q685" s="8">
        <f>SUM(N685:P685)</f>
        <v>3500</v>
      </c>
      <c r="R685" s="4"/>
      <c r="S685" s="4"/>
      <c r="T685" s="4"/>
      <c r="U685" s="8"/>
      <c r="V685" s="8"/>
      <c r="W685" s="8"/>
      <c r="X685" s="8">
        <f>SUM(V685:W685)</f>
        <v>0</v>
      </c>
      <c r="Y685" s="8"/>
      <c r="Z685" s="8">
        <f>SUM(X685:Y685)</f>
        <v>0</v>
      </c>
      <c r="AA685" s="4"/>
      <c r="AB685" s="4"/>
      <c r="AC685" s="4"/>
      <c r="AD685" s="8"/>
      <c r="AE685" s="8"/>
      <c r="AF685" s="8"/>
      <c r="AG685" s="8">
        <f>SUM(AE685:AF685)</f>
        <v>0</v>
      </c>
      <c r="AH685" s="83"/>
    </row>
    <row r="686" spans="1:34" s="41" customFormat="1" ht="63" hidden="1" outlineLevel="7" x14ac:dyDescent="0.2">
      <c r="A686" s="5" t="s">
        <v>381</v>
      </c>
      <c r="B686" s="5" t="s">
        <v>287</v>
      </c>
      <c r="C686" s="10" t="s">
        <v>641</v>
      </c>
      <c r="D686" s="10"/>
      <c r="E686" s="32" t="s">
        <v>640</v>
      </c>
      <c r="F686" s="4"/>
      <c r="G686" s="4">
        <f t="shared" ref="G686:Q688" si="1602">G687</f>
        <v>1017.69209</v>
      </c>
      <c r="H686" s="4">
        <f t="shared" si="1602"/>
        <v>1017.69209</v>
      </c>
      <c r="I686" s="4">
        <f t="shared" si="1602"/>
        <v>0</v>
      </c>
      <c r="J686" s="4">
        <f t="shared" si="1602"/>
        <v>0</v>
      </c>
      <c r="K686" s="4">
        <f t="shared" si="1602"/>
        <v>0</v>
      </c>
      <c r="L686" s="4">
        <f t="shared" si="1602"/>
        <v>1017.69209</v>
      </c>
      <c r="M686" s="4">
        <f t="shared" si="1602"/>
        <v>0</v>
      </c>
      <c r="N686" s="4">
        <f t="shared" si="1602"/>
        <v>1017.69209</v>
      </c>
      <c r="O686" s="4">
        <f t="shared" si="1602"/>
        <v>0</v>
      </c>
      <c r="P686" s="4">
        <f t="shared" si="1602"/>
        <v>0</v>
      </c>
      <c r="Q686" s="4">
        <f t="shared" si="1602"/>
        <v>1017.69209</v>
      </c>
      <c r="R686" s="4"/>
      <c r="S686" s="4"/>
      <c r="T686" s="4"/>
      <c r="U686" s="4">
        <f t="shared" ref="U686:Z688" si="1603">U687</f>
        <v>0</v>
      </c>
      <c r="V686" s="4">
        <f t="shared" si="1603"/>
        <v>0</v>
      </c>
      <c r="W686" s="4">
        <f t="shared" si="1603"/>
        <v>0</v>
      </c>
      <c r="X686" s="4">
        <f t="shared" si="1603"/>
        <v>0</v>
      </c>
      <c r="Y686" s="4">
        <f t="shared" si="1603"/>
        <v>0</v>
      </c>
      <c r="Z686" s="4">
        <f t="shared" si="1603"/>
        <v>0</v>
      </c>
      <c r="AA686" s="4"/>
      <c r="AB686" s="4"/>
      <c r="AC686" s="4"/>
      <c r="AD686" s="4">
        <f t="shared" ref="AD686:AG688" si="1604">AD687</f>
        <v>0</v>
      </c>
      <c r="AE686" s="4">
        <f t="shared" si="1604"/>
        <v>0</v>
      </c>
      <c r="AF686" s="4">
        <f t="shared" si="1604"/>
        <v>0</v>
      </c>
      <c r="AG686" s="4">
        <f t="shared" si="1604"/>
        <v>0</v>
      </c>
      <c r="AH686" s="83"/>
    </row>
    <row r="687" spans="1:34" ht="31.5" hidden="1" outlineLevel="7" x14ac:dyDescent="0.2">
      <c r="A687" s="11" t="s">
        <v>381</v>
      </c>
      <c r="B687" s="11" t="s">
        <v>287</v>
      </c>
      <c r="C687" s="9" t="s">
        <v>641</v>
      </c>
      <c r="D687" s="9" t="s">
        <v>92</v>
      </c>
      <c r="E687" s="30" t="s">
        <v>584</v>
      </c>
      <c r="F687" s="8"/>
      <c r="G687" s="24">
        <f>477.3859+540.30619</f>
        <v>1017.69209</v>
      </c>
      <c r="H687" s="24">
        <f t="shared" ref="H687" si="1605">SUM(F687:G687)</f>
        <v>1017.69209</v>
      </c>
      <c r="I687" s="24"/>
      <c r="J687" s="24"/>
      <c r="K687" s="24"/>
      <c r="L687" s="24">
        <f t="shared" ref="L687:L689" si="1606">SUM(H687:K687)</f>
        <v>1017.69209</v>
      </c>
      <c r="M687" s="24"/>
      <c r="N687" s="24">
        <f>SUM(L687:M687)</f>
        <v>1017.69209</v>
      </c>
      <c r="O687" s="24"/>
      <c r="P687" s="24"/>
      <c r="Q687" s="24">
        <f>SUM(N687:P687)</f>
        <v>1017.69209</v>
      </c>
      <c r="R687" s="8"/>
      <c r="S687" s="8"/>
      <c r="T687" s="8"/>
      <c r="U687" s="24"/>
      <c r="V687" s="24">
        <f t="shared" ref="V687" si="1607">SUM(T687:U687)</f>
        <v>0</v>
      </c>
      <c r="W687" s="24"/>
      <c r="X687" s="24">
        <f>SUM(V687:W687)</f>
        <v>0</v>
      </c>
      <c r="Y687" s="24"/>
      <c r="Z687" s="24">
        <f>SUM(X687:Y687)</f>
        <v>0</v>
      </c>
      <c r="AA687" s="8"/>
      <c r="AB687" s="8"/>
      <c r="AC687" s="8"/>
      <c r="AD687" s="24"/>
      <c r="AE687" s="24">
        <f t="shared" ref="AE687" si="1608">SUM(AC687:AD687)</f>
        <v>0</v>
      </c>
      <c r="AF687" s="24"/>
      <c r="AG687" s="24">
        <f>SUM(AE687:AF687)</f>
        <v>0</v>
      </c>
      <c r="AH687" s="83"/>
    </row>
    <row r="688" spans="1:34" ht="63" hidden="1" outlineLevel="7" x14ac:dyDescent="0.2">
      <c r="A688" s="5" t="s">
        <v>381</v>
      </c>
      <c r="B688" s="5" t="s">
        <v>287</v>
      </c>
      <c r="C688" s="10" t="s">
        <v>641</v>
      </c>
      <c r="D688" s="10"/>
      <c r="E688" s="32" t="s">
        <v>668</v>
      </c>
      <c r="F688" s="8"/>
      <c r="G688" s="24"/>
      <c r="H688" s="24"/>
      <c r="I688" s="4">
        <f t="shared" ref="I688" si="1609">I689</f>
        <v>3053.0762300000001</v>
      </c>
      <c r="J688" s="24"/>
      <c r="K688" s="24"/>
      <c r="L688" s="4">
        <f t="shared" si="1602"/>
        <v>3053.0762300000001</v>
      </c>
      <c r="M688" s="24"/>
      <c r="N688" s="4">
        <f t="shared" si="1602"/>
        <v>3053.0762300000001</v>
      </c>
      <c r="O688" s="4">
        <f t="shared" si="1602"/>
        <v>0</v>
      </c>
      <c r="P688" s="24"/>
      <c r="Q688" s="4">
        <f t="shared" si="1602"/>
        <v>3053.0762300000001</v>
      </c>
      <c r="R688" s="8"/>
      <c r="S688" s="8"/>
      <c r="T688" s="8"/>
      <c r="U688" s="24"/>
      <c r="V688" s="24"/>
      <c r="W688" s="24"/>
      <c r="X688" s="4">
        <f t="shared" si="1603"/>
        <v>0</v>
      </c>
      <c r="Y688" s="4">
        <f t="shared" si="1603"/>
        <v>0</v>
      </c>
      <c r="Z688" s="4">
        <f t="shared" si="1603"/>
        <v>0</v>
      </c>
      <c r="AA688" s="8"/>
      <c r="AB688" s="8"/>
      <c r="AC688" s="8"/>
      <c r="AD688" s="24"/>
      <c r="AE688" s="24"/>
      <c r="AF688" s="4">
        <f t="shared" si="1604"/>
        <v>0</v>
      </c>
      <c r="AG688" s="4">
        <f t="shared" si="1604"/>
        <v>0</v>
      </c>
      <c r="AH688" s="83"/>
    </row>
    <row r="689" spans="1:34" ht="31.5" hidden="1" outlineLevel="7" x14ac:dyDescent="0.2">
      <c r="A689" s="11" t="s">
        <v>381</v>
      </c>
      <c r="B689" s="11" t="s">
        <v>287</v>
      </c>
      <c r="C689" s="9" t="s">
        <v>641</v>
      </c>
      <c r="D689" s="9" t="s">
        <v>92</v>
      </c>
      <c r="E689" s="30" t="s">
        <v>584</v>
      </c>
      <c r="F689" s="8"/>
      <c r="G689" s="24"/>
      <c r="H689" s="24"/>
      <c r="I689" s="24">
        <v>3053.0762300000001</v>
      </c>
      <c r="J689" s="24"/>
      <c r="K689" s="24"/>
      <c r="L689" s="24">
        <f t="shared" si="1606"/>
        <v>3053.0762300000001</v>
      </c>
      <c r="M689" s="24"/>
      <c r="N689" s="24">
        <f>SUM(L689:M689)</f>
        <v>3053.0762300000001</v>
      </c>
      <c r="O689" s="24"/>
      <c r="P689" s="24"/>
      <c r="Q689" s="24">
        <f>SUM(N689:P689)</f>
        <v>3053.0762300000001</v>
      </c>
      <c r="R689" s="8"/>
      <c r="S689" s="8"/>
      <c r="T689" s="8"/>
      <c r="U689" s="24"/>
      <c r="V689" s="24"/>
      <c r="W689" s="24"/>
      <c r="X689" s="24">
        <f>SUM(V689:W689)</f>
        <v>0</v>
      </c>
      <c r="Y689" s="24"/>
      <c r="Z689" s="24">
        <f>SUM(X689:Y689)</f>
        <v>0</v>
      </c>
      <c r="AA689" s="8"/>
      <c r="AB689" s="8"/>
      <c r="AC689" s="8"/>
      <c r="AD689" s="24"/>
      <c r="AE689" s="24"/>
      <c r="AF689" s="24"/>
      <c r="AG689" s="24">
        <f>SUM(AE689:AF689)</f>
        <v>0</v>
      </c>
      <c r="AH689" s="83"/>
    </row>
    <row r="690" spans="1:34" ht="31.5" hidden="1" outlineLevel="7" x14ac:dyDescent="0.2">
      <c r="A690" s="5" t="s">
        <v>381</v>
      </c>
      <c r="B690" s="5" t="s">
        <v>287</v>
      </c>
      <c r="C690" s="10" t="s">
        <v>391</v>
      </c>
      <c r="D690" s="9"/>
      <c r="E690" s="32" t="s">
        <v>616</v>
      </c>
      <c r="F690" s="8"/>
      <c r="G690" s="24"/>
      <c r="H690" s="24"/>
      <c r="I690" s="4">
        <f>I691</f>
        <v>0</v>
      </c>
      <c r="J690" s="4">
        <f t="shared" ref="J690:Q690" si="1610">J691</f>
        <v>595</v>
      </c>
      <c r="K690" s="4">
        <f t="shared" si="1610"/>
        <v>0</v>
      </c>
      <c r="L690" s="4">
        <f t="shared" si="1610"/>
        <v>595</v>
      </c>
      <c r="M690" s="4">
        <f t="shared" si="1610"/>
        <v>0</v>
      </c>
      <c r="N690" s="4">
        <f t="shared" si="1610"/>
        <v>595</v>
      </c>
      <c r="O690" s="4">
        <f>O691</f>
        <v>0</v>
      </c>
      <c r="P690" s="4">
        <f t="shared" si="1610"/>
        <v>0</v>
      </c>
      <c r="Q690" s="4">
        <f t="shared" si="1610"/>
        <v>595</v>
      </c>
      <c r="R690" s="8"/>
      <c r="S690" s="8"/>
      <c r="T690" s="8"/>
      <c r="U690" s="24"/>
      <c r="V690" s="24"/>
      <c r="W690" s="4">
        <f t="shared" ref="W690:X691" si="1611">W691</f>
        <v>0</v>
      </c>
      <c r="X690" s="4">
        <f t="shared" si="1611"/>
        <v>0</v>
      </c>
      <c r="Y690" s="4">
        <f>Y691</f>
        <v>0</v>
      </c>
      <c r="Z690" s="4">
        <f t="shared" ref="Z690:Z691" si="1612">Z691</f>
        <v>0</v>
      </c>
      <c r="AA690" s="8"/>
      <c r="AB690" s="8"/>
      <c r="AC690" s="8"/>
      <c r="AD690" s="24"/>
      <c r="AE690" s="24"/>
      <c r="AF690" s="4">
        <f>AF691</f>
        <v>0</v>
      </c>
      <c r="AG690" s="4">
        <f t="shared" ref="AG690:AG691" si="1613">AG691</f>
        <v>0</v>
      </c>
      <c r="AH690" s="83"/>
    </row>
    <row r="691" spans="1:34" ht="31.5" hidden="1" outlineLevel="7" x14ac:dyDescent="0.2">
      <c r="A691" s="5" t="s">
        <v>381</v>
      </c>
      <c r="B691" s="5" t="s">
        <v>287</v>
      </c>
      <c r="C691" s="10" t="s">
        <v>706</v>
      </c>
      <c r="D691" s="10" t="s">
        <v>663</v>
      </c>
      <c r="E691" s="32" t="s">
        <v>705</v>
      </c>
      <c r="F691" s="8"/>
      <c r="G691" s="24"/>
      <c r="H691" s="24"/>
      <c r="I691" s="4">
        <f>I692</f>
        <v>0</v>
      </c>
      <c r="J691" s="4">
        <f t="shared" ref="J691:Q691" si="1614">J692</f>
        <v>595</v>
      </c>
      <c r="K691" s="4">
        <f t="shared" si="1614"/>
        <v>0</v>
      </c>
      <c r="L691" s="4">
        <f t="shared" si="1614"/>
        <v>595</v>
      </c>
      <c r="M691" s="4">
        <f t="shared" si="1614"/>
        <v>0</v>
      </c>
      <c r="N691" s="4">
        <f t="shared" si="1614"/>
        <v>595</v>
      </c>
      <c r="O691" s="4">
        <f>O692</f>
        <v>0</v>
      </c>
      <c r="P691" s="4">
        <f t="shared" si="1614"/>
        <v>0</v>
      </c>
      <c r="Q691" s="4">
        <f t="shared" si="1614"/>
        <v>595</v>
      </c>
      <c r="R691" s="8"/>
      <c r="S691" s="8"/>
      <c r="T691" s="8"/>
      <c r="U691" s="24"/>
      <c r="V691" s="24"/>
      <c r="W691" s="4">
        <f t="shared" si="1611"/>
        <v>0</v>
      </c>
      <c r="X691" s="4">
        <f t="shared" si="1611"/>
        <v>0</v>
      </c>
      <c r="Y691" s="4">
        <f>Y692</f>
        <v>0</v>
      </c>
      <c r="Z691" s="4">
        <f t="shared" si="1612"/>
        <v>0</v>
      </c>
      <c r="AA691" s="8"/>
      <c r="AB691" s="8"/>
      <c r="AC691" s="8"/>
      <c r="AD691" s="24"/>
      <c r="AE691" s="24"/>
      <c r="AF691" s="4">
        <f>AF692</f>
        <v>0</v>
      </c>
      <c r="AG691" s="4">
        <f t="shared" si="1613"/>
        <v>0</v>
      </c>
      <c r="AH691" s="83"/>
    </row>
    <row r="692" spans="1:34" ht="31.5" hidden="1" outlineLevel="7" x14ac:dyDescent="0.2">
      <c r="A692" s="11" t="s">
        <v>381</v>
      </c>
      <c r="B692" s="11" t="s">
        <v>287</v>
      </c>
      <c r="C692" s="9" t="s">
        <v>706</v>
      </c>
      <c r="D692" s="9" t="s">
        <v>92</v>
      </c>
      <c r="E692" s="30" t="s">
        <v>584</v>
      </c>
      <c r="F692" s="8"/>
      <c r="G692" s="24"/>
      <c r="H692" s="24"/>
      <c r="I692" s="4"/>
      <c r="J692" s="8">
        <v>595</v>
      </c>
      <c r="K692" s="4"/>
      <c r="L692" s="8">
        <f t="shared" ref="L692" si="1615">SUM(H692:K692)</f>
        <v>595</v>
      </c>
      <c r="M692" s="4"/>
      <c r="N692" s="8">
        <f>SUM(L692:M692)</f>
        <v>595</v>
      </c>
      <c r="O692" s="4"/>
      <c r="P692" s="4"/>
      <c r="Q692" s="8">
        <f>SUM(N692:P692)</f>
        <v>595</v>
      </c>
      <c r="R692" s="8"/>
      <c r="S692" s="8"/>
      <c r="T692" s="8"/>
      <c r="U692" s="24"/>
      <c r="V692" s="24"/>
      <c r="W692" s="4"/>
      <c r="X692" s="8">
        <f>SUM(V692:W692)</f>
        <v>0</v>
      </c>
      <c r="Y692" s="4"/>
      <c r="Z692" s="8">
        <f>SUM(X692:Y692)</f>
        <v>0</v>
      </c>
      <c r="AA692" s="8"/>
      <c r="AB692" s="8"/>
      <c r="AC692" s="8"/>
      <c r="AD692" s="24"/>
      <c r="AE692" s="24"/>
      <c r="AF692" s="4"/>
      <c r="AG692" s="8">
        <f>SUM(AE692:AF692)</f>
        <v>0</v>
      </c>
      <c r="AH692" s="83"/>
    </row>
    <row r="693" spans="1:34" ht="31.5" outlineLevel="3" x14ac:dyDescent="0.2">
      <c r="A693" s="5" t="s">
        <v>381</v>
      </c>
      <c r="B693" s="5" t="s">
        <v>287</v>
      </c>
      <c r="C693" s="5" t="s">
        <v>394</v>
      </c>
      <c r="D693" s="5"/>
      <c r="E693" s="18" t="s">
        <v>395</v>
      </c>
      <c r="F693" s="4">
        <f>F694+F697</f>
        <v>809159.3600000001</v>
      </c>
      <c r="G693" s="4">
        <f t="shared" ref="G693:L693" si="1616">G694+G697</f>
        <v>957.4</v>
      </c>
      <c r="H693" s="4">
        <f t="shared" si="1616"/>
        <v>810116.76000000013</v>
      </c>
      <c r="I693" s="4">
        <f t="shared" si="1616"/>
        <v>0</v>
      </c>
      <c r="J693" s="4">
        <f t="shared" si="1616"/>
        <v>0</v>
      </c>
      <c r="K693" s="4">
        <f t="shared" si="1616"/>
        <v>-10.8</v>
      </c>
      <c r="L693" s="4">
        <f t="shared" si="1616"/>
        <v>810105.96000000008</v>
      </c>
      <c r="M693" s="4">
        <f t="shared" ref="M693:Q693" si="1617">M694+M697</f>
        <v>0</v>
      </c>
      <c r="N693" s="4">
        <f t="shared" si="1617"/>
        <v>810105.96000000008</v>
      </c>
      <c r="O693" s="4">
        <f t="shared" si="1617"/>
        <v>4449.7</v>
      </c>
      <c r="P693" s="4">
        <f t="shared" si="1617"/>
        <v>0</v>
      </c>
      <c r="Q693" s="4">
        <f t="shared" si="1617"/>
        <v>814555.66</v>
      </c>
      <c r="R693" s="4">
        <f t="shared" ref="R693:AA693" si="1618">R694+R697</f>
        <v>806569.61</v>
      </c>
      <c r="S693" s="4">
        <f t="shared" ref="S693" si="1619">S694+S697</f>
        <v>3963.6</v>
      </c>
      <c r="T693" s="4">
        <f t="shared" ref="T693:Z693" si="1620">T694+T697</f>
        <v>810533.21</v>
      </c>
      <c r="U693" s="4">
        <f t="shared" si="1620"/>
        <v>0</v>
      </c>
      <c r="V693" s="4">
        <f t="shared" si="1620"/>
        <v>810533.21</v>
      </c>
      <c r="W693" s="4">
        <f t="shared" si="1620"/>
        <v>0</v>
      </c>
      <c r="X693" s="4">
        <f t="shared" si="1620"/>
        <v>810533.21</v>
      </c>
      <c r="Y693" s="4">
        <f t="shared" si="1620"/>
        <v>1670.6999999999998</v>
      </c>
      <c r="Z693" s="4">
        <f t="shared" si="1620"/>
        <v>812203.90999999992</v>
      </c>
      <c r="AA693" s="4">
        <f t="shared" si="1618"/>
        <v>814904.05000000016</v>
      </c>
      <c r="AB693" s="4">
        <f t="shared" ref="AB693" si="1621">AB694+AB697</f>
        <v>-1650</v>
      </c>
      <c r="AC693" s="4">
        <f t="shared" ref="AC693:AG693" si="1622">AC694+AC697</f>
        <v>813254.05000000016</v>
      </c>
      <c r="AD693" s="4">
        <f t="shared" si="1622"/>
        <v>0</v>
      </c>
      <c r="AE693" s="4">
        <f t="shared" si="1622"/>
        <v>813254.05000000016</v>
      </c>
      <c r="AF693" s="4">
        <f t="shared" si="1622"/>
        <v>908.7</v>
      </c>
      <c r="AG693" s="4">
        <f t="shared" si="1622"/>
        <v>814162.75000000023</v>
      </c>
      <c r="AH693" s="83"/>
    </row>
    <row r="694" spans="1:34" ht="31.5" hidden="1" outlineLevel="4" x14ac:dyDescent="0.2">
      <c r="A694" s="5" t="s">
        <v>381</v>
      </c>
      <c r="B694" s="5" t="s">
        <v>287</v>
      </c>
      <c r="C694" s="5" t="s">
        <v>396</v>
      </c>
      <c r="D694" s="5"/>
      <c r="E694" s="18" t="s">
        <v>57</v>
      </c>
      <c r="F694" s="4">
        <f t="shared" ref="F694:AF695" si="1623">F695</f>
        <v>115417.3</v>
      </c>
      <c r="G694" s="4">
        <f t="shared" si="1623"/>
        <v>0</v>
      </c>
      <c r="H694" s="4">
        <f t="shared" si="1623"/>
        <v>115417.3</v>
      </c>
      <c r="I694" s="4">
        <f t="shared" si="1623"/>
        <v>0</v>
      </c>
      <c r="J694" s="4">
        <f t="shared" si="1623"/>
        <v>0</v>
      </c>
      <c r="K694" s="4">
        <f t="shared" si="1623"/>
        <v>-10.8</v>
      </c>
      <c r="L694" s="4">
        <f t="shared" si="1623"/>
        <v>115406.5</v>
      </c>
      <c r="M694" s="4">
        <f t="shared" si="1623"/>
        <v>0</v>
      </c>
      <c r="N694" s="4">
        <f t="shared" si="1623"/>
        <v>115406.5</v>
      </c>
      <c r="O694" s="4">
        <f t="shared" si="1623"/>
        <v>0</v>
      </c>
      <c r="P694" s="4">
        <f t="shared" si="1623"/>
        <v>0</v>
      </c>
      <c r="Q694" s="4">
        <f t="shared" si="1623"/>
        <v>115406.5</v>
      </c>
      <c r="R694" s="4">
        <f t="shared" ref="R694:R695" si="1624">R695</f>
        <v>110585.3</v>
      </c>
      <c r="S694" s="4">
        <f t="shared" si="1623"/>
        <v>0</v>
      </c>
      <c r="T694" s="4">
        <f t="shared" si="1623"/>
        <v>110585.3</v>
      </c>
      <c r="U694" s="4">
        <f t="shared" si="1623"/>
        <v>0</v>
      </c>
      <c r="V694" s="4">
        <f t="shared" si="1623"/>
        <v>110585.3</v>
      </c>
      <c r="W694" s="4">
        <f t="shared" si="1623"/>
        <v>0</v>
      </c>
      <c r="X694" s="4">
        <f t="shared" si="1623"/>
        <v>110585.3</v>
      </c>
      <c r="Y694" s="4">
        <f t="shared" si="1623"/>
        <v>0</v>
      </c>
      <c r="Z694" s="4">
        <f t="shared" si="1623"/>
        <v>110585.3</v>
      </c>
      <c r="AA694" s="4">
        <f t="shared" ref="AA694:AA695" si="1625">AA695</f>
        <v>110585.3</v>
      </c>
      <c r="AB694" s="4">
        <f t="shared" si="1623"/>
        <v>0</v>
      </c>
      <c r="AC694" s="4">
        <f t="shared" si="1623"/>
        <v>110585.3</v>
      </c>
      <c r="AD694" s="4">
        <f t="shared" si="1623"/>
        <v>0</v>
      </c>
      <c r="AE694" s="4">
        <f t="shared" si="1623"/>
        <v>110585.3</v>
      </c>
      <c r="AF694" s="4">
        <f t="shared" si="1623"/>
        <v>0</v>
      </c>
      <c r="AG694" s="4">
        <f t="shared" ref="AF694:AG695" si="1626">AG695</f>
        <v>110585.3</v>
      </c>
      <c r="AH694" s="83"/>
    </row>
    <row r="695" spans="1:34" ht="15.75" hidden="1" outlineLevel="5" x14ac:dyDescent="0.2">
      <c r="A695" s="5" t="s">
        <v>381</v>
      </c>
      <c r="B695" s="5" t="s">
        <v>287</v>
      </c>
      <c r="C695" s="5" t="s">
        <v>407</v>
      </c>
      <c r="D695" s="5"/>
      <c r="E695" s="18" t="s">
        <v>408</v>
      </c>
      <c r="F695" s="4">
        <f t="shared" si="1623"/>
        <v>115417.3</v>
      </c>
      <c r="G695" s="4">
        <f t="shared" si="1623"/>
        <v>0</v>
      </c>
      <c r="H695" s="4">
        <f t="shared" si="1623"/>
        <v>115417.3</v>
      </c>
      <c r="I695" s="4">
        <f t="shared" si="1623"/>
        <v>0</v>
      </c>
      <c r="J695" s="4">
        <f t="shared" si="1623"/>
        <v>0</v>
      </c>
      <c r="K695" s="4">
        <f t="shared" si="1623"/>
        <v>-10.8</v>
      </c>
      <c r="L695" s="4">
        <f t="shared" si="1623"/>
        <v>115406.5</v>
      </c>
      <c r="M695" s="4">
        <f t="shared" si="1623"/>
        <v>0</v>
      </c>
      <c r="N695" s="4">
        <f t="shared" si="1623"/>
        <v>115406.5</v>
      </c>
      <c r="O695" s="4">
        <f t="shared" si="1623"/>
        <v>0</v>
      </c>
      <c r="P695" s="4">
        <f t="shared" si="1623"/>
        <v>0</v>
      </c>
      <c r="Q695" s="4">
        <f t="shared" si="1623"/>
        <v>115406.5</v>
      </c>
      <c r="R695" s="4">
        <f t="shared" si="1624"/>
        <v>110585.3</v>
      </c>
      <c r="S695" s="4">
        <f t="shared" si="1623"/>
        <v>0</v>
      </c>
      <c r="T695" s="4">
        <f t="shared" si="1623"/>
        <v>110585.3</v>
      </c>
      <c r="U695" s="4">
        <f t="shared" si="1623"/>
        <v>0</v>
      </c>
      <c r="V695" s="4">
        <f t="shared" si="1623"/>
        <v>110585.3</v>
      </c>
      <c r="W695" s="4">
        <f t="shared" si="1623"/>
        <v>0</v>
      </c>
      <c r="X695" s="4">
        <f t="shared" si="1623"/>
        <v>110585.3</v>
      </c>
      <c r="Y695" s="4">
        <f t="shared" si="1623"/>
        <v>0</v>
      </c>
      <c r="Z695" s="4">
        <f t="shared" si="1623"/>
        <v>110585.3</v>
      </c>
      <c r="AA695" s="4">
        <f t="shared" si="1625"/>
        <v>110585.3</v>
      </c>
      <c r="AB695" s="4">
        <f t="shared" si="1623"/>
        <v>0</v>
      </c>
      <c r="AC695" s="4">
        <f t="shared" si="1623"/>
        <v>110585.3</v>
      </c>
      <c r="AD695" s="4">
        <f t="shared" si="1623"/>
        <v>0</v>
      </c>
      <c r="AE695" s="4">
        <f t="shared" si="1623"/>
        <v>110585.3</v>
      </c>
      <c r="AF695" s="4">
        <f t="shared" si="1626"/>
        <v>0</v>
      </c>
      <c r="AG695" s="4">
        <f t="shared" si="1626"/>
        <v>110585.3</v>
      </c>
      <c r="AH695" s="83"/>
    </row>
    <row r="696" spans="1:34" ht="31.5" hidden="1" outlineLevel="7" x14ac:dyDescent="0.2">
      <c r="A696" s="11" t="s">
        <v>381</v>
      </c>
      <c r="B696" s="11" t="s">
        <v>287</v>
      </c>
      <c r="C696" s="11" t="s">
        <v>407</v>
      </c>
      <c r="D696" s="11" t="s">
        <v>92</v>
      </c>
      <c r="E696" s="15" t="s">
        <v>93</v>
      </c>
      <c r="F696" s="8">
        <f>96687+18730.3</f>
        <v>115417.3</v>
      </c>
      <c r="G696" s="8"/>
      <c r="H696" s="8">
        <f t="shared" ref="H696" si="1627">SUM(F696:G696)</f>
        <v>115417.3</v>
      </c>
      <c r="I696" s="8"/>
      <c r="J696" s="8"/>
      <c r="K696" s="8">
        <v>-10.8</v>
      </c>
      <c r="L696" s="8">
        <f t="shared" ref="L696" si="1628">SUM(H696:K696)</f>
        <v>115406.5</v>
      </c>
      <c r="M696" s="8"/>
      <c r="N696" s="8">
        <f>SUM(L696:M696)</f>
        <v>115406.5</v>
      </c>
      <c r="O696" s="8"/>
      <c r="P696" s="8"/>
      <c r="Q696" s="8">
        <f>SUM(N696:P696)</f>
        <v>115406.5</v>
      </c>
      <c r="R696" s="8">
        <f>91855+18730.3</f>
        <v>110585.3</v>
      </c>
      <c r="S696" s="8"/>
      <c r="T696" s="8">
        <f t="shared" ref="T696" si="1629">SUM(R696:S696)</f>
        <v>110585.3</v>
      </c>
      <c r="U696" s="8"/>
      <c r="V696" s="8">
        <f t="shared" ref="V696" si="1630">SUM(T696:U696)</f>
        <v>110585.3</v>
      </c>
      <c r="W696" s="8"/>
      <c r="X696" s="8">
        <f>SUM(V696:W696)</f>
        <v>110585.3</v>
      </c>
      <c r="Y696" s="8"/>
      <c r="Z696" s="8">
        <f>SUM(X696:Y696)</f>
        <v>110585.3</v>
      </c>
      <c r="AA696" s="8">
        <f>91855+18730.3</f>
        <v>110585.3</v>
      </c>
      <c r="AB696" s="8"/>
      <c r="AC696" s="8">
        <f t="shared" ref="AC696" si="1631">SUM(AA696:AB696)</f>
        <v>110585.3</v>
      </c>
      <c r="AD696" s="8"/>
      <c r="AE696" s="8">
        <f t="shared" ref="AE696" si="1632">SUM(AC696:AD696)</f>
        <v>110585.3</v>
      </c>
      <c r="AF696" s="8"/>
      <c r="AG696" s="8">
        <f>SUM(AE696:AF696)</f>
        <v>110585.3</v>
      </c>
      <c r="AH696" s="83"/>
    </row>
    <row r="697" spans="1:34" ht="31.5" outlineLevel="4" x14ac:dyDescent="0.2">
      <c r="A697" s="5" t="s">
        <v>381</v>
      </c>
      <c r="B697" s="5" t="s">
        <v>287</v>
      </c>
      <c r="C697" s="5" t="s">
        <v>399</v>
      </c>
      <c r="D697" s="5"/>
      <c r="E697" s="18" t="s">
        <v>400</v>
      </c>
      <c r="F697" s="4">
        <f>F698+F700+F702+F704+F708+F706</f>
        <v>693742.06</v>
      </c>
      <c r="G697" s="4">
        <f t="shared" ref="G697:J697" si="1633">G698+G700+G702+G704+G708+G706</f>
        <v>957.4</v>
      </c>
      <c r="H697" s="4">
        <f t="shared" si="1633"/>
        <v>694699.46000000008</v>
      </c>
      <c r="I697" s="4">
        <f t="shared" si="1633"/>
        <v>0</v>
      </c>
      <c r="J697" s="4">
        <f t="shared" si="1633"/>
        <v>0</v>
      </c>
      <c r="K697" s="4">
        <f t="shared" ref="K697:L697" si="1634">K698+K700+K702+K704+K708+K706</f>
        <v>0</v>
      </c>
      <c r="L697" s="4">
        <f t="shared" si="1634"/>
        <v>694699.46000000008</v>
      </c>
      <c r="M697" s="4">
        <f t="shared" ref="M697:Q697" si="1635">M698+M700+M702+M704+M708+M706</f>
        <v>0</v>
      </c>
      <c r="N697" s="4">
        <f t="shared" si="1635"/>
        <v>694699.46000000008</v>
      </c>
      <c r="O697" s="4">
        <f t="shared" si="1635"/>
        <v>4449.7</v>
      </c>
      <c r="P697" s="4">
        <f t="shared" si="1635"/>
        <v>0</v>
      </c>
      <c r="Q697" s="4">
        <f t="shared" si="1635"/>
        <v>699149.16</v>
      </c>
      <c r="R697" s="4">
        <f t="shared" ref="R697:AA697" si="1636">R698+R700+R702+R704+R708+R706</f>
        <v>695984.30999999994</v>
      </c>
      <c r="S697" s="4">
        <f t="shared" ref="S697" si="1637">S698+S700+S702+S704+S708+S706</f>
        <v>3963.6</v>
      </c>
      <c r="T697" s="4">
        <f t="shared" ref="T697:Z697" si="1638">T698+T700+T702+T704+T708+T706</f>
        <v>699947.90999999992</v>
      </c>
      <c r="U697" s="4">
        <f t="shared" si="1638"/>
        <v>0</v>
      </c>
      <c r="V697" s="4">
        <f t="shared" si="1638"/>
        <v>699947.90999999992</v>
      </c>
      <c r="W697" s="4">
        <f t="shared" si="1638"/>
        <v>0</v>
      </c>
      <c r="X697" s="4">
        <f t="shared" si="1638"/>
        <v>699947.90999999992</v>
      </c>
      <c r="Y697" s="4">
        <f t="shared" si="1638"/>
        <v>1670.6999999999998</v>
      </c>
      <c r="Z697" s="4">
        <f t="shared" si="1638"/>
        <v>701618.60999999987</v>
      </c>
      <c r="AA697" s="4">
        <f t="shared" si="1636"/>
        <v>704318.75000000012</v>
      </c>
      <c r="AB697" s="4">
        <f t="shared" ref="AB697" si="1639">AB698+AB700+AB702+AB704+AB708+AB706</f>
        <v>-1650</v>
      </c>
      <c r="AC697" s="4">
        <f t="shared" ref="AC697:AG697" si="1640">AC698+AC700+AC702+AC704+AC708+AC706</f>
        <v>702668.75000000012</v>
      </c>
      <c r="AD697" s="4">
        <f t="shared" si="1640"/>
        <v>0</v>
      </c>
      <c r="AE697" s="4">
        <f t="shared" si="1640"/>
        <v>702668.75000000012</v>
      </c>
      <c r="AF697" s="4">
        <f t="shared" si="1640"/>
        <v>908.7</v>
      </c>
      <c r="AG697" s="4">
        <f t="shared" si="1640"/>
        <v>703577.45000000019</v>
      </c>
      <c r="AH697" s="83"/>
    </row>
    <row r="698" spans="1:34" ht="47.25" hidden="1" outlineLevel="5" x14ac:dyDescent="0.2">
      <c r="A698" s="5" t="s">
        <v>381</v>
      </c>
      <c r="B698" s="5" t="s">
        <v>287</v>
      </c>
      <c r="C698" s="5" t="s">
        <v>401</v>
      </c>
      <c r="D698" s="5"/>
      <c r="E698" s="18" t="s">
        <v>402</v>
      </c>
      <c r="F698" s="4">
        <f t="shared" ref="F698:AG698" si="1641">F699</f>
        <v>11615.1</v>
      </c>
      <c r="G698" s="4">
        <f t="shared" si="1641"/>
        <v>0</v>
      </c>
      <c r="H698" s="4">
        <f t="shared" si="1641"/>
        <v>11615.1</v>
      </c>
      <c r="I698" s="4">
        <f t="shared" si="1641"/>
        <v>0</v>
      </c>
      <c r="J698" s="4">
        <f t="shared" si="1641"/>
        <v>0</v>
      </c>
      <c r="K698" s="4">
        <f t="shared" si="1641"/>
        <v>0</v>
      </c>
      <c r="L698" s="4">
        <f t="shared" si="1641"/>
        <v>11615.1</v>
      </c>
      <c r="M698" s="4">
        <f t="shared" si="1641"/>
        <v>0</v>
      </c>
      <c r="N698" s="4">
        <f t="shared" si="1641"/>
        <v>11615.1</v>
      </c>
      <c r="O698" s="4">
        <f t="shared" si="1641"/>
        <v>0</v>
      </c>
      <c r="P698" s="4">
        <f t="shared" si="1641"/>
        <v>0</v>
      </c>
      <c r="Q698" s="4">
        <f t="shared" si="1641"/>
        <v>11615.1</v>
      </c>
      <c r="R698" s="4">
        <f t="shared" ref="R698" si="1642">R699</f>
        <v>10470</v>
      </c>
      <c r="S698" s="4">
        <f t="shared" si="1641"/>
        <v>0</v>
      </c>
      <c r="T698" s="4">
        <f t="shared" si="1641"/>
        <v>10470</v>
      </c>
      <c r="U698" s="4">
        <f t="shared" si="1641"/>
        <v>0</v>
      </c>
      <c r="V698" s="4">
        <f t="shared" si="1641"/>
        <v>10470</v>
      </c>
      <c r="W698" s="4">
        <f t="shared" si="1641"/>
        <v>0</v>
      </c>
      <c r="X698" s="4">
        <f t="shared" si="1641"/>
        <v>10470</v>
      </c>
      <c r="Y698" s="4">
        <f t="shared" si="1641"/>
        <v>0</v>
      </c>
      <c r="Z698" s="4">
        <f t="shared" si="1641"/>
        <v>10470</v>
      </c>
      <c r="AA698" s="4">
        <f t="shared" ref="AA698" si="1643">AA699</f>
        <v>10450</v>
      </c>
      <c r="AB698" s="4">
        <f t="shared" si="1641"/>
        <v>0</v>
      </c>
      <c r="AC698" s="4">
        <f t="shared" si="1641"/>
        <v>10450</v>
      </c>
      <c r="AD698" s="4">
        <f t="shared" si="1641"/>
        <v>0</v>
      </c>
      <c r="AE698" s="4">
        <f t="shared" si="1641"/>
        <v>10450</v>
      </c>
      <c r="AF698" s="4">
        <f t="shared" si="1641"/>
        <v>0</v>
      </c>
      <c r="AG698" s="4">
        <f t="shared" si="1641"/>
        <v>10450</v>
      </c>
      <c r="AH698" s="83"/>
    </row>
    <row r="699" spans="1:34" ht="31.5" hidden="1" outlineLevel="7" x14ac:dyDescent="0.2">
      <c r="A699" s="11" t="s">
        <v>381</v>
      </c>
      <c r="B699" s="11" t="s">
        <v>287</v>
      </c>
      <c r="C699" s="11" t="s">
        <v>401</v>
      </c>
      <c r="D699" s="11" t="s">
        <v>92</v>
      </c>
      <c r="E699" s="15" t="s">
        <v>93</v>
      </c>
      <c r="F699" s="8">
        <v>11615.1</v>
      </c>
      <c r="G699" s="8"/>
      <c r="H699" s="8">
        <f t="shared" ref="H699" si="1644">SUM(F699:G699)</f>
        <v>11615.1</v>
      </c>
      <c r="I699" s="8"/>
      <c r="J699" s="8"/>
      <c r="K699" s="8"/>
      <c r="L699" s="8">
        <f t="shared" ref="L699" si="1645">SUM(H699:K699)</f>
        <v>11615.1</v>
      </c>
      <c r="M699" s="8"/>
      <c r="N699" s="8">
        <f>SUM(L699:M699)</f>
        <v>11615.1</v>
      </c>
      <c r="O699" s="8"/>
      <c r="P699" s="8"/>
      <c r="Q699" s="8">
        <f>SUM(N699:P699)</f>
        <v>11615.1</v>
      </c>
      <c r="R699" s="8">
        <v>10470</v>
      </c>
      <c r="S699" s="8"/>
      <c r="T699" s="8">
        <f t="shared" ref="T699" si="1646">SUM(R699:S699)</f>
        <v>10470</v>
      </c>
      <c r="U699" s="8"/>
      <c r="V699" s="8">
        <f t="shared" ref="V699" si="1647">SUM(T699:U699)</f>
        <v>10470</v>
      </c>
      <c r="W699" s="8"/>
      <c r="X699" s="8">
        <f>SUM(V699:W699)</f>
        <v>10470</v>
      </c>
      <c r="Y699" s="8"/>
      <c r="Z699" s="8">
        <f>SUM(X699:Y699)</f>
        <v>10470</v>
      </c>
      <c r="AA699" s="8">
        <v>10450</v>
      </c>
      <c r="AB699" s="8"/>
      <c r="AC699" s="8">
        <f t="shared" ref="AC699" si="1648">SUM(AA699:AB699)</f>
        <v>10450</v>
      </c>
      <c r="AD699" s="8"/>
      <c r="AE699" s="8">
        <f t="shared" ref="AE699" si="1649">SUM(AC699:AD699)</f>
        <v>10450</v>
      </c>
      <c r="AF699" s="8"/>
      <c r="AG699" s="8">
        <f>SUM(AE699:AF699)</f>
        <v>10450</v>
      </c>
      <c r="AH699" s="83"/>
    </row>
    <row r="700" spans="1:34" s="42" customFormat="1" ht="31.5" outlineLevel="5" x14ac:dyDescent="0.2">
      <c r="A700" s="5" t="s">
        <v>381</v>
      </c>
      <c r="B700" s="5" t="s">
        <v>287</v>
      </c>
      <c r="C700" s="5" t="s">
        <v>403</v>
      </c>
      <c r="D700" s="5"/>
      <c r="E700" s="18" t="s">
        <v>404</v>
      </c>
      <c r="F700" s="4">
        <f t="shared" ref="F700:AG700" si="1650">F701</f>
        <v>537329.9</v>
      </c>
      <c r="G700" s="4">
        <f t="shared" si="1650"/>
        <v>957.4</v>
      </c>
      <c r="H700" s="4">
        <f t="shared" si="1650"/>
        <v>538287.30000000005</v>
      </c>
      <c r="I700" s="4">
        <f t="shared" si="1650"/>
        <v>0</v>
      </c>
      <c r="J700" s="4">
        <f t="shared" si="1650"/>
        <v>0</v>
      </c>
      <c r="K700" s="4">
        <f t="shared" si="1650"/>
        <v>0</v>
      </c>
      <c r="L700" s="4">
        <f t="shared" si="1650"/>
        <v>538287.30000000005</v>
      </c>
      <c r="M700" s="4">
        <f t="shared" si="1650"/>
        <v>0</v>
      </c>
      <c r="N700" s="4">
        <f t="shared" si="1650"/>
        <v>538287.30000000005</v>
      </c>
      <c r="O700" s="4">
        <f t="shared" si="1650"/>
        <v>2337.6999999999998</v>
      </c>
      <c r="P700" s="4">
        <f t="shared" si="1650"/>
        <v>0</v>
      </c>
      <c r="Q700" s="4">
        <f t="shared" si="1650"/>
        <v>540625</v>
      </c>
      <c r="R700" s="4">
        <f t="shared" ref="R700" si="1651">R701</f>
        <v>544976.69999999995</v>
      </c>
      <c r="S700" s="4">
        <f t="shared" si="1650"/>
        <v>3963.6</v>
      </c>
      <c r="T700" s="4">
        <f t="shared" si="1650"/>
        <v>548940.29999999993</v>
      </c>
      <c r="U700" s="4">
        <f t="shared" si="1650"/>
        <v>0</v>
      </c>
      <c r="V700" s="4">
        <f t="shared" si="1650"/>
        <v>548940.29999999993</v>
      </c>
      <c r="W700" s="4">
        <f t="shared" si="1650"/>
        <v>0</v>
      </c>
      <c r="X700" s="4">
        <f t="shared" si="1650"/>
        <v>548940.29999999993</v>
      </c>
      <c r="Y700" s="4">
        <f t="shared" si="1650"/>
        <v>305.60000000000002</v>
      </c>
      <c r="Z700" s="4">
        <f t="shared" si="1650"/>
        <v>549245.89999999991</v>
      </c>
      <c r="AA700" s="4">
        <f t="shared" ref="AA700" si="1652">AA701</f>
        <v>551320.80000000005</v>
      </c>
      <c r="AB700" s="4">
        <f t="shared" si="1650"/>
        <v>4009.8</v>
      </c>
      <c r="AC700" s="4">
        <f t="shared" si="1650"/>
        <v>555330.60000000009</v>
      </c>
      <c r="AD700" s="4">
        <f t="shared" si="1650"/>
        <v>0</v>
      </c>
      <c r="AE700" s="4">
        <f t="shared" si="1650"/>
        <v>555330.60000000009</v>
      </c>
      <c r="AF700" s="4">
        <f t="shared" si="1650"/>
        <v>307.8</v>
      </c>
      <c r="AG700" s="4">
        <f t="shared" si="1650"/>
        <v>555638.40000000014</v>
      </c>
      <c r="AH700" s="83"/>
    </row>
    <row r="701" spans="1:34" s="42" customFormat="1" ht="31.5" outlineLevel="7" x14ac:dyDescent="0.2">
      <c r="A701" s="11" t="s">
        <v>381</v>
      </c>
      <c r="B701" s="11" t="s">
        <v>287</v>
      </c>
      <c r="C701" s="11" t="s">
        <v>403</v>
      </c>
      <c r="D701" s="11" t="s">
        <v>92</v>
      </c>
      <c r="E701" s="15" t="s">
        <v>93</v>
      </c>
      <c r="F701" s="8">
        <v>537329.9</v>
      </c>
      <c r="G701" s="8">
        <v>957.4</v>
      </c>
      <c r="H701" s="8">
        <f t="shared" ref="H701" si="1653">SUM(F701:G701)</f>
        <v>538287.30000000005</v>
      </c>
      <c r="I701" s="8"/>
      <c r="J701" s="8"/>
      <c r="K701" s="8"/>
      <c r="L701" s="8">
        <f t="shared" ref="L701" si="1654">SUM(H701:K701)</f>
        <v>538287.30000000005</v>
      </c>
      <c r="M701" s="8"/>
      <c r="N701" s="8">
        <f>SUM(L701:M701)</f>
        <v>538287.30000000005</v>
      </c>
      <c r="O701" s="8">
        <v>2337.6999999999998</v>
      </c>
      <c r="P701" s="8"/>
      <c r="Q701" s="8">
        <f>SUM(N701:P701)</f>
        <v>540625</v>
      </c>
      <c r="R701" s="8">
        <v>544976.69999999995</v>
      </c>
      <c r="S701" s="8">
        <v>3963.6</v>
      </c>
      <c r="T701" s="8">
        <f t="shared" ref="T701" si="1655">SUM(R701:S701)</f>
        <v>548940.29999999993</v>
      </c>
      <c r="U701" s="8"/>
      <c r="V701" s="8">
        <f t="shared" ref="V701" si="1656">SUM(T701:U701)</f>
        <v>548940.29999999993</v>
      </c>
      <c r="W701" s="8"/>
      <c r="X701" s="8">
        <f>SUM(V701:W701)</f>
        <v>548940.29999999993</v>
      </c>
      <c r="Y701" s="8">
        <v>305.60000000000002</v>
      </c>
      <c r="Z701" s="8">
        <f>SUM(X701:Y701)</f>
        <v>549245.89999999991</v>
      </c>
      <c r="AA701" s="8">
        <v>551320.80000000005</v>
      </c>
      <c r="AB701" s="8">
        <v>4009.8</v>
      </c>
      <c r="AC701" s="8">
        <f t="shared" ref="AC701" si="1657">SUM(AA701:AB701)</f>
        <v>555330.60000000009</v>
      </c>
      <c r="AD701" s="8"/>
      <c r="AE701" s="8">
        <f t="shared" ref="AE701" si="1658">SUM(AC701:AD701)</f>
        <v>555330.60000000009</v>
      </c>
      <c r="AF701" s="8">
        <v>307.8</v>
      </c>
      <c r="AG701" s="8">
        <f>SUM(AE701:AF701)</f>
        <v>555638.40000000014</v>
      </c>
      <c r="AH701" s="83"/>
    </row>
    <row r="702" spans="1:34" s="42" customFormat="1" ht="47.25" hidden="1" outlineLevel="5" x14ac:dyDescent="0.2">
      <c r="A702" s="5" t="s">
        <v>381</v>
      </c>
      <c r="B702" s="5" t="s">
        <v>287</v>
      </c>
      <c r="C702" s="5" t="s">
        <v>409</v>
      </c>
      <c r="D702" s="5"/>
      <c r="E702" s="18" t="s">
        <v>410</v>
      </c>
      <c r="F702" s="4">
        <f t="shared" ref="F702:AG702" si="1659">F703</f>
        <v>54531.7</v>
      </c>
      <c r="G702" s="4">
        <f t="shared" si="1659"/>
        <v>0</v>
      </c>
      <c r="H702" s="4">
        <f t="shared" si="1659"/>
        <v>54531.7</v>
      </c>
      <c r="I702" s="4">
        <f t="shared" si="1659"/>
        <v>0</v>
      </c>
      <c r="J702" s="4">
        <f t="shared" si="1659"/>
        <v>0</v>
      </c>
      <c r="K702" s="4">
        <f t="shared" si="1659"/>
        <v>0</v>
      </c>
      <c r="L702" s="4">
        <f t="shared" si="1659"/>
        <v>54531.7</v>
      </c>
      <c r="M702" s="4">
        <f t="shared" si="1659"/>
        <v>0</v>
      </c>
      <c r="N702" s="4">
        <f t="shared" si="1659"/>
        <v>54531.7</v>
      </c>
      <c r="O702" s="4">
        <f t="shared" si="1659"/>
        <v>0</v>
      </c>
      <c r="P702" s="4">
        <f t="shared" si="1659"/>
        <v>0</v>
      </c>
      <c r="Q702" s="4">
        <f t="shared" si="1659"/>
        <v>54531.7</v>
      </c>
      <c r="R702" s="4">
        <f t="shared" ref="R702" si="1660">R703</f>
        <v>54531.7</v>
      </c>
      <c r="S702" s="4">
        <f t="shared" si="1659"/>
        <v>0</v>
      </c>
      <c r="T702" s="4">
        <f t="shared" si="1659"/>
        <v>54531.7</v>
      </c>
      <c r="U702" s="4">
        <f t="shared" si="1659"/>
        <v>0</v>
      </c>
      <c r="V702" s="4">
        <f t="shared" si="1659"/>
        <v>54531.7</v>
      </c>
      <c r="W702" s="4">
        <f t="shared" si="1659"/>
        <v>0</v>
      </c>
      <c r="X702" s="4">
        <f t="shared" si="1659"/>
        <v>54531.7</v>
      </c>
      <c r="Y702" s="4">
        <f t="shared" si="1659"/>
        <v>0</v>
      </c>
      <c r="Z702" s="4">
        <f t="shared" si="1659"/>
        <v>54531.7</v>
      </c>
      <c r="AA702" s="4">
        <f t="shared" ref="AA702" si="1661">AA703</f>
        <v>57226.8</v>
      </c>
      <c r="AB702" s="4">
        <f t="shared" si="1659"/>
        <v>-5659.8</v>
      </c>
      <c r="AC702" s="4">
        <f t="shared" si="1659"/>
        <v>51567</v>
      </c>
      <c r="AD702" s="4">
        <f t="shared" si="1659"/>
        <v>0</v>
      </c>
      <c r="AE702" s="4">
        <f t="shared" si="1659"/>
        <v>51567</v>
      </c>
      <c r="AF702" s="4">
        <f t="shared" si="1659"/>
        <v>0</v>
      </c>
      <c r="AG702" s="4">
        <f t="shared" si="1659"/>
        <v>51567</v>
      </c>
      <c r="AH702" s="83"/>
    </row>
    <row r="703" spans="1:34" s="42" customFormat="1" ht="31.5" hidden="1" outlineLevel="7" x14ac:dyDescent="0.2">
      <c r="A703" s="11" t="s">
        <v>381</v>
      </c>
      <c r="B703" s="11" t="s">
        <v>287</v>
      </c>
      <c r="C703" s="11" t="s">
        <v>409</v>
      </c>
      <c r="D703" s="11" t="s">
        <v>92</v>
      </c>
      <c r="E703" s="15" t="s">
        <v>93</v>
      </c>
      <c r="F703" s="8">
        <v>54531.7</v>
      </c>
      <c r="G703" s="8"/>
      <c r="H703" s="8">
        <f t="shared" ref="H703" si="1662">SUM(F703:G703)</f>
        <v>54531.7</v>
      </c>
      <c r="I703" s="8"/>
      <c r="J703" s="8"/>
      <c r="K703" s="8"/>
      <c r="L703" s="8">
        <f t="shared" ref="L703" si="1663">SUM(H703:K703)</f>
        <v>54531.7</v>
      </c>
      <c r="M703" s="8"/>
      <c r="N703" s="8">
        <f>SUM(L703:M703)</f>
        <v>54531.7</v>
      </c>
      <c r="O703" s="8"/>
      <c r="P703" s="8"/>
      <c r="Q703" s="8">
        <f>SUM(N703:P703)</f>
        <v>54531.7</v>
      </c>
      <c r="R703" s="8">
        <v>54531.7</v>
      </c>
      <c r="S703" s="8"/>
      <c r="T703" s="8">
        <f t="shared" ref="T703" si="1664">SUM(R703:S703)</f>
        <v>54531.7</v>
      </c>
      <c r="U703" s="8"/>
      <c r="V703" s="8">
        <f t="shared" ref="V703" si="1665">SUM(T703:U703)</f>
        <v>54531.7</v>
      </c>
      <c r="W703" s="8"/>
      <c r="X703" s="8">
        <f>SUM(V703:W703)</f>
        <v>54531.7</v>
      </c>
      <c r="Y703" s="8"/>
      <c r="Z703" s="8">
        <f>SUM(X703:Y703)</f>
        <v>54531.7</v>
      </c>
      <c r="AA703" s="8">
        <v>57226.8</v>
      </c>
      <c r="AB703" s="8">
        <v>-5659.8</v>
      </c>
      <c r="AC703" s="8">
        <f t="shared" ref="AC703" si="1666">SUM(AA703:AB703)</f>
        <v>51567</v>
      </c>
      <c r="AD703" s="8"/>
      <c r="AE703" s="8">
        <f t="shared" ref="AE703" si="1667">SUM(AC703:AD703)</f>
        <v>51567</v>
      </c>
      <c r="AF703" s="8"/>
      <c r="AG703" s="8">
        <f>SUM(AE703:AF703)</f>
        <v>51567</v>
      </c>
      <c r="AH703" s="83"/>
    </row>
    <row r="704" spans="1:34" s="42" customFormat="1" ht="47.25" outlineLevel="5" x14ac:dyDescent="0.2">
      <c r="A704" s="5" t="s">
        <v>381</v>
      </c>
      <c r="B704" s="5" t="s">
        <v>287</v>
      </c>
      <c r="C704" s="5" t="s">
        <v>411</v>
      </c>
      <c r="D704" s="5"/>
      <c r="E704" s="18" t="s">
        <v>412</v>
      </c>
      <c r="F704" s="4">
        <f t="shared" ref="F704:AG704" si="1668">F705</f>
        <v>84697.9</v>
      </c>
      <c r="G704" s="4">
        <f t="shared" si="1668"/>
        <v>0</v>
      </c>
      <c r="H704" s="4">
        <f t="shared" si="1668"/>
        <v>84697.9</v>
      </c>
      <c r="I704" s="4">
        <f t="shared" si="1668"/>
        <v>0</v>
      </c>
      <c r="J704" s="4">
        <f t="shared" si="1668"/>
        <v>0</v>
      </c>
      <c r="K704" s="4">
        <f t="shared" si="1668"/>
        <v>0</v>
      </c>
      <c r="L704" s="4">
        <f t="shared" si="1668"/>
        <v>84697.9</v>
      </c>
      <c r="M704" s="4">
        <f t="shared" si="1668"/>
        <v>0</v>
      </c>
      <c r="N704" s="4">
        <f t="shared" si="1668"/>
        <v>84697.9</v>
      </c>
      <c r="O704" s="4">
        <f t="shared" si="1668"/>
        <v>2112</v>
      </c>
      <c r="P704" s="4">
        <f t="shared" si="1668"/>
        <v>0</v>
      </c>
      <c r="Q704" s="4">
        <f t="shared" si="1668"/>
        <v>86809.9</v>
      </c>
      <c r="R704" s="4">
        <f t="shared" ref="R704" si="1669">R705</f>
        <v>80408.5</v>
      </c>
      <c r="S704" s="4">
        <f t="shared" si="1668"/>
        <v>0</v>
      </c>
      <c r="T704" s="4">
        <f t="shared" si="1668"/>
        <v>80408.5</v>
      </c>
      <c r="U704" s="4">
        <f t="shared" si="1668"/>
        <v>0</v>
      </c>
      <c r="V704" s="4">
        <f t="shared" si="1668"/>
        <v>80408.5</v>
      </c>
      <c r="W704" s="4">
        <f t="shared" si="1668"/>
        <v>0</v>
      </c>
      <c r="X704" s="4">
        <f t="shared" si="1668"/>
        <v>80408.5</v>
      </c>
      <c r="Y704" s="4">
        <f t="shared" si="1668"/>
        <v>1365.1</v>
      </c>
      <c r="Z704" s="4">
        <f t="shared" si="1668"/>
        <v>81773.600000000006</v>
      </c>
      <c r="AA704" s="4">
        <f t="shared" ref="AA704" si="1670">AA705</f>
        <v>79633.899999999994</v>
      </c>
      <c r="AB704" s="4">
        <f t="shared" si="1668"/>
        <v>0</v>
      </c>
      <c r="AC704" s="4">
        <f t="shared" si="1668"/>
        <v>79633.899999999994</v>
      </c>
      <c r="AD704" s="4">
        <f t="shared" si="1668"/>
        <v>0</v>
      </c>
      <c r="AE704" s="4">
        <f t="shared" si="1668"/>
        <v>79633.899999999994</v>
      </c>
      <c r="AF704" s="4">
        <f t="shared" si="1668"/>
        <v>600.9</v>
      </c>
      <c r="AG704" s="4">
        <f t="shared" si="1668"/>
        <v>80234.799999999988</v>
      </c>
      <c r="AH704" s="83"/>
    </row>
    <row r="705" spans="1:34" s="42" customFormat="1" ht="31.5" outlineLevel="7" x14ac:dyDescent="0.2">
      <c r="A705" s="11" t="s">
        <v>381</v>
      </c>
      <c r="B705" s="11" t="s">
        <v>287</v>
      </c>
      <c r="C705" s="11" t="s">
        <v>411</v>
      </c>
      <c r="D705" s="11" t="s">
        <v>92</v>
      </c>
      <c r="E705" s="15" t="s">
        <v>93</v>
      </c>
      <c r="F705" s="8">
        <v>84697.9</v>
      </c>
      <c r="G705" s="8"/>
      <c r="H705" s="8">
        <f t="shared" ref="H705" si="1671">SUM(F705:G705)</f>
        <v>84697.9</v>
      </c>
      <c r="I705" s="8"/>
      <c r="J705" s="8"/>
      <c r="K705" s="8"/>
      <c r="L705" s="8">
        <f t="shared" ref="L705" si="1672">SUM(H705:K705)</f>
        <v>84697.9</v>
      </c>
      <c r="M705" s="8"/>
      <c r="N705" s="8">
        <f>SUM(L705:M705)</f>
        <v>84697.9</v>
      </c>
      <c r="O705" s="8">
        <v>2112</v>
      </c>
      <c r="P705" s="8"/>
      <c r="Q705" s="8">
        <f>SUM(N705:P705)</f>
        <v>86809.9</v>
      </c>
      <c r="R705" s="8">
        <v>80408.5</v>
      </c>
      <c r="S705" s="8"/>
      <c r="T705" s="8">
        <f t="shared" ref="T705" si="1673">SUM(R705:S705)</f>
        <v>80408.5</v>
      </c>
      <c r="U705" s="8"/>
      <c r="V705" s="8">
        <f t="shared" ref="V705" si="1674">SUM(T705:U705)</f>
        <v>80408.5</v>
      </c>
      <c r="W705" s="8"/>
      <c r="X705" s="8">
        <f>SUM(V705:W705)</f>
        <v>80408.5</v>
      </c>
      <c r="Y705" s="8">
        <v>1365.1</v>
      </c>
      <c r="Z705" s="8">
        <f>SUM(X705:Y705)</f>
        <v>81773.600000000006</v>
      </c>
      <c r="AA705" s="8">
        <v>79633.899999999994</v>
      </c>
      <c r="AB705" s="8"/>
      <c r="AC705" s="8">
        <f t="shared" ref="AC705" si="1675">SUM(AA705:AB705)</f>
        <v>79633.899999999994</v>
      </c>
      <c r="AD705" s="8"/>
      <c r="AE705" s="8">
        <f t="shared" ref="AE705" si="1676">SUM(AC705:AD705)</f>
        <v>79633.899999999994</v>
      </c>
      <c r="AF705" s="8">
        <v>600.9</v>
      </c>
      <c r="AG705" s="8">
        <f>SUM(AE705:AF705)</f>
        <v>80234.799999999988</v>
      </c>
      <c r="AH705" s="83"/>
    </row>
    <row r="706" spans="1:34" s="43" customFormat="1" ht="173.25" hidden="1" outlineLevel="5" x14ac:dyDescent="0.2">
      <c r="A706" s="5" t="s">
        <v>381</v>
      </c>
      <c r="B706" s="5" t="s">
        <v>287</v>
      </c>
      <c r="C706" s="5" t="s">
        <v>413</v>
      </c>
      <c r="D706" s="5"/>
      <c r="E706" s="50" t="s">
        <v>586</v>
      </c>
      <c r="F706" s="4">
        <f t="shared" ref="F706:AF708" si="1677">F707</f>
        <v>417.56</v>
      </c>
      <c r="G706" s="4">
        <f t="shared" si="1677"/>
        <v>0</v>
      </c>
      <c r="H706" s="4">
        <f t="shared" si="1677"/>
        <v>417.56</v>
      </c>
      <c r="I706" s="4">
        <f t="shared" si="1677"/>
        <v>0</v>
      </c>
      <c r="J706" s="4">
        <f t="shared" si="1677"/>
        <v>0</v>
      </c>
      <c r="K706" s="4">
        <f t="shared" si="1677"/>
        <v>0</v>
      </c>
      <c r="L706" s="4">
        <f t="shared" si="1677"/>
        <v>417.56</v>
      </c>
      <c r="M706" s="4">
        <f t="shared" si="1677"/>
        <v>0</v>
      </c>
      <c r="N706" s="4">
        <f t="shared" si="1677"/>
        <v>417.56</v>
      </c>
      <c r="O706" s="4">
        <f t="shared" si="1677"/>
        <v>0</v>
      </c>
      <c r="P706" s="4">
        <f t="shared" si="1677"/>
        <v>0</v>
      </c>
      <c r="Q706" s="4">
        <f t="shared" si="1677"/>
        <v>417.56</v>
      </c>
      <c r="R706" s="4">
        <f t="shared" ref="R706:R708" si="1678">R707</f>
        <v>419.81</v>
      </c>
      <c r="S706" s="4">
        <f t="shared" si="1677"/>
        <v>0</v>
      </c>
      <c r="T706" s="4">
        <f t="shared" si="1677"/>
        <v>419.81</v>
      </c>
      <c r="U706" s="4">
        <f t="shared" si="1677"/>
        <v>0</v>
      </c>
      <c r="V706" s="4">
        <f t="shared" si="1677"/>
        <v>419.81</v>
      </c>
      <c r="W706" s="4">
        <f t="shared" si="1677"/>
        <v>0</v>
      </c>
      <c r="X706" s="4">
        <f t="shared" si="1677"/>
        <v>419.81</v>
      </c>
      <c r="Y706" s="4">
        <f t="shared" si="1677"/>
        <v>0</v>
      </c>
      <c r="Z706" s="4">
        <f t="shared" si="1677"/>
        <v>419.81</v>
      </c>
      <c r="AA706" s="4">
        <f t="shared" ref="AA706:AA708" si="1679">AA707</f>
        <v>426.55</v>
      </c>
      <c r="AB706" s="4">
        <f t="shared" si="1677"/>
        <v>0</v>
      </c>
      <c r="AC706" s="4">
        <f t="shared" si="1677"/>
        <v>426.55</v>
      </c>
      <c r="AD706" s="4">
        <f t="shared" si="1677"/>
        <v>0</v>
      </c>
      <c r="AE706" s="4">
        <f t="shared" si="1677"/>
        <v>426.55</v>
      </c>
      <c r="AF706" s="4">
        <f t="shared" si="1677"/>
        <v>0</v>
      </c>
      <c r="AG706" s="4">
        <f t="shared" ref="AF706:AG708" si="1680">AG707</f>
        <v>426.55</v>
      </c>
      <c r="AH706" s="83"/>
    </row>
    <row r="707" spans="1:34" s="43" customFormat="1" ht="31.5" hidden="1" outlineLevel="7" x14ac:dyDescent="0.2">
      <c r="A707" s="11" t="s">
        <v>381</v>
      </c>
      <c r="B707" s="11" t="s">
        <v>287</v>
      </c>
      <c r="C707" s="11" t="s">
        <v>413</v>
      </c>
      <c r="D707" s="11" t="s">
        <v>92</v>
      </c>
      <c r="E707" s="15" t="s">
        <v>93</v>
      </c>
      <c r="F707" s="26">
        <v>417.56</v>
      </c>
      <c r="G707" s="8"/>
      <c r="H707" s="8">
        <f t="shared" ref="H707" si="1681">SUM(F707:G707)</f>
        <v>417.56</v>
      </c>
      <c r="I707" s="8"/>
      <c r="J707" s="8"/>
      <c r="K707" s="8"/>
      <c r="L707" s="8">
        <f t="shared" ref="L707" si="1682">SUM(H707:K707)</f>
        <v>417.56</v>
      </c>
      <c r="M707" s="8"/>
      <c r="N707" s="8">
        <f>SUM(L707:M707)</f>
        <v>417.56</v>
      </c>
      <c r="O707" s="8"/>
      <c r="P707" s="8"/>
      <c r="Q707" s="8">
        <f>SUM(N707:P707)</f>
        <v>417.56</v>
      </c>
      <c r="R707" s="26">
        <v>419.81</v>
      </c>
      <c r="S707" s="8"/>
      <c r="T707" s="8">
        <f t="shared" ref="T707" si="1683">SUM(R707:S707)</f>
        <v>419.81</v>
      </c>
      <c r="U707" s="8"/>
      <c r="V707" s="8">
        <f t="shared" ref="V707" si="1684">SUM(T707:U707)</f>
        <v>419.81</v>
      </c>
      <c r="W707" s="8"/>
      <c r="X707" s="8">
        <f>SUM(V707:W707)</f>
        <v>419.81</v>
      </c>
      <c r="Y707" s="8"/>
      <c r="Z707" s="8">
        <f>SUM(X707:Y707)</f>
        <v>419.81</v>
      </c>
      <c r="AA707" s="26">
        <v>426.55</v>
      </c>
      <c r="AB707" s="8"/>
      <c r="AC707" s="8">
        <f t="shared" ref="AC707" si="1685">SUM(AA707:AB707)</f>
        <v>426.55</v>
      </c>
      <c r="AD707" s="8"/>
      <c r="AE707" s="8">
        <f t="shared" ref="AE707" si="1686">SUM(AC707:AD707)</f>
        <v>426.55</v>
      </c>
      <c r="AF707" s="8"/>
      <c r="AG707" s="8">
        <f>SUM(AE707:AF707)</f>
        <v>426.55</v>
      </c>
      <c r="AH707" s="83"/>
    </row>
    <row r="708" spans="1:34" s="42" customFormat="1" ht="173.25" hidden="1" outlineLevel="5" x14ac:dyDescent="0.2">
      <c r="A708" s="5" t="s">
        <v>381</v>
      </c>
      <c r="B708" s="5" t="s">
        <v>287</v>
      </c>
      <c r="C708" s="5" t="s">
        <v>413</v>
      </c>
      <c r="D708" s="5"/>
      <c r="E708" s="50" t="s">
        <v>587</v>
      </c>
      <c r="F708" s="4">
        <f t="shared" si="1677"/>
        <v>5149.8999999999996</v>
      </c>
      <c r="G708" s="4">
        <f t="shared" si="1677"/>
        <v>0</v>
      </c>
      <c r="H708" s="4">
        <f t="shared" si="1677"/>
        <v>5149.8999999999996</v>
      </c>
      <c r="I708" s="4">
        <f t="shared" si="1677"/>
        <v>0</v>
      </c>
      <c r="J708" s="4">
        <f t="shared" si="1677"/>
        <v>0</v>
      </c>
      <c r="K708" s="4">
        <f t="shared" si="1677"/>
        <v>0</v>
      </c>
      <c r="L708" s="4">
        <f t="shared" si="1677"/>
        <v>5149.8999999999996</v>
      </c>
      <c r="M708" s="4">
        <f t="shared" si="1677"/>
        <v>0</v>
      </c>
      <c r="N708" s="4">
        <f t="shared" si="1677"/>
        <v>5149.8999999999996</v>
      </c>
      <c r="O708" s="4">
        <f t="shared" si="1677"/>
        <v>0</v>
      </c>
      <c r="P708" s="4">
        <f t="shared" si="1677"/>
        <v>0</v>
      </c>
      <c r="Q708" s="4">
        <f t="shared" si="1677"/>
        <v>5149.8999999999996</v>
      </c>
      <c r="R708" s="4">
        <f t="shared" si="1678"/>
        <v>5177.6000000000004</v>
      </c>
      <c r="S708" s="4">
        <f t="shared" si="1677"/>
        <v>0</v>
      </c>
      <c r="T708" s="4">
        <f t="shared" si="1677"/>
        <v>5177.6000000000004</v>
      </c>
      <c r="U708" s="4">
        <f t="shared" si="1677"/>
        <v>0</v>
      </c>
      <c r="V708" s="4">
        <f t="shared" si="1677"/>
        <v>5177.6000000000004</v>
      </c>
      <c r="W708" s="4">
        <f t="shared" si="1677"/>
        <v>0</v>
      </c>
      <c r="X708" s="4">
        <f t="shared" si="1677"/>
        <v>5177.6000000000004</v>
      </c>
      <c r="Y708" s="4">
        <f t="shared" si="1677"/>
        <v>0</v>
      </c>
      <c r="Z708" s="4">
        <f t="shared" si="1677"/>
        <v>5177.6000000000004</v>
      </c>
      <c r="AA708" s="4">
        <f t="shared" si="1679"/>
        <v>5260.7</v>
      </c>
      <c r="AB708" s="4">
        <f t="shared" si="1677"/>
        <v>0</v>
      </c>
      <c r="AC708" s="4">
        <f t="shared" si="1677"/>
        <v>5260.7</v>
      </c>
      <c r="AD708" s="4">
        <f t="shared" si="1677"/>
        <v>0</v>
      </c>
      <c r="AE708" s="4">
        <f t="shared" si="1677"/>
        <v>5260.7</v>
      </c>
      <c r="AF708" s="4">
        <f t="shared" si="1680"/>
        <v>0</v>
      </c>
      <c r="AG708" s="4">
        <f t="shared" si="1680"/>
        <v>5260.7</v>
      </c>
      <c r="AH708" s="83"/>
    </row>
    <row r="709" spans="1:34" s="42" customFormat="1" ht="31.5" hidden="1" outlineLevel="7" x14ac:dyDescent="0.2">
      <c r="A709" s="11" t="s">
        <v>381</v>
      </c>
      <c r="B709" s="11" t="s">
        <v>287</v>
      </c>
      <c r="C709" s="11" t="s">
        <v>413</v>
      </c>
      <c r="D709" s="11" t="s">
        <v>92</v>
      </c>
      <c r="E709" s="15" t="s">
        <v>93</v>
      </c>
      <c r="F709" s="8">
        <v>5149.8999999999996</v>
      </c>
      <c r="G709" s="8"/>
      <c r="H709" s="8">
        <f t="shared" ref="H709" si="1687">SUM(F709:G709)</f>
        <v>5149.8999999999996</v>
      </c>
      <c r="I709" s="8"/>
      <c r="J709" s="8"/>
      <c r="K709" s="8"/>
      <c r="L709" s="8">
        <f t="shared" ref="L709" si="1688">SUM(H709:K709)</f>
        <v>5149.8999999999996</v>
      </c>
      <c r="M709" s="8"/>
      <c r="N709" s="8">
        <f>SUM(L709:M709)</f>
        <v>5149.8999999999996</v>
      </c>
      <c r="O709" s="8"/>
      <c r="P709" s="8"/>
      <c r="Q709" s="8">
        <f>SUM(N709:P709)</f>
        <v>5149.8999999999996</v>
      </c>
      <c r="R709" s="8">
        <v>5177.6000000000004</v>
      </c>
      <c r="S709" s="8"/>
      <c r="T709" s="8">
        <f t="shared" ref="T709" si="1689">SUM(R709:S709)</f>
        <v>5177.6000000000004</v>
      </c>
      <c r="U709" s="8"/>
      <c r="V709" s="8">
        <f t="shared" ref="V709" si="1690">SUM(T709:U709)</f>
        <v>5177.6000000000004</v>
      </c>
      <c r="W709" s="8"/>
      <c r="X709" s="8">
        <f>SUM(V709:W709)</f>
        <v>5177.6000000000004</v>
      </c>
      <c r="Y709" s="8"/>
      <c r="Z709" s="8">
        <f>SUM(X709:Y709)</f>
        <v>5177.6000000000004</v>
      </c>
      <c r="AA709" s="8">
        <v>5260.7</v>
      </c>
      <c r="AB709" s="8"/>
      <c r="AC709" s="8">
        <f t="shared" ref="AC709" si="1691">SUM(AA709:AB709)</f>
        <v>5260.7</v>
      </c>
      <c r="AD709" s="8"/>
      <c r="AE709" s="8">
        <f t="shared" ref="AE709" si="1692">SUM(AC709:AD709)</f>
        <v>5260.7</v>
      </c>
      <c r="AF709" s="8"/>
      <c r="AG709" s="8">
        <f>SUM(AE709:AF709)</f>
        <v>5260.7</v>
      </c>
      <c r="AH709" s="83"/>
    </row>
    <row r="710" spans="1:34" ht="21" hidden="1" customHeight="1" outlineLevel="1" x14ac:dyDescent="0.2">
      <c r="A710" s="5" t="s">
        <v>381</v>
      </c>
      <c r="B710" s="5" t="s">
        <v>414</v>
      </c>
      <c r="C710" s="5"/>
      <c r="D710" s="5"/>
      <c r="E710" s="18" t="s">
        <v>415</v>
      </c>
      <c r="F710" s="4">
        <f>F711</f>
        <v>71424.800000000003</v>
      </c>
      <c r="G710" s="4">
        <f t="shared" ref="G710:Q710" si="1693">G711</f>
        <v>6184.1750000000002</v>
      </c>
      <c r="H710" s="4">
        <f t="shared" si="1693"/>
        <v>77608.975000000006</v>
      </c>
      <c r="I710" s="4">
        <f t="shared" si="1693"/>
        <v>27402.525000000001</v>
      </c>
      <c r="J710" s="4">
        <f t="shared" si="1693"/>
        <v>269.995</v>
      </c>
      <c r="K710" s="4">
        <f t="shared" si="1693"/>
        <v>0</v>
      </c>
      <c r="L710" s="4">
        <f t="shared" si="1693"/>
        <v>105281.49500000001</v>
      </c>
      <c r="M710" s="4">
        <f t="shared" si="1693"/>
        <v>0</v>
      </c>
      <c r="N710" s="4">
        <f t="shared" si="1693"/>
        <v>105281.49500000001</v>
      </c>
      <c r="O710" s="4">
        <f t="shared" si="1693"/>
        <v>0</v>
      </c>
      <c r="P710" s="4">
        <f t="shared" si="1693"/>
        <v>0</v>
      </c>
      <c r="Q710" s="4">
        <f t="shared" si="1693"/>
        <v>105281.49500000001</v>
      </c>
      <c r="R710" s="4">
        <f t="shared" ref="R710:AA710" si="1694">R711</f>
        <v>68000</v>
      </c>
      <c r="S710" s="4">
        <f t="shared" ref="S710" si="1695">S711</f>
        <v>0</v>
      </c>
      <c r="T710" s="4">
        <f t="shared" ref="T710:Z710" si="1696">T711</f>
        <v>68000</v>
      </c>
      <c r="U710" s="4">
        <f t="shared" si="1696"/>
        <v>0</v>
      </c>
      <c r="V710" s="4">
        <f t="shared" si="1696"/>
        <v>68000</v>
      </c>
      <c r="W710" s="4">
        <f t="shared" si="1696"/>
        <v>0</v>
      </c>
      <c r="X710" s="4">
        <f t="shared" si="1696"/>
        <v>68000</v>
      </c>
      <c r="Y710" s="4">
        <f t="shared" si="1696"/>
        <v>0</v>
      </c>
      <c r="Z710" s="4">
        <f t="shared" si="1696"/>
        <v>68000</v>
      </c>
      <c r="AA710" s="4">
        <f t="shared" si="1694"/>
        <v>68000</v>
      </c>
      <c r="AB710" s="4">
        <f t="shared" ref="AB710" si="1697">AB711</f>
        <v>0</v>
      </c>
      <c r="AC710" s="4">
        <f t="shared" ref="AC710:AG710" si="1698">AC711</f>
        <v>68000</v>
      </c>
      <c r="AD710" s="4">
        <f t="shared" si="1698"/>
        <v>0</v>
      </c>
      <c r="AE710" s="4">
        <f t="shared" si="1698"/>
        <v>68000</v>
      </c>
      <c r="AF710" s="4">
        <f t="shared" si="1698"/>
        <v>0</v>
      </c>
      <c r="AG710" s="4">
        <f t="shared" si="1698"/>
        <v>68000</v>
      </c>
      <c r="AH710" s="83"/>
    </row>
    <row r="711" spans="1:34" ht="31.5" hidden="1" outlineLevel="2" x14ac:dyDescent="0.2">
      <c r="A711" s="5" t="s">
        <v>381</v>
      </c>
      <c r="B711" s="5" t="s">
        <v>414</v>
      </c>
      <c r="C711" s="5" t="s">
        <v>289</v>
      </c>
      <c r="D711" s="5"/>
      <c r="E711" s="18" t="s">
        <v>290</v>
      </c>
      <c r="F711" s="4">
        <f>F720</f>
        <v>71424.800000000003</v>
      </c>
      <c r="G711" s="4">
        <f>G720+G712</f>
        <v>6184.1750000000002</v>
      </c>
      <c r="H711" s="4">
        <f t="shared" ref="H711:AC711" si="1699">H720+H712</f>
        <v>77608.975000000006</v>
      </c>
      <c r="I711" s="4">
        <f t="shared" si="1699"/>
        <v>27402.525000000001</v>
      </c>
      <c r="J711" s="4">
        <f t="shared" si="1699"/>
        <v>269.995</v>
      </c>
      <c r="K711" s="4">
        <f>K720+K712</f>
        <v>0</v>
      </c>
      <c r="L711" s="4">
        <f t="shared" ref="L711" si="1700">L720+L712</f>
        <v>105281.49500000001</v>
      </c>
      <c r="M711" s="4">
        <f>M720+M712</f>
        <v>0</v>
      </c>
      <c r="N711" s="4">
        <f t="shared" ref="N711:O711" si="1701">N720+N712</f>
        <v>105281.49500000001</v>
      </c>
      <c r="O711" s="4">
        <f t="shared" si="1701"/>
        <v>0</v>
      </c>
      <c r="P711" s="4">
        <f>P720+P712</f>
        <v>0</v>
      </c>
      <c r="Q711" s="4">
        <f t="shared" ref="Q711" si="1702">Q720+Q712</f>
        <v>105281.49500000001</v>
      </c>
      <c r="R711" s="4">
        <f t="shared" si="1699"/>
        <v>68000</v>
      </c>
      <c r="S711" s="4">
        <f t="shared" si="1699"/>
        <v>0</v>
      </c>
      <c r="T711" s="4">
        <f t="shared" si="1699"/>
        <v>68000</v>
      </c>
      <c r="U711" s="4">
        <f>U720+U712</f>
        <v>0</v>
      </c>
      <c r="V711" s="4">
        <f t="shared" ref="V711" si="1703">V720+V712</f>
        <v>68000</v>
      </c>
      <c r="W711" s="4">
        <f>W720+W712</f>
        <v>0</v>
      </c>
      <c r="X711" s="4">
        <f t="shared" ref="X711:Y711" si="1704">X720+X712</f>
        <v>68000</v>
      </c>
      <c r="Y711" s="4">
        <f t="shared" si="1704"/>
        <v>0</v>
      </c>
      <c r="Z711" s="4">
        <f t="shared" ref="Z711" si="1705">Z720+Z712</f>
        <v>68000</v>
      </c>
      <c r="AA711" s="4">
        <f t="shared" si="1699"/>
        <v>68000</v>
      </c>
      <c r="AB711" s="4">
        <f t="shared" si="1699"/>
        <v>0</v>
      </c>
      <c r="AC711" s="4">
        <f t="shared" si="1699"/>
        <v>68000</v>
      </c>
      <c r="AD711" s="4">
        <f>AD720+AD712</f>
        <v>0</v>
      </c>
      <c r="AE711" s="4">
        <f t="shared" ref="AE711:AF711" si="1706">AE720+AE712</f>
        <v>68000</v>
      </c>
      <c r="AF711" s="4">
        <f t="shared" si="1706"/>
        <v>0</v>
      </c>
      <c r="AG711" s="4">
        <f t="shared" ref="AG711" si="1707">AG720+AG712</f>
        <v>68000</v>
      </c>
      <c r="AH711" s="83"/>
    </row>
    <row r="712" spans="1:34" ht="31.5" hidden="1" outlineLevel="2" x14ac:dyDescent="0.2">
      <c r="A712" s="5" t="s">
        <v>381</v>
      </c>
      <c r="B712" s="5" t="s">
        <v>414</v>
      </c>
      <c r="C712" s="5" t="s">
        <v>291</v>
      </c>
      <c r="D712" s="5"/>
      <c r="E712" s="18" t="s">
        <v>292</v>
      </c>
      <c r="F712" s="4"/>
      <c r="G712" s="4">
        <f t="shared" ref="G712:Q718" si="1708">G713</f>
        <v>6184.1750000000002</v>
      </c>
      <c r="H712" s="4">
        <f t="shared" si="1708"/>
        <v>6184.1750000000002</v>
      </c>
      <c r="I712" s="4">
        <f t="shared" si="1708"/>
        <v>27402.525000000001</v>
      </c>
      <c r="J712" s="4">
        <f t="shared" si="1708"/>
        <v>269.995</v>
      </c>
      <c r="K712" s="4">
        <f t="shared" si="1708"/>
        <v>0</v>
      </c>
      <c r="L712" s="4">
        <f t="shared" si="1708"/>
        <v>33856.695000000007</v>
      </c>
      <c r="M712" s="4">
        <f t="shared" si="1708"/>
        <v>0</v>
      </c>
      <c r="N712" s="4">
        <f t="shared" si="1708"/>
        <v>33856.695000000007</v>
      </c>
      <c r="O712" s="4">
        <f t="shared" si="1708"/>
        <v>0</v>
      </c>
      <c r="P712" s="4">
        <f t="shared" si="1708"/>
        <v>0</v>
      </c>
      <c r="Q712" s="4">
        <f t="shared" si="1708"/>
        <v>33856.695000000007</v>
      </c>
      <c r="R712" s="4"/>
      <c r="S712" s="4"/>
      <c r="T712" s="4"/>
      <c r="U712" s="4">
        <f t="shared" ref="U712:V716" si="1709">U713</f>
        <v>0</v>
      </c>
      <c r="V712" s="4"/>
      <c r="W712" s="4">
        <f t="shared" ref="W712:Z718" si="1710">W713</f>
        <v>0</v>
      </c>
      <c r="X712" s="4">
        <f t="shared" si="1710"/>
        <v>0</v>
      </c>
      <c r="Y712" s="4">
        <f t="shared" si="1710"/>
        <v>0</v>
      </c>
      <c r="Z712" s="4">
        <f t="shared" si="1710"/>
        <v>0</v>
      </c>
      <c r="AA712" s="4"/>
      <c r="AB712" s="4"/>
      <c r="AC712" s="4"/>
      <c r="AD712" s="4">
        <f t="shared" ref="AD712:AE716" si="1711">AD713</f>
        <v>0</v>
      </c>
      <c r="AE712" s="4"/>
      <c r="AF712" s="4">
        <f t="shared" ref="AF712:AG718" si="1712">AF713</f>
        <v>0</v>
      </c>
      <c r="AG712" s="4">
        <f t="shared" si="1712"/>
        <v>0</v>
      </c>
      <c r="AH712" s="83"/>
    </row>
    <row r="713" spans="1:34" ht="47.25" hidden="1" outlineLevel="2" x14ac:dyDescent="0.2">
      <c r="A713" s="5" t="s">
        <v>381</v>
      </c>
      <c r="B713" s="5" t="s">
        <v>414</v>
      </c>
      <c r="C713" s="5" t="s">
        <v>293</v>
      </c>
      <c r="D713" s="5"/>
      <c r="E713" s="18" t="s">
        <v>294</v>
      </c>
      <c r="F713" s="4"/>
      <c r="G713" s="4">
        <f>G716</f>
        <v>6184.1750000000002</v>
      </c>
      <c r="H713" s="4">
        <f>H716</f>
        <v>6184.1750000000002</v>
      </c>
      <c r="I713" s="4">
        <f>I716+I718+I714</f>
        <v>27402.525000000001</v>
      </c>
      <c r="J713" s="4">
        <f t="shared" ref="J713:AD713" si="1713">J716+J718+J714</f>
        <v>269.995</v>
      </c>
      <c r="K713" s="4">
        <f t="shared" si="1713"/>
        <v>0</v>
      </c>
      <c r="L713" s="4">
        <f t="shared" si="1713"/>
        <v>33856.695000000007</v>
      </c>
      <c r="M713" s="4">
        <f t="shared" ref="M713:N713" si="1714">M716+M718+M714</f>
        <v>0</v>
      </c>
      <c r="N713" s="4">
        <f t="shared" si="1714"/>
        <v>33856.695000000007</v>
      </c>
      <c r="O713" s="4">
        <f>O716+O718+O714</f>
        <v>0</v>
      </c>
      <c r="P713" s="4">
        <f t="shared" ref="P713:Q713" si="1715">P716+P718+P714</f>
        <v>0</v>
      </c>
      <c r="Q713" s="4">
        <f t="shared" si="1715"/>
        <v>33856.695000000007</v>
      </c>
      <c r="R713" s="4">
        <f t="shared" si="1713"/>
        <v>0</v>
      </c>
      <c r="S713" s="4">
        <f t="shared" si="1713"/>
        <v>0</v>
      </c>
      <c r="T713" s="4">
        <f t="shared" si="1713"/>
        <v>0</v>
      </c>
      <c r="U713" s="4">
        <f t="shared" si="1713"/>
        <v>0</v>
      </c>
      <c r="V713" s="4"/>
      <c r="W713" s="4">
        <f t="shared" ref="W713:X713" si="1716">W716+W718+W714</f>
        <v>0</v>
      </c>
      <c r="X713" s="4">
        <f t="shared" si="1716"/>
        <v>0</v>
      </c>
      <c r="Y713" s="4">
        <f>Y716+Y718+Y714</f>
        <v>0</v>
      </c>
      <c r="Z713" s="4">
        <f t="shared" ref="Z713" si="1717">Z716+Z718+Z714</f>
        <v>0</v>
      </c>
      <c r="AA713" s="4">
        <f t="shared" si="1713"/>
        <v>0</v>
      </c>
      <c r="AB713" s="4">
        <f t="shared" si="1713"/>
        <v>0</v>
      </c>
      <c r="AC713" s="4">
        <f t="shared" si="1713"/>
        <v>0</v>
      </c>
      <c r="AD713" s="4">
        <f t="shared" si="1713"/>
        <v>0</v>
      </c>
      <c r="AE713" s="4"/>
      <c r="AF713" s="4">
        <f>AF716+AF718+AF714</f>
        <v>0</v>
      </c>
      <c r="AG713" s="4">
        <f t="shared" ref="AG713" si="1718">AG716+AG718+AG714</f>
        <v>0</v>
      </c>
      <c r="AH713" s="83"/>
    </row>
    <row r="714" spans="1:34" s="41" customFormat="1" ht="31.5" hidden="1" outlineLevel="2" x14ac:dyDescent="0.2">
      <c r="A714" s="5" t="s">
        <v>381</v>
      </c>
      <c r="B714" s="5" t="s">
        <v>414</v>
      </c>
      <c r="C714" s="10" t="s">
        <v>696</v>
      </c>
      <c r="D714" s="10"/>
      <c r="E714" s="32" t="s">
        <v>695</v>
      </c>
      <c r="F714" s="4"/>
      <c r="G714" s="4"/>
      <c r="H714" s="4"/>
      <c r="I714" s="4">
        <f t="shared" si="1708"/>
        <v>0</v>
      </c>
      <c r="J714" s="4">
        <f t="shared" si="1708"/>
        <v>269.995</v>
      </c>
      <c r="K714" s="4">
        <f t="shared" si="1708"/>
        <v>0</v>
      </c>
      <c r="L714" s="4">
        <f t="shared" si="1708"/>
        <v>269.995</v>
      </c>
      <c r="M714" s="4">
        <f t="shared" si="1708"/>
        <v>0</v>
      </c>
      <c r="N714" s="4">
        <f t="shared" si="1708"/>
        <v>269.995</v>
      </c>
      <c r="O714" s="4">
        <f t="shared" si="1708"/>
        <v>0</v>
      </c>
      <c r="P714" s="4">
        <f t="shared" si="1708"/>
        <v>0</v>
      </c>
      <c r="Q714" s="4">
        <f t="shared" si="1708"/>
        <v>269.995</v>
      </c>
      <c r="R714" s="4"/>
      <c r="S714" s="4"/>
      <c r="T714" s="4"/>
      <c r="U714" s="4"/>
      <c r="V714" s="4"/>
      <c r="W714" s="4">
        <f t="shared" si="1710"/>
        <v>0</v>
      </c>
      <c r="X714" s="4">
        <f t="shared" si="1710"/>
        <v>0</v>
      </c>
      <c r="Y714" s="4">
        <f t="shared" si="1710"/>
        <v>0</v>
      </c>
      <c r="Z714" s="4">
        <f t="shared" si="1710"/>
        <v>0</v>
      </c>
      <c r="AA714" s="4"/>
      <c r="AB714" s="4"/>
      <c r="AC714" s="4"/>
      <c r="AD714" s="4"/>
      <c r="AE714" s="4"/>
      <c r="AF714" s="4">
        <f t="shared" si="1712"/>
        <v>0</v>
      </c>
      <c r="AG714" s="4">
        <f t="shared" si="1712"/>
        <v>0</v>
      </c>
      <c r="AH714" s="83"/>
    </row>
    <row r="715" spans="1:34" s="43" customFormat="1" ht="31.5" hidden="1" outlineLevel="2" x14ac:dyDescent="0.2">
      <c r="A715" s="11" t="s">
        <v>381</v>
      </c>
      <c r="B715" s="11" t="s">
        <v>414</v>
      </c>
      <c r="C715" s="9" t="s">
        <v>696</v>
      </c>
      <c r="D715" s="9" t="s">
        <v>92</v>
      </c>
      <c r="E715" s="30" t="s">
        <v>584</v>
      </c>
      <c r="F715" s="8"/>
      <c r="G715" s="8"/>
      <c r="H715" s="8"/>
      <c r="I715" s="24"/>
      <c r="J715" s="8">
        <f>85+184.995</f>
        <v>269.995</v>
      </c>
      <c r="K715" s="24"/>
      <c r="L715" s="8">
        <f t="shared" ref="L715" si="1719">SUM(H715:K715)</f>
        <v>269.995</v>
      </c>
      <c r="M715" s="24"/>
      <c r="N715" s="8">
        <f>SUM(L715:M715)</f>
        <v>269.995</v>
      </c>
      <c r="O715" s="24"/>
      <c r="P715" s="24"/>
      <c r="Q715" s="8">
        <f>SUM(N715:P715)</f>
        <v>269.995</v>
      </c>
      <c r="R715" s="8"/>
      <c r="S715" s="8"/>
      <c r="T715" s="8"/>
      <c r="U715" s="8"/>
      <c r="V715" s="8"/>
      <c r="W715" s="24"/>
      <c r="X715" s="8">
        <f>SUM(V715:W715)</f>
        <v>0</v>
      </c>
      <c r="Y715" s="24"/>
      <c r="Z715" s="8">
        <f>SUM(X715:Y715)</f>
        <v>0</v>
      </c>
      <c r="AA715" s="8"/>
      <c r="AB715" s="8"/>
      <c r="AC715" s="8"/>
      <c r="AD715" s="8"/>
      <c r="AE715" s="8"/>
      <c r="AF715" s="24"/>
      <c r="AG715" s="8">
        <f>SUM(AE715:AF715)</f>
        <v>0</v>
      </c>
      <c r="AH715" s="83"/>
    </row>
    <row r="716" spans="1:34" ht="63" hidden="1" outlineLevel="2" x14ac:dyDescent="0.2">
      <c r="A716" s="5" t="s">
        <v>381</v>
      </c>
      <c r="B716" s="5" t="s">
        <v>414</v>
      </c>
      <c r="C716" s="10" t="s">
        <v>641</v>
      </c>
      <c r="D716" s="10"/>
      <c r="E716" s="32" t="s">
        <v>640</v>
      </c>
      <c r="F716" s="4"/>
      <c r="G716" s="4">
        <f t="shared" si="1708"/>
        <v>6184.1750000000002</v>
      </c>
      <c r="H716" s="4">
        <f t="shared" si="1708"/>
        <v>6184.1750000000002</v>
      </c>
      <c r="I716" s="4">
        <f t="shared" si="1708"/>
        <v>0</v>
      </c>
      <c r="J716" s="4">
        <f t="shared" si="1708"/>
        <v>0</v>
      </c>
      <c r="K716" s="4">
        <f t="shared" si="1708"/>
        <v>0</v>
      </c>
      <c r="L716" s="4">
        <f t="shared" si="1708"/>
        <v>6184.1750000000002</v>
      </c>
      <c r="M716" s="4">
        <f t="shared" si="1708"/>
        <v>0</v>
      </c>
      <c r="N716" s="4">
        <f t="shared" si="1708"/>
        <v>6184.1750000000002</v>
      </c>
      <c r="O716" s="4">
        <f t="shared" si="1708"/>
        <v>0</v>
      </c>
      <c r="P716" s="4">
        <f t="shared" si="1708"/>
        <v>0</v>
      </c>
      <c r="Q716" s="4">
        <f t="shared" si="1708"/>
        <v>6184.1750000000002</v>
      </c>
      <c r="R716" s="4"/>
      <c r="S716" s="4"/>
      <c r="T716" s="4"/>
      <c r="U716" s="4">
        <f t="shared" si="1709"/>
        <v>0</v>
      </c>
      <c r="V716" s="4">
        <f t="shared" si="1709"/>
        <v>0</v>
      </c>
      <c r="W716" s="4">
        <f t="shared" si="1710"/>
        <v>0</v>
      </c>
      <c r="X716" s="4">
        <f t="shared" si="1710"/>
        <v>0</v>
      </c>
      <c r="Y716" s="4">
        <f t="shared" si="1710"/>
        <v>0</v>
      </c>
      <c r="Z716" s="4">
        <f t="shared" si="1710"/>
        <v>0</v>
      </c>
      <c r="AA716" s="4"/>
      <c r="AB716" s="4"/>
      <c r="AC716" s="4"/>
      <c r="AD716" s="4">
        <f t="shared" si="1711"/>
        <v>0</v>
      </c>
      <c r="AE716" s="4">
        <f t="shared" si="1711"/>
        <v>0</v>
      </c>
      <c r="AF716" s="4">
        <f t="shared" si="1712"/>
        <v>0</v>
      </c>
      <c r="AG716" s="4">
        <f t="shared" si="1712"/>
        <v>0</v>
      </c>
      <c r="AH716" s="83"/>
    </row>
    <row r="717" spans="1:34" ht="31.5" hidden="1" outlineLevel="2" x14ac:dyDescent="0.2">
      <c r="A717" s="11" t="s">
        <v>381</v>
      </c>
      <c r="B717" s="11" t="s">
        <v>414</v>
      </c>
      <c r="C717" s="9" t="s">
        <v>641</v>
      </c>
      <c r="D717" s="9" t="s">
        <v>92</v>
      </c>
      <c r="E717" s="30" t="s">
        <v>584</v>
      </c>
      <c r="F717" s="4"/>
      <c r="G717" s="24">
        <v>6184.1750000000002</v>
      </c>
      <c r="H717" s="24">
        <f t="shared" ref="H717" si="1720">SUM(F717:G717)</f>
        <v>6184.1750000000002</v>
      </c>
      <c r="I717" s="24"/>
      <c r="J717" s="24"/>
      <c r="K717" s="24"/>
      <c r="L717" s="24">
        <f t="shared" ref="L717:L719" si="1721">SUM(H717:K717)</f>
        <v>6184.1750000000002</v>
      </c>
      <c r="M717" s="24"/>
      <c r="N717" s="24">
        <f>SUM(L717:M717)</f>
        <v>6184.1750000000002</v>
      </c>
      <c r="O717" s="24"/>
      <c r="P717" s="24"/>
      <c r="Q717" s="24">
        <f>SUM(N717:P717)</f>
        <v>6184.1750000000002</v>
      </c>
      <c r="R717" s="4"/>
      <c r="S717" s="4"/>
      <c r="T717" s="4"/>
      <c r="U717" s="24"/>
      <c r="V717" s="24">
        <f t="shared" ref="V717" si="1722">SUM(T717:U717)</f>
        <v>0</v>
      </c>
      <c r="W717" s="24"/>
      <c r="X717" s="24">
        <f>SUM(V717:W717)</f>
        <v>0</v>
      </c>
      <c r="Y717" s="24"/>
      <c r="Z717" s="24">
        <f>SUM(X717:Y717)</f>
        <v>0</v>
      </c>
      <c r="AA717" s="4"/>
      <c r="AB717" s="4"/>
      <c r="AC717" s="4"/>
      <c r="AD717" s="24"/>
      <c r="AE717" s="24">
        <f t="shared" ref="AE717" si="1723">SUM(AC717:AD717)</f>
        <v>0</v>
      </c>
      <c r="AF717" s="24"/>
      <c r="AG717" s="24">
        <f>SUM(AE717:AF717)</f>
        <v>0</v>
      </c>
      <c r="AH717" s="83"/>
    </row>
    <row r="718" spans="1:34" ht="63" hidden="1" outlineLevel="2" x14ac:dyDescent="0.2">
      <c r="A718" s="5" t="s">
        <v>381</v>
      </c>
      <c r="B718" s="5" t="s">
        <v>414</v>
      </c>
      <c r="C718" s="10" t="s">
        <v>641</v>
      </c>
      <c r="D718" s="10"/>
      <c r="E718" s="32" t="s">
        <v>668</v>
      </c>
      <c r="F718" s="4"/>
      <c r="G718" s="24"/>
      <c r="H718" s="24"/>
      <c r="I718" s="4">
        <f t="shared" ref="I718" si="1724">I719</f>
        <v>27402.525000000001</v>
      </c>
      <c r="J718" s="24"/>
      <c r="K718" s="24"/>
      <c r="L718" s="4">
        <f t="shared" si="1708"/>
        <v>27402.525000000001</v>
      </c>
      <c r="M718" s="24"/>
      <c r="N718" s="4">
        <f t="shared" si="1708"/>
        <v>27402.525000000001</v>
      </c>
      <c r="O718" s="4">
        <f t="shared" si="1708"/>
        <v>0</v>
      </c>
      <c r="P718" s="4">
        <f t="shared" si="1708"/>
        <v>0</v>
      </c>
      <c r="Q718" s="4">
        <f t="shared" si="1708"/>
        <v>27402.525000000001</v>
      </c>
      <c r="R718" s="4"/>
      <c r="S718" s="4"/>
      <c r="T718" s="4"/>
      <c r="U718" s="24"/>
      <c r="V718" s="24"/>
      <c r="W718" s="24"/>
      <c r="X718" s="4">
        <f t="shared" si="1710"/>
        <v>0</v>
      </c>
      <c r="Y718" s="4">
        <f t="shared" si="1710"/>
        <v>0</v>
      </c>
      <c r="Z718" s="4">
        <f t="shared" si="1710"/>
        <v>0</v>
      </c>
      <c r="AA718" s="4"/>
      <c r="AB718" s="4"/>
      <c r="AC718" s="4"/>
      <c r="AD718" s="24"/>
      <c r="AE718" s="24"/>
      <c r="AF718" s="4">
        <f t="shared" si="1712"/>
        <v>0</v>
      </c>
      <c r="AG718" s="4">
        <f t="shared" si="1712"/>
        <v>0</v>
      </c>
      <c r="AH718" s="83"/>
    </row>
    <row r="719" spans="1:34" ht="31.5" hidden="1" outlineLevel="2" x14ac:dyDescent="0.2">
      <c r="A719" s="11" t="s">
        <v>381</v>
      </c>
      <c r="B719" s="11" t="s">
        <v>414</v>
      </c>
      <c r="C719" s="9" t="s">
        <v>641</v>
      </c>
      <c r="D719" s="9" t="s">
        <v>92</v>
      </c>
      <c r="E719" s="30" t="s">
        <v>584</v>
      </c>
      <c r="F719" s="4"/>
      <c r="G719" s="24"/>
      <c r="H719" s="24"/>
      <c r="I719" s="24">
        <v>27402.525000000001</v>
      </c>
      <c r="J719" s="24"/>
      <c r="K719" s="24"/>
      <c r="L719" s="24">
        <f t="shared" si="1721"/>
        <v>27402.525000000001</v>
      </c>
      <c r="M719" s="24"/>
      <c r="N719" s="24">
        <f>SUM(L719:M719)</f>
        <v>27402.525000000001</v>
      </c>
      <c r="O719" s="24"/>
      <c r="P719" s="24"/>
      <c r="Q719" s="24">
        <f>SUM(N719:P719)</f>
        <v>27402.525000000001</v>
      </c>
      <c r="R719" s="4"/>
      <c r="S719" s="4"/>
      <c r="T719" s="4"/>
      <c r="U719" s="24"/>
      <c r="V719" s="24"/>
      <c r="W719" s="24"/>
      <c r="X719" s="24">
        <f>SUM(V719:W719)</f>
        <v>0</v>
      </c>
      <c r="Y719" s="24"/>
      <c r="Z719" s="24">
        <f>SUM(X719:Y719)</f>
        <v>0</v>
      </c>
      <c r="AA719" s="4"/>
      <c r="AB719" s="4"/>
      <c r="AC719" s="4"/>
      <c r="AD719" s="24"/>
      <c r="AE719" s="24"/>
      <c r="AF719" s="24"/>
      <c r="AG719" s="24">
        <f>SUM(AE719:AF719)</f>
        <v>0</v>
      </c>
      <c r="AH719" s="83"/>
    </row>
    <row r="720" spans="1:34" ht="31.5" hidden="1" outlineLevel="3" x14ac:dyDescent="0.2">
      <c r="A720" s="5" t="s">
        <v>381</v>
      </c>
      <c r="B720" s="5" t="s">
        <v>414</v>
      </c>
      <c r="C720" s="5" t="s">
        <v>394</v>
      </c>
      <c r="D720" s="5"/>
      <c r="E720" s="18" t="s">
        <v>395</v>
      </c>
      <c r="F720" s="4">
        <f t="shared" ref="F720:AF722" si="1725">F721</f>
        <v>71424.800000000003</v>
      </c>
      <c r="G720" s="4">
        <f t="shared" si="1725"/>
        <v>0</v>
      </c>
      <c r="H720" s="4">
        <f t="shared" si="1725"/>
        <v>71424.800000000003</v>
      </c>
      <c r="I720" s="4">
        <f t="shared" si="1725"/>
        <v>0</v>
      </c>
      <c r="J720" s="4">
        <f t="shared" si="1725"/>
        <v>0</v>
      </c>
      <c r="K720" s="4">
        <f t="shared" si="1725"/>
        <v>0</v>
      </c>
      <c r="L720" s="4">
        <f t="shared" si="1725"/>
        <v>71424.800000000003</v>
      </c>
      <c r="M720" s="4">
        <f t="shared" si="1725"/>
        <v>0</v>
      </c>
      <c r="N720" s="4">
        <f t="shared" si="1725"/>
        <v>71424.800000000003</v>
      </c>
      <c r="O720" s="4">
        <f t="shared" si="1725"/>
        <v>0</v>
      </c>
      <c r="P720" s="4">
        <f t="shared" si="1725"/>
        <v>0</v>
      </c>
      <c r="Q720" s="4">
        <f t="shared" si="1725"/>
        <v>71424.800000000003</v>
      </c>
      <c r="R720" s="4">
        <f t="shared" ref="R720:R722" si="1726">R721</f>
        <v>68000</v>
      </c>
      <c r="S720" s="4">
        <f t="shared" si="1725"/>
        <v>0</v>
      </c>
      <c r="T720" s="4">
        <f t="shared" si="1725"/>
        <v>68000</v>
      </c>
      <c r="U720" s="4">
        <f t="shared" si="1725"/>
        <v>0</v>
      </c>
      <c r="V720" s="4">
        <f t="shared" si="1725"/>
        <v>68000</v>
      </c>
      <c r="W720" s="4">
        <f t="shared" si="1725"/>
        <v>0</v>
      </c>
      <c r="X720" s="4">
        <f t="shared" si="1725"/>
        <v>68000</v>
      </c>
      <c r="Y720" s="4">
        <f t="shared" si="1725"/>
        <v>0</v>
      </c>
      <c r="Z720" s="4">
        <f t="shared" si="1725"/>
        <v>68000</v>
      </c>
      <c r="AA720" s="4">
        <f t="shared" ref="AA720:AA722" si="1727">AA721</f>
        <v>68000</v>
      </c>
      <c r="AB720" s="4">
        <f t="shared" si="1725"/>
        <v>0</v>
      </c>
      <c r="AC720" s="4">
        <f t="shared" si="1725"/>
        <v>68000</v>
      </c>
      <c r="AD720" s="4">
        <f t="shared" si="1725"/>
        <v>0</v>
      </c>
      <c r="AE720" s="4">
        <f t="shared" si="1725"/>
        <v>68000</v>
      </c>
      <c r="AF720" s="4">
        <f t="shared" si="1725"/>
        <v>0</v>
      </c>
      <c r="AG720" s="4">
        <f t="shared" ref="AF720:AG722" si="1728">AG721</f>
        <v>68000</v>
      </c>
      <c r="AH720" s="83"/>
    </row>
    <row r="721" spans="1:34" ht="31.5" hidden="1" outlineLevel="4" x14ac:dyDescent="0.2">
      <c r="A721" s="5" t="s">
        <v>381</v>
      </c>
      <c r="B721" s="5" t="s">
        <v>414</v>
      </c>
      <c r="C721" s="5" t="s">
        <v>396</v>
      </c>
      <c r="D721" s="5"/>
      <c r="E721" s="18" t="s">
        <v>57</v>
      </c>
      <c r="F721" s="4">
        <f t="shared" si="1725"/>
        <v>71424.800000000003</v>
      </c>
      <c r="G721" s="4">
        <f t="shared" si="1725"/>
        <v>0</v>
      </c>
      <c r="H721" s="4">
        <f t="shared" si="1725"/>
        <v>71424.800000000003</v>
      </c>
      <c r="I721" s="4">
        <f t="shared" si="1725"/>
        <v>0</v>
      </c>
      <c r="J721" s="4">
        <f t="shared" si="1725"/>
        <v>0</v>
      </c>
      <c r="K721" s="4">
        <f t="shared" si="1725"/>
        <v>0</v>
      </c>
      <c r="L721" s="4">
        <f t="shared" si="1725"/>
        <v>71424.800000000003</v>
      </c>
      <c r="M721" s="4">
        <f t="shared" si="1725"/>
        <v>0</v>
      </c>
      <c r="N721" s="4">
        <f t="shared" si="1725"/>
        <v>71424.800000000003</v>
      </c>
      <c r="O721" s="4">
        <f t="shared" si="1725"/>
        <v>0</v>
      </c>
      <c r="P721" s="4">
        <f t="shared" si="1725"/>
        <v>0</v>
      </c>
      <c r="Q721" s="4">
        <f t="shared" si="1725"/>
        <v>71424.800000000003</v>
      </c>
      <c r="R721" s="4">
        <f t="shared" si="1726"/>
        <v>68000</v>
      </c>
      <c r="S721" s="4">
        <f t="shared" si="1725"/>
        <v>0</v>
      </c>
      <c r="T721" s="4">
        <f t="shared" si="1725"/>
        <v>68000</v>
      </c>
      <c r="U721" s="4">
        <f t="shared" si="1725"/>
        <v>0</v>
      </c>
      <c r="V721" s="4">
        <f t="shared" si="1725"/>
        <v>68000</v>
      </c>
      <c r="W721" s="4">
        <f t="shared" si="1725"/>
        <v>0</v>
      </c>
      <c r="X721" s="4">
        <f t="shared" si="1725"/>
        <v>68000</v>
      </c>
      <c r="Y721" s="4">
        <f t="shared" si="1725"/>
        <v>0</v>
      </c>
      <c r="Z721" s="4">
        <f t="shared" si="1725"/>
        <v>68000</v>
      </c>
      <c r="AA721" s="4">
        <f t="shared" si="1727"/>
        <v>68000</v>
      </c>
      <c r="AB721" s="4">
        <f t="shared" si="1725"/>
        <v>0</v>
      </c>
      <c r="AC721" s="4">
        <f t="shared" si="1725"/>
        <v>68000</v>
      </c>
      <c r="AD721" s="4">
        <f t="shared" si="1725"/>
        <v>0</v>
      </c>
      <c r="AE721" s="4">
        <f t="shared" si="1725"/>
        <v>68000</v>
      </c>
      <c r="AF721" s="4">
        <f t="shared" si="1728"/>
        <v>0</v>
      </c>
      <c r="AG721" s="4">
        <f t="shared" si="1728"/>
        <v>68000</v>
      </c>
      <c r="AH721" s="83"/>
    </row>
    <row r="722" spans="1:34" ht="18" hidden="1" customHeight="1" outlineLevel="5" x14ac:dyDescent="0.2">
      <c r="A722" s="5" t="s">
        <v>381</v>
      </c>
      <c r="B722" s="5" t="s">
        <v>414</v>
      </c>
      <c r="C722" s="5" t="s">
        <v>416</v>
      </c>
      <c r="D722" s="5"/>
      <c r="E722" s="18" t="s">
        <v>417</v>
      </c>
      <c r="F722" s="4">
        <f t="shared" si="1725"/>
        <v>71424.800000000003</v>
      </c>
      <c r="G722" s="4">
        <f t="shared" si="1725"/>
        <v>0</v>
      </c>
      <c r="H722" s="4">
        <f t="shared" si="1725"/>
        <v>71424.800000000003</v>
      </c>
      <c r="I722" s="4">
        <f t="shared" si="1725"/>
        <v>0</v>
      </c>
      <c r="J722" s="4">
        <f t="shared" si="1725"/>
        <v>0</v>
      </c>
      <c r="K722" s="4">
        <f t="shared" si="1725"/>
        <v>0</v>
      </c>
      <c r="L722" s="4">
        <f t="shared" si="1725"/>
        <v>71424.800000000003</v>
      </c>
      <c r="M722" s="4">
        <f t="shared" si="1725"/>
        <v>0</v>
      </c>
      <c r="N722" s="4">
        <f t="shared" si="1725"/>
        <v>71424.800000000003</v>
      </c>
      <c r="O722" s="4">
        <f t="shared" si="1725"/>
        <v>0</v>
      </c>
      <c r="P722" s="4">
        <f t="shared" si="1725"/>
        <v>0</v>
      </c>
      <c r="Q722" s="4">
        <f t="shared" si="1725"/>
        <v>71424.800000000003</v>
      </c>
      <c r="R722" s="4">
        <f t="shared" si="1726"/>
        <v>68000</v>
      </c>
      <c r="S722" s="4">
        <f t="shared" si="1725"/>
        <v>0</v>
      </c>
      <c r="T722" s="4">
        <f t="shared" si="1725"/>
        <v>68000</v>
      </c>
      <c r="U722" s="4">
        <f t="shared" si="1725"/>
        <v>0</v>
      </c>
      <c r="V722" s="4">
        <f t="shared" si="1725"/>
        <v>68000</v>
      </c>
      <c r="W722" s="4">
        <f t="shared" si="1725"/>
        <v>0</v>
      </c>
      <c r="X722" s="4">
        <f t="shared" si="1725"/>
        <v>68000</v>
      </c>
      <c r="Y722" s="4">
        <f t="shared" si="1725"/>
        <v>0</v>
      </c>
      <c r="Z722" s="4">
        <f t="shared" si="1725"/>
        <v>68000</v>
      </c>
      <c r="AA722" s="4">
        <f t="shared" si="1727"/>
        <v>68000</v>
      </c>
      <c r="AB722" s="4">
        <f t="shared" si="1725"/>
        <v>0</v>
      </c>
      <c r="AC722" s="4">
        <f t="shared" si="1725"/>
        <v>68000</v>
      </c>
      <c r="AD722" s="4">
        <f t="shared" si="1725"/>
        <v>0</v>
      </c>
      <c r="AE722" s="4">
        <f t="shared" si="1725"/>
        <v>68000</v>
      </c>
      <c r="AF722" s="4">
        <f t="shared" si="1728"/>
        <v>0</v>
      </c>
      <c r="AG722" s="4">
        <f t="shared" si="1728"/>
        <v>68000</v>
      </c>
      <c r="AH722" s="83"/>
    </row>
    <row r="723" spans="1:34" ht="31.5" hidden="1" outlineLevel="7" x14ac:dyDescent="0.2">
      <c r="A723" s="11" t="s">
        <v>381</v>
      </c>
      <c r="B723" s="11" t="s">
        <v>414</v>
      </c>
      <c r="C723" s="11" t="s">
        <v>416</v>
      </c>
      <c r="D723" s="11" t="s">
        <v>92</v>
      </c>
      <c r="E723" s="15" t="s">
        <v>93</v>
      </c>
      <c r="F723" s="8">
        <v>71424.800000000003</v>
      </c>
      <c r="G723" s="8"/>
      <c r="H723" s="8">
        <f t="shared" ref="H723" si="1729">SUM(F723:G723)</f>
        <v>71424.800000000003</v>
      </c>
      <c r="I723" s="8"/>
      <c r="J723" s="8"/>
      <c r="K723" s="8"/>
      <c r="L723" s="8">
        <f t="shared" ref="L723" si="1730">SUM(H723:K723)</f>
        <v>71424.800000000003</v>
      </c>
      <c r="M723" s="8"/>
      <c r="N723" s="8">
        <f>SUM(L723:M723)</f>
        <v>71424.800000000003</v>
      </c>
      <c r="O723" s="8"/>
      <c r="P723" s="8"/>
      <c r="Q723" s="8">
        <f>SUM(N723:P723)</f>
        <v>71424.800000000003</v>
      </c>
      <c r="R723" s="8">
        <v>68000</v>
      </c>
      <c r="S723" s="8"/>
      <c r="T723" s="8">
        <f t="shared" ref="T723" si="1731">SUM(R723:S723)</f>
        <v>68000</v>
      </c>
      <c r="U723" s="8"/>
      <c r="V723" s="8">
        <f t="shared" ref="V723" si="1732">SUM(T723:U723)</f>
        <v>68000</v>
      </c>
      <c r="W723" s="8"/>
      <c r="X723" s="8">
        <f>SUM(V723:W723)</f>
        <v>68000</v>
      </c>
      <c r="Y723" s="8"/>
      <c r="Z723" s="8">
        <f>SUM(X723:Y723)</f>
        <v>68000</v>
      </c>
      <c r="AA723" s="8">
        <v>68000</v>
      </c>
      <c r="AB723" s="8"/>
      <c r="AC723" s="8">
        <f t="shared" ref="AC723" si="1733">SUM(AA723:AB723)</f>
        <v>68000</v>
      </c>
      <c r="AD723" s="8"/>
      <c r="AE723" s="8">
        <f t="shared" ref="AE723" si="1734">SUM(AC723:AD723)</f>
        <v>68000</v>
      </c>
      <c r="AF723" s="8"/>
      <c r="AG723" s="8">
        <f>SUM(AE723:AF723)</f>
        <v>68000</v>
      </c>
      <c r="AH723" s="83"/>
    </row>
    <row r="724" spans="1:34" ht="31.5" outlineLevel="1" x14ac:dyDescent="0.2">
      <c r="A724" s="5" t="s">
        <v>381</v>
      </c>
      <c r="B724" s="5" t="s">
        <v>21</v>
      </c>
      <c r="C724" s="5"/>
      <c r="D724" s="5"/>
      <c r="E724" s="18" t="s">
        <v>22</v>
      </c>
      <c r="F724" s="4">
        <f>F735</f>
        <v>10.199999999999999</v>
      </c>
      <c r="G724" s="4">
        <f t="shared" ref="G724:H724" si="1735">G735</f>
        <v>0</v>
      </c>
      <c r="H724" s="4">
        <f t="shared" si="1735"/>
        <v>10.199999999999999</v>
      </c>
      <c r="I724" s="4">
        <f>I735+I725</f>
        <v>0</v>
      </c>
      <c r="J724" s="4">
        <f t="shared" ref="J724:AD724" si="1736">J735+J725</f>
        <v>0</v>
      </c>
      <c r="K724" s="4">
        <f t="shared" si="1736"/>
        <v>10.8</v>
      </c>
      <c r="L724" s="4">
        <f t="shared" si="1736"/>
        <v>21</v>
      </c>
      <c r="M724" s="4">
        <f t="shared" ref="M724:N724" si="1737">M735+M725</f>
        <v>15.6</v>
      </c>
      <c r="N724" s="4">
        <f t="shared" si="1737"/>
        <v>36.599999999999994</v>
      </c>
      <c r="O724" s="4">
        <f>O735+O725</f>
        <v>35.1</v>
      </c>
      <c r="P724" s="4">
        <f t="shared" ref="P724:Q724" si="1738">P735+P725</f>
        <v>0</v>
      </c>
      <c r="Q724" s="4">
        <f t="shared" si="1738"/>
        <v>71.7</v>
      </c>
      <c r="R724" s="4">
        <f t="shared" si="1736"/>
        <v>0</v>
      </c>
      <c r="S724" s="4">
        <f t="shared" si="1736"/>
        <v>0</v>
      </c>
      <c r="T724" s="4">
        <f t="shared" si="1736"/>
        <v>0</v>
      </c>
      <c r="U724" s="4">
        <f t="shared" si="1736"/>
        <v>0</v>
      </c>
      <c r="V724" s="4"/>
      <c r="W724" s="4">
        <f t="shared" ref="W724:X724" si="1739">W735+W725</f>
        <v>0</v>
      </c>
      <c r="X724" s="4">
        <f t="shared" si="1739"/>
        <v>0</v>
      </c>
      <c r="Y724" s="4">
        <f>Y735+Y725</f>
        <v>0</v>
      </c>
      <c r="Z724" s="4"/>
      <c r="AA724" s="4">
        <f t="shared" si="1736"/>
        <v>0</v>
      </c>
      <c r="AB724" s="4">
        <f t="shared" si="1736"/>
        <v>0</v>
      </c>
      <c r="AC724" s="4">
        <f t="shared" si="1736"/>
        <v>0</v>
      </c>
      <c r="AD724" s="4">
        <f t="shared" si="1736"/>
        <v>0</v>
      </c>
      <c r="AE724" s="4"/>
      <c r="AF724" s="4">
        <f>AF735+AF725</f>
        <v>0</v>
      </c>
      <c r="AG724" s="4"/>
      <c r="AH724" s="83"/>
    </row>
    <row r="725" spans="1:34" ht="31.5" outlineLevel="1" x14ac:dyDescent="0.2">
      <c r="A725" s="5" t="s">
        <v>381</v>
      </c>
      <c r="B725" s="5" t="s">
        <v>21</v>
      </c>
      <c r="C725" s="5" t="s">
        <v>289</v>
      </c>
      <c r="D725" s="5"/>
      <c r="E725" s="18" t="s">
        <v>290</v>
      </c>
      <c r="F725" s="4"/>
      <c r="G725" s="4"/>
      <c r="H725" s="4"/>
      <c r="I725" s="4">
        <f t="shared" ref="I725:Q730" si="1740">I726</f>
        <v>0</v>
      </c>
      <c r="J725" s="4">
        <f t="shared" si="1740"/>
        <v>0</v>
      </c>
      <c r="K725" s="4">
        <f t="shared" si="1740"/>
        <v>10.8</v>
      </c>
      <c r="L725" s="4">
        <f t="shared" si="1740"/>
        <v>10.8</v>
      </c>
      <c r="M725" s="4">
        <f t="shared" si="1740"/>
        <v>15.6</v>
      </c>
      <c r="N725" s="4">
        <f t="shared" si="1740"/>
        <v>26.4</v>
      </c>
      <c r="O725" s="4">
        <f t="shared" si="1740"/>
        <v>35.1</v>
      </c>
      <c r="P725" s="4">
        <f t="shared" si="1740"/>
        <v>0</v>
      </c>
      <c r="Q725" s="4">
        <f t="shared" si="1740"/>
        <v>61.5</v>
      </c>
      <c r="R725" s="4"/>
      <c r="S725" s="4"/>
      <c r="T725" s="4"/>
      <c r="U725" s="4"/>
      <c r="V725" s="4"/>
      <c r="W725" s="4">
        <f t="shared" ref="W725:Z730" si="1741">W726</f>
        <v>0</v>
      </c>
      <c r="X725" s="4">
        <f t="shared" si="1741"/>
        <v>0</v>
      </c>
      <c r="Y725" s="4">
        <f t="shared" si="1741"/>
        <v>0</v>
      </c>
      <c r="Z725" s="4"/>
      <c r="AA725" s="4"/>
      <c r="AB725" s="4"/>
      <c r="AC725" s="4"/>
      <c r="AD725" s="4"/>
      <c r="AE725" s="4"/>
      <c r="AF725" s="4">
        <f t="shared" ref="AF725:AG730" si="1742">AF726</f>
        <v>0</v>
      </c>
      <c r="AG725" s="4"/>
      <c r="AH725" s="83"/>
    </row>
    <row r="726" spans="1:34" ht="31.5" outlineLevel="1" x14ac:dyDescent="0.2">
      <c r="A726" s="5" t="s">
        <v>381</v>
      </c>
      <c r="B726" s="5" t="s">
        <v>21</v>
      </c>
      <c r="C726" s="5" t="s">
        <v>394</v>
      </c>
      <c r="D726" s="5"/>
      <c r="E726" s="18" t="s">
        <v>395</v>
      </c>
      <c r="F726" s="4"/>
      <c r="G726" s="4"/>
      <c r="H726" s="4"/>
      <c r="I726" s="4">
        <f t="shared" si="1740"/>
        <v>0</v>
      </c>
      <c r="J726" s="4">
        <f t="shared" si="1740"/>
        <v>0</v>
      </c>
      <c r="K726" s="4">
        <f t="shared" si="1740"/>
        <v>10.8</v>
      </c>
      <c r="L726" s="4">
        <f t="shared" si="1740"/>
        <v>10.8</v>
      </c>
      <c r="M726" s="4">
        <f t="shared" si="1740"/>
        <v>15.6</v>
      </c>
      <c r="N726" s="4">
        <f t="shared" si="1740"/>
        <v>26.4</v>
      </c>
      <c r="O726" s="4">
        <f>O727+O732</f>
        <v>35.1</v>
      </c>
      <c r="P726" s="4">
        <f t="shared" ref="P726:AF726" si="1743">P727+P732</f>
        <v>0</v>
      </c>
      <c r="Q726" s="4">
        <f t="shared" si="1743"/>
        <v>61.5</v>
      </c>
      <c r="R726" s="4">
        <f t="shared" si="1743"/>
        <v>0</v>
      </c>
      <c r="S726" s="4">
        <f t="shared" si="1743"/>
        <v>0</v>
      </c>
      <c r="T726" s="4">
        <f t="shared" si="1743"/>
        <v>0</v>
      </c>
      <c r="U726" s="4">
        <f t="shared" si="1743"/>
        <v>0</v>
      </c>
      <c r="V726" s="4">
        <f t="shared" si="1743"/>
        <v>0</v>
      </c>
      <c r="W726" s="4">
        <f t="shared" si="1743"/>
        <v>0</v>
      </c>
      <c r="X726" s="4">
        <f t="shared" si="1743"/>
        <v>0</v>
      </c>
      <c r="Y726" s="4">
        <f t="shared" si="1743"/>
        <v>0</v>
      </c>
      <c r="Z726" s="4"/>
      <c r="AA726" s="4">
        <f t="shared" si="1743"/>
        <v>0</v>
      </c>
      <c r="AB726" s="4">
        <f t="shared" si="1743"/>
        <v>0</v>
      </c>
      <c r="AC726" s="4">
        <f t="shared" si="1743"/>
        <v>0</v>
      </c>
      <c r="AD726" s="4">
        <f t="shared" si="1743"/>
        <v>0</v>
      </c>
      <c r="AE726" s="4">
        <f t="shared" si="1743"/>
        <v>0</v>
      </c>
      <c r="AF726" s="4">
        <f t="shared" si="1743"/>
        <v>0</v>
      </c>
      <c r="AG726" s="4"/>
      <c r="AH726" s="83"/>
    </row>
    <row r="727" spans="1:34" ht="31.5" hidden="1" outlineLevel="1" x14ac:dyDescent="0.2">
      <c r="A727" s="5" t="s">
        <v>381</v>
      </c>
      <c r="B727" s="5" t="s">
        <v>21</v>
      </c>
      <c r="C727" s="10" t="s">
        <v>396</v>
      </c>
      <c r="D727" s="10"/>
      <c r="E727" s="32" t="s">
        <v>57</v>
      </c>
      <c r="F727" s="4"/>
      <c r="G727" s="4"/>
      <c r="H727" s="4"/>
      <c r="I727" s="4">
        <f>I730</f>
        <v>0</v>
      </c>
      <c r="J727" s="4">
        <f>J730</f>
        <v>0</v>
      </c>
      <c r="K727" s="4">
        <f>K730</f>
        <v>10.8</v>
      </c>
      <c r="L727" s="4">
        <f>L730</f>
        <v>10.8</v>
      </c>
      <c r="M727" s="4">
        <f>M730+M728</f>
        <v>15.6</v>
      </c>
      <c r="N727" s="4">
        <f t="shared" ref="N727:X727" si="1744">N730+N728</f>
        <v>26.4</v>
      </c>
      <c r="O727" s="4">
        <f t="shared" si="1744"/>
        <v>0</v>
      </c>
      <c r="P727" s="4">
        <f t="shared" si="1744"/>
        <v>0</v>
      </c>
      <c r="Q727" s="4">
        <f t="shared" si="1744"/>
        <v>26.4</v>
      </c>
      <c r="R727" s="4">
        <f t="shared" si="1744"/>
        <v>0</v>
      </c>
      <c r="S727" s="4">
        <f t="shared" si="1744"/>
        <v>0</v>
      </c>
      <c r="T727" s="4">
        <f t="shared" si="1744"/>
        <v>0</v>
      </c>
      <c r="U727" s="4">
        <f t="shared" si="1744"/>
        <v>0</v>
      </c>
      <c r="V727" s="4">
        <f t="shared" si="1744"/>
        <v>0</v>
      </c>
      <c r="W727" s="4">
        <f t="shared" si="1744"/>
        <v>0</v>
      </c>
      <c r="X727" s="4">
        <f t="shared" si="1744"/>
        <v>0</v>
      </c>
      <c r="Y727" s="4">
        <f t="shared" ref="Y727:Z727" si="1745">Y730+Y728</f>
        <v>0</v>
      </c>
      <c r="Z727" s="4">
        <f t="shared" si="1745"/>
        <v>0</v>
      </c>
      <c r="AA727" s="4"/>
      <c r="AB727" s="4"/>
      <c r="AC727" s="4"/>
      <c r="AD727" s="4"/>
      <c r="AE727" s="4"/>
      <c r="AF727" s="4">
        <f t="shared" ref="AF727:AG727" si="1746">AF730+AF728</f>
        <v>0</v>
      </c>
      <c r="AG727" s="4">
        <f t="shared" si="1746"/>
        <v>0</v>
      </c>
      <c r="AH727" s="83"/>
    </row>
    <row r="728" spans="1:34" ht="15.75" hidden="1" outlineLevel="1" x14ac:dyDescent="0.2">
      <c r="A728" s="5" t="s">
        <v>381</v>
      </c>
      <c r="B728" s="5" t="s">
        <v>21</v>
      </c>
      <c r="C728" s="5" t="s">
        <v>430</v>
      </c>
      <c r="D728" s="5"/>
      <c r="E728" s="18" t="s">
        <v>59</v>
      </c>
      <c r="F728" s="4"/>
      <c r="G728" s="4"/>
      <c r="H728" s="4"/>
      <c r="I728" s="4"/>
      <c r="J728" s="4"/>
      <c r="K728" s="4"/>
      <c r="L728" s="4"/>
      <c r="M728" s="4">
        <f t="shared" si="1740"/>
        <v>15.6</v>
      </c>
      <c r="N728" s="4">
        <f t="shared" si="1740"/>
        <v>15.6</v>
      </c>
      <c r="O728" s="4">
        <f t="shared" si="1740"/>
        <v>0</v>
      </c>
      <c r="P728" s="4">
        <f t="shared" si="1740"/>
        <v>0</v>
      </c>
      <c r="Q728" s="4">
        <f t="shared" si="1740"/>
        <v>15.6</v>
      </c>
      <c r="R728" s="4"/>
      <c r="S728" s="4"/>
      <c r="T728" s="4"/>
      <c r="U728" s="4"/>
      <c r="V728" s="4"/>
      <c r="W728" s="4"/>
      <c r="X728" s="4"/>
      <c r="Y728" s="4">
        <f t="shared" si="1741"/>
        <v>0</v>
      </c>
      <c r="Z728" s="4">
        <f t="shared" si="1741"/>
        <v>0</v>
      </c>
      <c r="AA728" s="4"/>
      <c r="AB728" s="4"/>
      <c r="AC728" s="4"/>
      <c r="AD728" s="4"/>
      <c r="AE728" s="4"/>
      <c r="AF728" s="4">
        <f t="shared" si="1742"/>
        <v>0</v>
      </c>
      <c r="AG728" s="4">
        <f t="shared" si="1742"/>
        <v>0</v>
      </c>
      <c r="AH728" s="83"/>
    </row>
    <row r="729" spans="1:34" ht="31.5" hidden="1" outlineLevel="1" x14ac:dyDescent="0.2">
      <c r="A729" s="11" t="s">
        <v>381</v>
      </c>
      <c r="B729" s="11" t="s">
        <v>21</v>
      </c>
      <c r="C729" s="11" t="s">
        <v>430</v>
      </c>
      <c r="D729" s="11" t="s">
        <v>11</v>
      </c>
      <c r="E729" s="15" t="s">
        <v>12</v>
      </c>
      <c r="F729" s="4"/>
      <c r="G729" s="4"/>
      <c r="H729" s="4"/>
      <c r="I729" s="4"/>
      <c r="J729" s="4"/>
      <c r="K729" s="4"/>
      <c r="L729" s="4"/>
      <c r="M729" s="8">
        <v>15.6</v>
      </c>
      <c r="N729" s="8">
        <f>SUM(L729:M729)</f>
        <v>15.6</v>
      </c>
      <c r="O729" s="8"/>
      <c r="P729" s="8"/>
      <c r="Q729" s="8">
        <f>SUM(N729:P729)</f>
        <v>15.6</v>
      </c>
      <c r="R729" s="4"/>
      <c r="S729" s="4"/>
      <c r="T729" s="4"/>
      <c r="U729" s="4"/>
      <c r="V729" s="4"/>
      <c r="W729" s="4"/>
      <c r="X729" s="4"/>
      <c r="Y729" s="8"/>
      <c r="Z729" s="8">
        <f>SUM(X729:Y729)</f>
        <v>0</v>
      </c>
      <c r="AA729" s="4"/>
      <c r="AB729" s="4"/>
      <c r="AC729" s="4"/>
      <c r="AD729" s="4"/>
      <c r="AE729" s="4"/>
      <c r="AF729" s="8"/>
      <c r="AG729" s="8">
        <f>SUM(AE729:AF729)</f>
        <v>0</v>
      </c>
      <c r="AH729" s="83"/>
    </row>
    <row r="730" spans="1:34" ht="15.75" hidden="1" outlineLevel="1" x14ac:dyDescent="0.2">
      <c r="A730" s="5" t="s">
        <v>381</v>
      </c>
      <c r="B730" s="5" t="s">
        <v>21</v>
      </c>
      <c r="C730" s="10" t="s">
        <v>407</v>
      </c>
      <c r="D730" s="10" t="s">
        <v>663</v>
      </c>
      <c r="E730" s="32" t="s">
        <v>408</v>
      </c>
      <c r="F730" s="4"/>
      <c r="G730" s="4"/>
      <c r="H730" s="4"/>
      <c r="I730" s="4">
        <f t="shared" si="1740"/>
        <v>0</v>
      </c>
      <c r="J730" s="4">
        <f t="shared" si="1740"/>
        <v>0</v>
      </c>
      <c r="K730" s="4">
        <f t="shared" si="1740"/>
        <v>10.8</v>
      </c>
      <c r="L730" s="4">
        <f t="shared" si="1740"/>
        <v>10.8</v>
      </c>
      <c r="M730" s="4">
        <f t="shared" si="1740"/>
        <v>0</v>
      </c>
      <c r="N730" s="4">
        <f t="shared" si="1740"/>
        <v>10.8</v>
      </c>
      <c r="O730" s="4">
        <f t="shared" si="1740"/>
        <v>0</v>
      </c>
      <c r="P730" s="4">
        <f t="shared" si="1740"/>
        <v>0</v>
      </c>
      <c r="Q730" s="4">
        <f t="shared" si="1740"/>
        <v>10.8</v>
      </c>
      <c r="R730" s="4"/>
      <c r="S730" s="4"/>
      <c r="T730" s="4"/>
      <c r="U730" s="4"/>
      <c r="V730" s="4"/>
      <c r="W730" s="4">
        <f t="shared" si="1741"/>
        <v>0</v>
      </c>
      <c r="X730" s="4">
        <f t="shared" si="1741"/>
        <v>0</v>
      </c>
      <c r="Y730" s="4">
        <f t="shared" si="1741"/>
        <v>0</v>
      </c>
      <c r="Z730" s="4">
        <f t="shared" si="1741"/>
        <v>0</v>
      </c>
      <c r="AA730" s="4"/>
      <c r="AB730" s="4"/>
      <c r="AC730" s="4"/>
      <c r="AD730" s="4"/>
      <c r="AE730" s="4"/>
      <c r="AF730" s="4">
        <f t="shared" si="1742"/>
        <v>0</v>
      </c>
      <c r="AG730" s="4">
        <f t="shared" si="1742"/>
        <v>0</v>
      </c>
      <c r="AH730" s="83"/>
    </row>
    <row r="731" spans="1:34" ht="31.5" hidden="1" outlineLevel="1" x14ac:dyDescent="0.2">
      <c r="A731" s="11" t="s">
        <v>381</v>
      </c>
      <c r="B731" s="11" t="s">
        <v>21</v>
      </c>
      <c r="C731" s="9" t="s">
        <v>407</v>
      </c>
      <c r="D731" s="9" t="s">
        <v>92</v>
      </c>
      <c r="E731" s="30" t="s">
        <v>584</v>
      </c>
      <c r="F731" s="4"/>
      <c r="G731" s="4"/>
      <c r="H731" s="4"/>
      <c r="I731" s="8"/>
      <c r="J731" s="8"/>
      <c r="K731" s="8">
        <v>10.8</v>
      </c>
      <c r="L731" s="8">
        <f t="shared" ref="L731" si="1747">SUM(H731:K731)</f>
        <v>10.8</v>
      </c>
      <c r="M731" s="8"/>
      <c r="N731" s="8">
        <f>SUM(L731:M731)</f>
        <v>10.8</v>
      </c>
      <c r="O731" s="8"/>
      <c r="P731" s="8"/>
      <c r="Q731" s="8">
        <f>SUM(N731:P731)</f>
        <v>10.8</v>
      </c>
      <c r="R731" s="4"/>
      <c r="S731" s="4"/>
      <c r="T731" s="4"/>
      <c r="U731" s="4"/>
      <c r="V731" s="4"/>
      <c r="W731" s="8"/>
      <c r="X731" s="8">
        <f>SUM(V731:W731)</f>
        <v>0</v>
      </c>
      <c r="Y731" s="8"/>
      <c r="Z731" s="8">
        <f>SUM(X731:Y731)</f>
        <v>0</v>
      </c>
      <c r="AA731" s="4"/>
      <c r="AB731" s="4"/>
      <c r="AC731" s="4"/>
      <c r="AD731" s="4"/>
      <c r="AE731" s="4"/>
      <c r="AF731" s="8"/>
      <c r="AG731" s="8">
        <f>SUM(AE731:AF731)</f>
        <v>0</v>
      </c>
      <c r="AH731" s="83"/>
    </row>
    <row r="732" spans="1:34" ht="31.5" outlineLevel="1" x14ac:dyDescent="0.2">
      <c r="A732" s="5" t="s">
        <v>381</v>
      </c>
      <c r="B732" s="5" t="s">
        <v>21</v>
      </c>
      <c r="C732" s="5" t="s">
        <v>399</v>
      </c>
      <c r="D732" s="5"/>
      <c r="E732" s="18" t="s">
        <v>400</v>
      </c>
      <c r="F732" s="4"/>
      <c r="G732" s="4"/>
      <c r="H732" s="4"/>
      <c r="I732" s="8"/>
      <c r="J732" s="8"/>
      <c r="K732" s="8"/>
      <c r="L732" s="8"/>
      <c r="M732" s="8"/>
      <c r="N732" s="8"/>
      <c r="O732" s="4">
        <f>O733</f>
        <v>35.1</v>
      </c>
      <c r="P732" s="4">
        <f t="shared" ref="P732:Q733" si="1748">P733</f>
        <v>0</v>
      </c>
      <c r="Q732" s="4">
        <f t="shared" si="1748"/>
        <v>35.1</v>
      </c>
      <c r="R732" s="4"/>
      <c r="S732" s="4"/>
      <c r="T732" s="4"/>
      <c r="U732" s="4"/>
      <c r="V732" s="4"/>
      <c r="W732" s="8"/>
      <c r="X732" s="8"/>
      <c r="Y732" s="8"/>
      <c r="Z732" s="8"/>
      <c r="AA732" s="4"/>
      <c r="AB732" s="4"/>
      <c r="AC732" s="4"/>
      <c r="AD732" s="4"/>
      <c r="AE732" s="4"/>
      <c r="AF732" s="8"/>
      <c r="AG732" s="8"/>
      <c r="AH732" s="83"/>
    </row>
    <row r="733" spans="1:34" ht="31.5" outlineLevel="1" x14ac:dyDescent="0.2">
      <c r="A733" s="5" t="s">
        <v>381</v>
      </c>
      <c r="B733" s="5" t="s">
        <v>21</v>
      </c>
      <c r="C733" s="5" t="s">
        <v>403</v>
      </c>
      <c r="D733" s="5"/>
      <c r="E733" s="18" t="s">
        <v>404</v>
      </c>
      <c r="F733" s="4"/>
      <c r="G733" s="4"/>
      <c r="H733" s="4"/>
      <c r="I733" s="8"/>
      <c r="J733" s="8"/>
      <c r="K733" s="8"/>
      <c r="L733" s="8"/>
      <c r="M733" s="8"/>
      <c r="N733" s="8"/>
      <c r="O733" s="4">
        <f>O734</f>
        <v>35.1</v>
      </c>
      <c r="P733" s="4">
        <f t="shared" si="1748"/>
        <v>0</v>
      </c>
      <c r="Q733" s="4">
        <f t="shared" si="1748"/>
        <v>35.1</v>
      </c>
      <c r="R733" s="4"/>
      <c r="S733" s="4"/>
      <c r="T733" s="4"/>
      <c r="U733" s="4"/>
      <c r="V733" s="4"/>
      <c r="W733" s="8"/>
      <c r="X733" s="8"/>
      <c r="Y733" s="8"/>
      <c r="Z733" s="8"/>
      <c r="AA733" s="4"/>
      <c r="AB733" s="4"/>
      <c r="AC733" s="4"/>
      <c r="AD733" s="4"/>
      <c r="AE733" s="4"/>
      <c r="AF733" s="8"/>
      <c r="AG733" s="8"/>
      <c r="AH733" s="83"/>
    </row>
    <row r="734" spans="1:34" ht="31.5" outlineLevel="1" collapsed="1" x14ac:dyDescent="0.2">
      <c r="A734" s="11" t="s">
        <v>381</v>
      </c>
      <c r="B734" s="11" t="s">
        <v>21</v>
      </c>
      <c r="C734" s="11" t="s">
        <v>403</v>
      </c>
      <c r="D734" s="11" t="s">
        <v>92</v>
      </c>
      <c r="E734" s="15" t="s">
        <v>93</v>
      </c>
      <c r="F734" s="4"/>
      <c r="G734" s="4"/>
      <c r="H734" s="4"/>
      <c r="I734" s="8"/>
      <c r="J734" s="8"/>
      <c r="K734" s="8"/>
      <c r="L734" s="8"/>
      <c r="M734" s="8"/>
      <c r="N734" s="8"/>
      <c r="O734" s="8">
        <v>35.1</v>
      </c>
      <c r="P734" s="8"/>
      <c r="Q734" s="8">
        <f>SUM(N734:P734)</f>
        <v>35.1</v>
      </c>
      <c r="R734" s="4"/>
      <c r="S734" s="4"/>
      <c r="T734" s="4"/>
      <c r="U734" s="4"/>
      <c r="V734" s="4"/>
      <c r="W734" s="8"/>
      <c r="X734" s="8"/>
      <c r="Y734" s="8"/>
      <c r="Z734" s="8"/>
      <c r="AA734" s="4"/>
      <c r="AB734" s="4"/>
      <c r="AC734" s="4"/>
      <c r="AD734" s="4"/>
      <c r="AE734" s="4"/>
      <c r="AF734" s="8"/>
      <c r="AG734" s="8"/>
      <c r="AH734" s="83"/>
    </row>
    <row r="735" spans="1:34" ht="31.5" hidden="1" outlineLevel="2" x14ac:dyDescent="0.2">
      <c r="A735" s="5" t="s">
        <v>381</v>
      </c>
      <c r="B735" s="5" t="s">
        <v>21</v>
      </c>
      <c r="C735" s="5" t="s">
        <v>52</v>
      </c>
      <c r="D735" s="5"/>
      <c r="E735" s="18" t="s">
        <v>53</v>
      </c>
      <c r="F735" s="4">
        <f t="shared" ref="F735:AF738" si="1749">F736</f>
        <v>10.199999999999999</v>
      </c>
      <c r="G735" s="4">
        <f t="shared" si="1749"/>
        <v>0</v>
      </c>
      <c r="H735" s="4">
        <f t="shared" si="1749"/>
        <v>10.199999999999999</v>
      </c>
      <c r="I735" s="4">
        <f t="shared" si="1749"/>
        <v>0</v>
      </c>
      <c r="J735" s="4">
        <f t="shared" si="1749"/>
        <v>0</v>
      </c>
      <c r="K735" s="4">
        <f t="shared" si="1749"/>
        <v>0</v>
      </c>
      <c r="L735" s="4">
        <f t="shared" si="1749"/>
        <v>10.199999999999999</v>
      </c>
      <c r="M735" s="4">
        <f t="shared" si="1749"/>
        <v>0</v>
      </c>
      <c r="N735" s="4">
        <f t="shared" si="1749"/>
        <v>10.199999999999999</v>
      </c>
      <c r="O735" s="4">
        <f t="shared" si="1749"/>
        <v>0</v>
      </c>
      <c r="P735" s="4">
        <f t="shared" si="1749"/>
        <v>0</v>
      </c>
      <c r="Q735" s="4">
        <f t="shared" si="1749"/>
        <v>10.199999999999999</v>
      </c>
      <c r="R735" s="4">
        <f t="shared" ref="R735:R738" si="1750">R736</f>
        <v>0</v>
      </c>
      <c r="S735" s="4">
        <f t="shared" si="1749"/>
        <v>0</v>
      </c>
      <c r="T735" s="4"/>
      <c r="U735" s="4">
        <f t="shared" si="1749"/>
        <v>0</v>
      </c>
      <c r="V735" s="4">
        <f t="shared" si="1749"/>
        <v>0</v>
      </c>
      <c r="W735" s="4">
        <f t="shared" si="1749"/>
        <v>0</v>
      </c>
      <c r="X735" s="4">
        <f t="shared" si="1749"/>
        <v>0</v>
      </c>
      <c r="Y735" s="4">
        <f t="shared" si="1749"/>
        <v>0</v>
      </c>
      <c r="Z735" s="4">
        <f t="shared" si="1749"/>
        <v>0</v>
      </c>
      <c r="AA735" s="4">
        <f t="shared" ref="AA735:AA738" si="1751">AA736</f>
        <v>0</v>
      </c>
      <c r="AB735" s="4">
        <f t="shared" si="1749"/>
        <v>0</v>
      </c>
      <c r="AC735" s="4"/>
      <c r="AD735" s="4">
        <f t="shared" si="1749"/>
        <v>0</v>
      </c>
      <c r="AE735" s="4">
        <f t="shared" si="1749"/>
        <v>0</v>
      </c>
      <c r="AF735" s="4">
        <f t="shared" si="1749"/>
        <v>0</v>
      </c>
      <c r="AG735" s="4">
        <f t="shared" ref="AF735:AG738" si="1752">AG736</f>
        <v>0</v>
      </c>
      <c r="AH735" s="83"/>
    </row>
    <row r="736" spans="1:34" ht="31.5" hidden="1" outlineLevel="3" x14ac:dyDescent="0.2">
      <c r="A736" s="5" t="s">
        <v>381</v>
      </c>
      <c r="B736" s="5" t="s">
        <v>21</v>
      </c>
      <c r="C736" s="5" t="s">
        <v>98</v>
      </c>
      <c r="D736" s="5"/>
      <c r="E736" s="18" t="s">
        <v>99</v>
      </c>
      <c r="F736" s="4">
        <f t="shared" si="1749"/>
        <v>10.199999999999999</v>
      </c>
      <c r="G736" s="4">
        <f t="shared" si="1749"/>
        <v>0</v>
      </c>
      <c r="H736" s="4">
        <f t="shared" si="1749"/>
        <v>10.199999999999999</v>
      </c>
      <c r="I736" s="4">
        <f t="shared" si="1749"/>
        <v>0</v>
      </c>
      <c r="J736" s="4">
        <f t="shared" si="1749"/>
        <v>0</v>
      </c>
      <c r="K736" s="4">
        <f t="shared" si="1749"/>
        <v>0</v>
      </c>
      <c r="L736" s="4">
        <f t="shared" si="1749"/>
        <v>10.199999999999999</v>
      </c>
      <c r="M736" s="4">
        <f t="shared" si="1749"/>
        <v>0</v>
      </c>
      <c r="N736" s="4">
        <f t="shared" si="1749"/>
        <v>10.199999999999999</v>
      </c>
      <c r="O736" s="4">
        <f t="shared" si="1749"/>
        <v>0</v>
      </c>
      <c r="P736" s="4">
        <f t="shared" si="1749"/>
        <v>0</v>
      </c>
      <c r="Q736" s="4">
        <f t="shared" si="1749"/>
        <v>10.199999999999999</v>
      </c>
      <c r="R736" s="4">
        <f t="shared" si="1750"/>
        <v>0</v>
      </c>
      <c r="S736" s="4">
        <f t="shared" si="1749"/>
        <v>0</v>
      </c>
      <c r="T736" s="4"/>
      <c r="U736" s="4">
        <f t="shared" si="1749"/>
        <v>0</v>
      </c>
      <c r="V736" s="4">
        <f t="shared" si="1749"/>
        <v>0</v>
      </c>
      <c r="W736" s="4">
        <f t="shared" si="1749"/>
        <v>0</v>
      </c>
      <c r="X736" s="4">
        <f t="shared" si="1749"/>
        <v>0</v>
      </c>
      <c r="Y736" s="4">
        <f t="shared" si="1749"/>
        <v>0</v>
      </c>
      <c r="Z736" s="4">
        <f t="shared" si="1749"/>
        <v>0</v>
      </c>
      <c r="AA736" s="4">
        <f t="shared" si="1751"/>
        <v>0</v>
      </c>
      <c r="AB736" s="4">
        <f t="shared" si="1749"/>
        <v>0</v>
      </c>
      <c r="AC736" s="4"/>
      <c r="AD736" s="4">
        <f t="shared" si="1749"/>
        <v>0</v>
      </c>
      <c r="AE736" s="4">
        <f t="shared" si="1749"/>
        <v>0</v>
      </c>
      <c r="AF736" s="4">
        <f t="shared" si="1752"/>
        <v>0</v>
      </c>
      <c r="AG736" s="4">
        <f t="shared" si="1752"/>
        <v>0</v>
      </c>
      <c r="AH736" s="83"/>
    </row>
    <row r="737" spans="1:34" ht="47.25" hidden="1" outlineLevel="4" x14ac:dyDescent="0.2">
      <c r="A737" s="5" t="s">
        <v>381</v>
      </c>
      <c r="B737" s="5" t="s">
        <v>21</v>
      </c>
      <c r="C737" s="5" t="s">
        <v>100</v>
      </c>
      <c r="D737" s="5"/>
      <c r="E737" s="18" t="s">
        <v>101</v>
      </c>
      <c r="F737" s="4">
        <f t="shared" si="1749"/>
        <v>10.199999999999999</v>
      </c>
      <c r="G737" s="4">
        <f t="shared" si="1749"/>
        <v>0</v>
      </c>
      <c r="H737" s="4">
        <f t="shared" si="1749"/>
        <v>10.199999999999999</v>
      </c>
      <c r="I737" s="4">
        <f t="shared" si="1749"/>
        <v>0</v>
      </c>
      <c r="J737" s="4">
        <f t="shared" si="1749"/>
        <v>0</v>
      </c>
      <c r="K737" s="4">
        <f t="shared" si="1749"/>
        <v>0</v>
      </c>
      <c r="L737" s="4">
        <f t="shared" si="1749"/>
        <v>10.199999999999999</v>
      </c>
      <c r="M737" s="4">
        <f t="shared" si="1749"/>
        <v>0</v>
      </c>
      <c r="N737" s="4">
        <f t="shared" si="1749"/>
        <v>10.199999999999999</v>
      </c>
      <c r="O737" s="4">
        <f t="shared" si="1749"/>
        <v>0</v>
      </c>
      <c r="P737" s="4">
        <f t="shared" si="1749"/>
        <v>0</v>
      </c>
      <c r="Q737" s="4">
        <f t="shared" si="1749"/>
        <v>10.199999999999999</v>
      </c>
      <c r="R737" s="4">
        <f t="shared" si="1750"/>
        <v>0</v>
      </c>
      <c r="S737" s="4">
        <f t="shared" si="1749"/>
        <v>0</v>
      </c>
      <c r="T737" s="4"/>
      <c r="U737" s="4">
        <f t="shared" si="1749"/>
        <v>0</v>
      </c>
      <c r="V737" s="4">
        <f t="shared" si="1749"/>
        <v>0</v>
      </c>
      <c r="W737" s="4">
        <f t="shared" si="1749"/>
        <v>0</v>
      </c>
      <c r="X737" s="4">
        <f t="shared" si="1749"/>
        <v>0</v>
      </c>
      <c r="Y737" s="4">
        <f t="shared" si="1749"/>
        <v>0</v>
      </c>
      <c r="Z737" s="4">
        <f t="shared" si="1749"/>
        <v>0</v>
      </c>
      <c r="AA737" s="4">
        <f t="shared" si="1751"/>
        <v>0</v>
      </c>
      <c r="AB737" s="4">
        <f t="shared" si="1749"/>
        <v>0</v>
      </c>
      <c r="AC737" s="4"/>
      <c r="AD737" s="4">
        <f t="shared" si="1749"/>
        <v>0</v>
      </c>
      <c r="AE737" s="4">
        <f t="shared" si="1749"/>
        <v>0</v>
      </c>
      <c r="AF737" s="4">
        <f t="shared" si="1752"/>
        <v>0</v>
      </c>
      <c r="AG737" s="4">
        <f t="shared" si="1752"/>
        <v>0</v>
      </c>
      <c r="AH737" s="83"/>
    </row>
    <row r="738" spans="1:34" ht="15.75" hidden="1" outlineLevel="5" x14ac:dyDescent="0.2">
      <c r="A738" s="5" t="s">
        <v>381</v>
      </c>
      <c r="B738" s="5" t="s">
        <v>21</v>
      </c>
      <c r="C738" s="5" t="s">
        <v>102</v>
      </c>
      <c r="D738" s="5"/>
      <c r="E738" s="18" t="s">
        <v>103</v>
      </c>
      <c r="F738" s="4">
        <f t="shared" si="1749"/>
        <v>10.199999999999999</v>
      </c>
      <c r="G738" s="4">
        <f t="shared" si="1749"/>
        <v>0</v>
      </c>
      <c r="H738" s="4">
        <f t="shared" si="1749"/>
        <v>10.199999999999999</v>
      </c>
      <c r="I738" s="4">
        <f t="shared" si="1749"/>
        <v>0</v>
      </c>
      <c r="J738" s="4">
        <f t="shared" si="1749"/>
        <v>0</v>
      </c>
      <c r="K738" s="4">
        <f t="shared" si="1749"/>
        <v>0</v>
      </c>
      <c r="L738" s="4">
        <f t="shared" si="1749"/>
        <v>10.199999999999999</v>
      </c>
      <c r="M738" s="4">
        <f t="shared" si="1749"/>
        <v>0</v>
      </c>
      <c r="N738" s="4">
        <f t="shared" si="1749"/>
        <v>10.199999999999999</v>
      </c>
      <c r="O738" s="4">
        <f t="shared" si="1749"/>
        <v>0</v>
      </c>
      <c r="P738" s="4">
        <f t="shared" si="1749"/>
        <v>0</v>
      </c>
      <c r="Q738" s="4">
        <f t="shared" si="1749"/>
        <v>10.199999999999999</v>
      </c>
      <c r="R738" s="4">
        <f t="shared" si="1750"/>
        <v>0</v>
      </c>
      <c r="S738" s="4">
        <f t="shared" si="1749"/>
        <v>0</v>
      </c>
      <c r="T738" s="4"/>
      <c r="U738" s="4">
        <f t="shared" si="1749"/>
        <v>0</v>
      </c>
      <c r="V738" s="4">
        <f t="shared" si="1749"/>
        <v>0</v>
      </c>
      <c r="W738" s="4">
        <f t="shared" si="1749"/>
        <v>0</v>
      </c>
      <c r="X738" s="4">
        <f t="shared" si="1749"/>
        <v>0</v>
      </c>
      <c r="Y738" s="4">
        <f t="shared" si="1749"/>
        <v>0</v>
      </c>
      <c r="Z738" s="4">
        <f t="shared" si="1749"/>
        <v>0</v>
      </c>
      <c r="AA738" s="4">
        <f t="shared" si="1751"/>
        <v>0</v>
      </c>
      <c r="AB738" s="4">
        <f t="shared" si="1749"/>
        <v>0</v>
      </c>
      <c r="AC738" s="4"/>
      <c r="AD738" s="4">
        <f t="shared" si="1749"/>
        <v>0</v>
      </c>
      <c r="AE738" s="4">
        <f t="shared" si="1749"/>
        <v>0</v>
      </c>
      <c r="AF738" s="4">
        <f t="shared" si="1752"/>
        <v>0</v>
      </c>
      <c r="AG738" s="4">
        <f t="shared" si="1752"/>
        <v>0</v>
      </c>
      <c r="AH738" s="83"/>
    </row>
    <row r="739" spans="1:34" ht="31.5" hidden="1" outlineLevel="7" x14ac:dyDescent="0.2">
      <c r="A739" s="11" t="s">
        <v>381</v>
      </c>
      <c r="B739" s="11" t="s">
        <v>21</v>
      </c>
      <c r="C739" s="11" t="s">
        <v>102</v>
      </c>
      <c r="D739" s="11" t="s">
        <v>11</v>
      </c>
      <c r="E739" s="15" t="s">
        <v>12</v>
      </c>
      <c r="F739" s="8">
        <v>10.199999999999999</v>
      </c>
      <c r="G739" s="8"/>
      <c r="H739" s="8">
        <f t="shared" ref="H739" si="1753">SUM(F739:G739)</f>
        <v>10.199999999999999</v>
      </c>
      <c r="I739" s="8"/>
      <c r="J739" s="8"/>
      <c r="K739" s="8"/>
      <c r="L739" s="8">
        <f t="shared" ref="L739" si="1754">SUM(H739:K739)</f>
        <v>10.199999999999999</v>
      </c>
      <c r="M739" s="8"/>
      <c r="N739" s="8">
        <f>SUM(L739:M739)</f>
        <v>10.199999999999999</v>
      </c>
      <c r="O739" s="8"/>
      <c r="P739" s="8"/>
      <c r="Q739" s="8">
        <f>SUM(N739:P739)</f>
        <v>10.199999999999999</v>
      </c>
      <c r="R739" s="8"/>
      <c r="S739" s="8"/>
      <c r="T739" s="8"/>
      <c r="U739" s="8"/>
      <c r="V739" s="8">
        <f t="shared" ref="V739" si="1755">SUM(T739:U739)</f>
        <v>0</v>
      </c>
      <c r="W739" s="8"/>
      <c r="X739" s="8">
        <f>SUM(V739:W739)</f>
        <v>0</v>
      </c>
      <c r="Y739" s="8"/>
      <c r="Z739" s="8">
        <f>SUM(X739:Y739)</f>
        <v>0</v>
      </c>
      <c r="AA739" s="8"/>
      <c r="AB739" s="8"/>
      <c r="AC739" s="8"/>
      <c r="AD739" s="8"/>
      <c r="AE739" s="8">
        <f t="shared" ref="AE739" si="1756">SUM(AC739:AD739)</f>
        <v>0</v>
      </c>
      <c r="AF739" s="8"/>
      <c r="AG739" s="8">
        <f>SUM(AE739:AF739)</f>
        <v>0</v>
      </c>
      <c r="AH739" s="83"/>
    </row>
    <row r="740" spans="1:34" ht="15.75" hidden="1" outlineLevel="1" x14ac:dyDescent="0.2">
      <c r="A740" s="5" t="s">
        <v>381</v>
      </c>
      <c r="B740" s="5" t="s">
        <v>418</v>
      </c>
      <c r="C740" s="5"/>
      <c r="D740" s="5"/>
      <c r="E740" s="18" t="s">
        <v>419</v>
      </c>
      <c r="F740" s="4">
        <f>F741</f>
        <v>29209.199999999997</v>
      </c>
      <c r="G740" s="4">
        <f t="shared" ref="G740:Q742" si="1757">G741</f>
        <v>99.3</v>
      </c>
      <c r="H740" s="4">
        <f t="shared" si="1757"/>
        <v>29308.5</v>
      </c>
      <c r="I740" s="4">
        <f t="shared" si="1757"/>
        <v>0</v>
      </c>
      <c r="J740" s="4">
        <f t="shared" si="1757"/>
        <v>0</v>
      </c>
      <c r="K740" s="4">
        <f t="shared" si="1757"/>
        <v>0</v>
      </c>
      <c r="L740" s="4">
        <f t="shared" si="1757"/>
        <v>29308.5</v>
      </c>
      <c r="M740" s="4">
        <f t="shared" si="1757"/>
        <v>0</v>
      </c>
      <c r="N740" s="4">
        <f t="shared" si="1757"/>
        <v>29308.5</v>
      </c>
      <c r="O740" s="4">
        <f t="shared" si="1757"/>
        <v>0</v>
      </c>
      <c r="P740" s="4">
        <f t="shared" si="1757"/>
        <v>0</v>
      </c>
      <c r="Q740" s="4">
        <f t="shared" si="1757"/>
        <v>29308.5</v>
      </c>
      <c r="R740" s="4">
        <f t="shared" ref="R740:AA742" si="1758">R741</f>
        <v>29209.3</v>
      </c>
      <c r="S740" s="4">
        <f t="shared" ref="S740:S742" si="1759">S741</f>
        <v>99.3</v>
      </c>
      <c r="T740" s="4">
        <f t="shared" ref="T740:Z742" si="1760">T741</f>
        <v>29308.6</v>
      </c>
      <c r="U740" s="4">
        <f t="shared" si="1760"/>
        <v>0</v>
      </c>
      <c r="V740" s="4">
        <f t="shared" si="1760"/>
        <v>29308.6</v>
      </c>
      <c r="W740" s="4">
        <f t="shared" si="1760"/>
        <v>0</v>
      </c>
      <c r="X740" s="4">
        <f t="shared" si="1760"/>
        <v>29308.6</v>
      </c>
      <c r="Y740" s="4">
        <f t="shared" si="1760"/>
        <v>0</v>
      </c>
      <c r="Z740" s="4">
        <f t="shared" si="1760"/>
        <v>29308.6</v>
      </c>
      <c r="AA740" s="4">
        <f t="shared" si="1758"/>
        <v>29209.3</v>
      </c>
      <c r="AB740" s="4">
        <f t="shared" ref="AB740:AB742" si="1761">AB741</f>
        <v>99.3</v>
      </c>
      <c r="AC740" s="4">
        <f t="shared" ref="AC740:AG742" si="1762">AC741</f>
        <v>29308.6</v>
      </c>
      <c r="AD740" s="4">
        <f t="shared" si="1762"/>
        <v>0</v>
      </c>
      <c r="AE740" s="4">
        <f t="shared" si="1762"/>
        <v>29308.6</v>
      </c>
      <c r="AF740" s="4">
        <f t="shared" si="1762"/>
        <v>0</v>
      </c>
      <c r="AG740" s="4">
        <f t="shared" si="1762"/>
        <v>29308.6</v>
      </c>
      <c r="AH740" s="83"/>
    </row>
    <row r="741" spans="1:34" ht="31.5" hidden="1" outlineLevel="2" x14ac:dyDescent="0.2">
      <c r="A741" s="5" t="s">
        <v>381</v>
      </c>
      <c r="B741" s="5" t="s">
        <v>418</v>
      </c>
      <c r="C741" s="5" t="s">
        <v>289</v>
      </c>
      <c r="D741" s="5"/>
      <c r="E741" s="18" t="s">
        <v>290</v>
      </c>
      <c r="F741" s="4">
        <f>F742</f>
        <v>29209.199999999997</v>
      </c>
      <c r="G741" s="4">
        <f t="shared" si="1757"/>
        <v>99.3</v>
      </c>
      <c r="H741" s="4">
        <f t="shared" si="1757"/>
        <v>29308.5</v>
      </c>
      <c r="I741" s="4">
        <f t="shared" si="1757"/>
        <v>0</v>
      </c>
      <c r="J741" s="4">
        <f t="shared" si="1757"/>
        <v>0</v>
      </c>
      <c r="K741" s="4">
        <f t="shared" si="1757"/>
        <v>0</v>
      </c>
      <c r="L741" s="4">
        <f t="shared" si="1757"/>
        <v>29308.5</v>
      </c>
      <c r="M741" s="4">
        <f t="shared" si="1757"/>
        <v>0</v>
      </c>
      <c r="N741" s="4">
        <f t="shared" si="1757"/>
        <v>29308.5</v>
      </c>
      <c r="O741" s="4">
        <f t="shared" si="1757"/>
        <v>0</v>
      </c>
      <c r="P741" s="4">
        <f t="shared" si="1757"/>
        <v>0</v>
      </c>
      <c r="Q741" s="4">
        <f t="shared" si="1757"/>
        <v>29308.5</v>
      </c>
      <c r="R741" s="4">
        <f t="shared" si="1758"/>
        <v>29209.3</v>
      </c>
      <c r="S741" s="4">
        <f t="shared" si="1759"/>
        <v>99.3</v>
      </c>
      <c r="T741" s="4">
        <f t="shared" si="1760"/>
        <v>29308.6</v>
      </c>
      <c r="U741" s="4">
        <f t="shared" si="1760"/>
        <v>0</v>
      </c>
      <c r="V741" s="4">
        <f t="shared" si="1760"/>
        <v>29308.6</v>
      </c>
      <c r="W741" s="4">
        <f t="shared" si="1760"/>
        <v>0</v>
      </c>
      <c r="X741" s="4">
        <f t="shared" si="1760"/>
        <v>29308.6</v>
      </c>
      <c r="Y741" s="4">
        <f t="shared" si="1760"/>
        <v>0</v>
      </c>
      <c r="Z741" s="4">
        <f t="shared" si="1760"/>
        <v>29308.6</v>
      </c>
      <c r="AA741" s="4">
        <f t="shared" si="1758"/>
        <v>29209.3</v>
      </c>
      <c r="AB741" s="4">
        <f t="shared" si="1761"/>
        <v>99.3</v>
      </c>
      <c r="AC741" s="4">
        <f t="shared" si="1762"/>
        <v>29308.6</v>
      </c>
      <c r="AD741" s="4">
        <f t="shared" si="1762"/>
        <v>0</v>
      </c>
      <c r="AE741" s="4">
        <f t="shared" si="1762"/>
        <v>29308.6</v>
      </c>
      <c r="AF741" s="4">
        <f t="shared" si="1762"/>
        <v>0</v>
      </c>
      <c r="AG741" s="4">
        <f t="shared" si="1762"/>
        <v>29308.6</v>
      </c>
      <c r="AH741" s="83"/>
    </row>
    <row r="742" spans="1:34" ht="31.5" hidden="1" outlineLevel="3" x14ac:dyDescent="0.2">
      <c r="A742" s="5" t="s">
        <v>381</v>
      </c>
      <c r="B742" s="5" t="s">
        <v>418</v>
      </c>
      <c r="C742" s="5" t="s">
        <v>394</v>
      </c>
      <c r="D742" s="5"/>
      <c r="E742" s="18" t="s">
        <v>395</v>
      </c>
      <c r="F742" s="4">
        <f>F743</f>
        <v>29209.199999999997</v>
      </c>
      <c r="G742" s="4">
        <f t="shared" si="1757"/>
        <v>99.3</v>
      </c>
      <c r="H742" s="4">
        <f t="shared" si="1757"/>
        <v>29308.5</v>
      </c>
      <c r="I742" s="4">
        <f t="shared" si="1757"/>
        <v>0</v>
      </c>
      <c r="J742" s="4">
        <f t="shared" si="1757"/>
        <v>0</v>
      </c>
      <c r="K742" s="4">
        <f t="shared" si="1757"/>
        <v>0</v>
      </c>
      <c r="L742" s="4">
        <f t="shared" si="1757"/>
        <v>29308.5</v>
      </c>
      <c r="M742" s="4">
        <f t="shared" si="1757"/>
        <v>0</v>
      </c>
      <c r="N742" s="4">
        <f t="shared" si="1757"/>
        <v>29308.5</v>
      </c>
      <c r="O742" s="4">
        <f t="shared" si="1757"/>
        <v>0</v>
      </c>
      <c r="P742" s="4">
        <f t="shared" si="1757"/>
        <v>0</v>
      </c>
      <c r="Q742" s="4">
        <f t="shared" si="1757"/>
        <v>29308.5</v>
      </c>
      <c r="R742" s="4">
        <f t="shared" si="1758"/>
        <v>29209.3</v>
      </c>
      <c r="S742" s="4">
        <f t="shared" si="1759"/>
        <v>99.3</v>
      </c>
      <c r="T742" s="4">
        <f t="shared" si="1760"/>
        <v>29308.6</v>
      </c>
      <c r="U742" s="4">
        <f t="shared" si="1760"/>
        <v>0</v>
      </c>
      <c r="V742" s="4">
        <f t="shared" si="1760"/>
        <v>29308.6</v>
      </c>
      <c r="W742" s="4">
        <f t="shared" si="1760"/>
        <v>0</v>
      </c>
      <c r="X742" s="4">
        <f t="shared" si="1760"/>
        <v>29308.6</v>
      </c>
      <c r="Y742" s="4">
        <f t="shared" si="1760"/>
        <v>0</v>
      </c>
      <c r="Z742" s="4">
        <f t="shared" si="1760"/>
        <v>29308.6</v>
      </c>
      <c r="AA742" s="4">
        <f t="shared" si="1758"/>
        <v>29209.3</v>
      </c>
      <c r="AB742" s="4">
        <f t="shared" si="1761"/>
        <v>99.3</v>
      </c>
      <c r="AC742" s="4">
        <f t="shared" si="1762"/>
        <v>29308.6</v>
      </c>
      <c r="AD742" s="4">
        <f t="shared" si="1762"/>
        <v>0</v>
      </c>
      <c r="AE742" s="4">
        <f t="shared" si="1762"/>
        <v>29308.6</v>
      </c>
      <c r="AF742" s="4">
        <f t="shared" si="1762"/>
        <v>0</v>
      </c>
      <c r="AG742" s="4">
        <f t="shared" si="1762"/>
        <v>29308.6</v>
      </c>
      <c r="AH742" s="83"/>
    </row>
    <row r="743" spans="1:34" ht="31.5" hidden="1" outlineLevel="4" x14ac:dyDescent="0.2">
      <c r="A743" s="5" t="s">
        <v>381</v>
      </c>
      <c r="B743" s="5" t="s">
        <v>418</v>
      </c>
      <c r="C743" s="5" t="s">
        <v>399</v>
      </c>
      <c r="D743" s="5"/>
      <c r="E743" s="18" t="s">
        <v>400</v>
      </c>
      <c r="F743" s="4">
        <f>F744+F746</f>
        <v>29209.199999999997</v>
      </c>
      <c r="G743" s="4">
        <f t="shared" ref="G743:J743" si="1763">G744+G746</f>
        <v>99.3</v>
      </c>
      <c r="H743" s="4">
        <f t="shared" si="1763"/>
        <v>29308.5</v>
      </c>
      <c r="I743" s="4">
        <f t="shared" si="1763"/>
        <v>0</v>
      </c>
      <c r="J743" s="4">
        <f t="shared" si="1763"/>
        <v>0</v>
      </c>
      <c r="K743" s="4">
        <f t="shared" ref="K743:L743" si="1764">K744+K746</f>
        <v>0</v>
      </c>
      <c r="L743" s="4">
        <f t="shared" si="1764"/>
        <v>29308.5</v>
      </c>
      <c r="M743" s="4">
        <f t="shared" ref="M743:Q743" si="1765">M744+M746</f>
        <v>0</v>
      </c>
      <c r="N743" s="4">
        <f t="shared" si="1765"/>
        <v>29308.5</v>
      </c>
      <c r="O743" s="4">
        <f t="shared" si="1765"/>
        <v>0</v>
      </c>
      <c r="P743" s="4">
        <f t="shared" si="1765"/>
        <v>0</v>
      </c>
      <c r="Q743" s="4">
        <f t="shared" si="1765"/>
        <v>29308.5</v>
      </c>
      <c r="R743" s="4">
        <f t="shared" ref="R743:AA743" si="1766">R744+R746</f>
        <v>29209.3</v>
      </c>
      <c r="S743" s="4">
        <f t="shared" ref="S743" si="1767">S744+S746</f>
        <v>99.3</v>
      </c>
      <c r="T743" s="4">
        <f t="shared" ref="T743:Z743" si="1768">T744+T746</f>
        <v>29308.6</v>
      </c>
      <c r="U743" s="4">
        <f t="shared" si="1768"/>
        <v>0</v>
      </c>
      <c r="V743" s="4">
        <f t="shared" si="1768"/>
        <v>29308.6</v>
      </c>
      <c r="W743" s="4">
        <f t="shared" si="1768"/>
        <v>0</v>
      </c>
      <c r="X743" s="4">
        <f t="shared" si="1768"/>
        <v>29308.6</v>
      </c>
      <c r="Y743" s="4">
        <f t="shared" si="1768"/>
        <v>0</v>
      </c>
      <c r="Z743" s="4">
        <f t="shared" si="1768"/>
        <v>29308.6</v>
      </c>
      <c r="AA743" s="4">
        <f t="shared" si="1766"/>
        <v>29209.3</v>
      </c>
      <c r="AB743" s="4">
        <f t="shared" ref="AB743" si="1769">AB744+AB746</f>
        <v>99.3</v>
      </c>
      <c r="AC743" s="4">
        <f t="shared" ref="AC743:AG743" si="1770">AC744+AC746</f>
        <v>29308.6</v>
      </c>
      <c r="AD743" s="4">
        <f t="shared" si="1770"/>
        <v>0</v>
      </c>
      <c r="AE743" s="4">
        <f t="shared" si="1770"/>
        <v>29308.6</v>
      </c>
      <c r="AF743" s="4">
        <f t="shared" si="1770"/>
        <v>0</v>
      </c>
      <c r="AG743" s="4">
        <f t="shared" si="1770"/>
        <v>29308.6</v>
      </c>
      <c r="AH743" s="83"/>
    </row>
    <row r="744" spans="1:34" ht="15.75" hidden="1" outlineLevel="5" x14ac:dyDescent="0.2">
      <c r="A744" s="5" t="s">
        <v>381</v>
      </c>
      <c r="B744" s="5" t="s">
        <v>418</v>
      </c>
      <c r="C744" s="5" t="s">
        <v>420</v>
      </c>
      <c r="D744" s="5"/>
      <c r="E744" s="18" t="s">
        <v>421</v>
      </c>
      <c r="F744" s="4">
        <f>F745</f>
        <v>5665.9</v>
      </c>
      <c r="G744" s="4">
        <f t="shared" ref="G744:Q744" si="1771">G745</f>
        <v>0</v>
      </c>
      <c r="H744" s="4">
        <f t="shared" si="1771"/>
        <v>5665.9</v>
      </c>
      <c r="I744" s="4">
        <f t="shared" si="1771"/>
        <v>0</v>
      </c>
      <c r="J744" s="4">
        <f t="shared" si="1771"/>
        <v>0</v>
      </c>
      <c r="K744" s="4">
        <f t="shared" si="1771"/>
        <v>0</v>
      </c>
      <c r="L744" s="4">
        <f t="shared" si="1771"/>
        <v>5665.9</v>
      </c>
      <c r="M744" s="4">
        <f t="shared" si="1771"/>
        <v>0</v>
      </c>
      <c r="N744" s="4">
        <f t="shared" si="1771"/>
        <v>5665.9</v>
      </c>
      <c r="O744" s="4">
        <f t="shared" si="1771"/>
        <v>0</v>
      </c>
      <c r="P744" s="4">
        <f t="shared" si="1771"/>
        <v>0</v>
      </c>
      <c r="Q744" s="4">
        <f t="shared" si="1771"/>
        <v>5665.9</v>
      </c>
      <c r="R744" s="4">
        <f t="shared" ref="R744:AA744" si="1772">R745</f>
        <v>5666</v>
      </c>
      <c r="S744" s="4">
        <f t="shared" ref="S744" si="1773">S745</f>
        <v>0</v>
      </c>
      <c r="T744" s="4">
        <f t="shared" ref="T744:Z744" si="1774">T745</f>
        <v>5666</v>
      </c>
      <c r="U744" s="4">
        <f t="shared" si="1774"/>
        <v>0</v>
      </c>
      <c r="V744" s="4">
        <f t="shared" si="1774"/>
        <v>5666</v>
      </c>
      <c r="W744" s="4">
        <f t="shared" si="1774"/>
        <v>0</v>
      </c>
      <c r="X744" s="4">
        <f t="shared" si="1774"/>
        <v>5666</v>
      </c>
      <c r="Y744" s="4">
        <f t="shared" si="1774"/>
        <v>0</v>
      </c>
      <c r="Z744" s="4">
        <f t="shared" si="1774"/>
        <v>5666</v>
      </c>
      <c r="AA744" s="4">
        <f t="shared" si="1772"/>
        <v>5666</v>
      </c>
      <c r="AB744" s="4">
        <f t="shared" ref="AB744" si="1775">AB745</f>
        <v>0</v>
      </c>
      <c r="AC744" s="4">
        <f t="shared" ref="AC744:AG744" si="1776">AC745</f>
        <v>5666</v>
      </c>
      <c r="AD744" s="4">
        <f t="shared" si="1776"/>
        <v>0</v>
      </c>
      <c r="AE744" s="4">
        <f t="shared" si="1776"/>
        <v>5666</v>
      </c>
      <c r="AF744" s="4">
        <f t="shared" si="1776"/>
        <v>0</v>
      </c>
      <c r="AG744" s="4">
        <f t="shared" si="1776"/>
        <v>5666</v>
      </c>
      <c r="AH744" s="83"/>
    </row>
    <row r="745" spans="1:34" ht="31.5" hidden="1" outlineLevel="7" x14ac:dyDescent="0.2">
      <c r="A745" s="11" t="s">
        <v>381</v>
      </c>
      <c r="B745" s="11" t="s">
        <v>418</v>
      </c>
      <c r="C745" s="11" t="s">
        <v>420</v>
      </c>
      <c r="D745" s="11" t="s">
        <v>92</v>
      </c>
      <c r="E745" s="15" t="s">
        <v>93</v>
      </c>
      <c r="F745" s="8">
        <v>5665.9</v>
      </c>
      <c r="G745" s="8"/>
      <c r="H745" s="8">
        <f t="shared" ref="H745" si="1777">SUM(F745:G745)</f>
        <v>5665.9</v>
      </c>
      <c r="I745" s="8"/>
      <c r="J745" s="8"/>
      <c r="K745" s="8"/>
      <c r="L745" s="8">
        <f t="shared" ref="L745" si="1778">SUM(H745:K745)</f>
        <v>5665.9</v>
      </c>
      <c r="M745" s="8"/>
      <c r="N745" s="8">
        <f>SUM(L745:M745)</f>
        <v>5665.9</v>
      </c>
      <c r="O745" s="8"/>
      <c r="P745" s="8"/>
      <c r="Q745" s="8">
        <f>SUM(N745:P745)</f>
        <v>5665.9</v>
      </c>
      <c r="R745" s="8">
        <v>5666</v>
      </c>
      <c r="S745" s="8"/>
      <c r="T745" s="8">
        <f t="shared" ref="T745" si="1779">SUM(R745:S745)</f>
        <v>5666</v>
      </c>
      <c r="U745" s="8"/>
      <c r="V745" s="8">
        <f t="shared" ref="V745" si="1780">SUM(T745:U745)</f>
        <v>5666</v>
      </c>
      <c r="W745" s="8"/>
      <c r="X745" s="8">
        <f>SUM(V745:W745)</f>
        <v>5666</v>
      </c>
      <c r="Y745" s="8"/>
      <c r="Z745" s="8">
        <f>SUM(X745:Y745)</f>
        <v>5666</v>
      </c>
      <c r="AA745" s="8">
        <v>5666</v>
      </c>
      <c r="AB745" s="8"/>
      <c r="AC745" s="8">
        <f t="shared" ref="AC745" si="1781">SUM(AA745:AB745)</f>
        <v>5666</v>
      </c>
      <c r="AD745" s="8"/>
      <c r="AE745" s="8">
        <f t="shared" ref="AE745" si="1782">SUM(AC745:AD745)</f>
        <v>5666</v>
      </c>
      <c r="AF745" s="8"/>
      <c r="AG745" s="8">
        <f>SUM(AE745:AF745)</f>
        <v>5666</v>
      </c>
      <c r="AH745" s="83"/>
    </row>
    <row r="746" spans="1:34" s="42" customFormat="1" ht="15.75" outlineLevel="5" x14ac:dyDescent="0.2">
      <c r="A746" s="5" t="s">
        <v>381</v>
      </c>
      <c r="B746" s="5" t="s">
        <v>418</v>
      </c>
      <c r="C746" s="5" t="s">
        <v>422</v>
      </c>
      <c r="D746" s="5"/>
      <c r="E746" s="18" t="s">
        <v>423</v>
      </c>
      <c r="F746" s="4">
        <f>F747+F748+F749+F750</f>
        <v>23543.3</v>
      </c>
      <c r="G746" s="4">
        <f t="shared" ref="G746:J746" si="1783">G747+G748+G749+G750</f>
        <v>99.3</v>
      </c>
      <c r="H746" s="4">
        <f t="shared" si="1783"/>
        <v>23642.6</v>
      </c>
      <c r="I746" s="4">
        <f t="shared" si="1783"/>
        <v>0</v>
      </c>
      <c r="J746" s="4">
        <f t="shared" si="1783"/>
        <v>0</v>
      </c>
      <c r="K746" s="4">
        <f t="shared" ref="K746:L746" si="1784">K747+K748+K749+K750</f>
        <v>0</v>
      </c>
      <c r="L746" s="4">
        <f t="shared" si="1784"/>
        <v>23642.6</v>
      </c>
      <c r="M746" s="4">
        <f t="shared" ref="M746:Q746" si="1785">M747+M748+M749+M750</f>
        <v>0</v>
      </c>
      <c r="N746" s="4">
        <f t="shared" si="1785"/>
        <v>23642.6</v>
      </c>
      <c r="O746" s="4">
        <f t="shared" si="1785"/>
        <v>0</v>
      </c>
      <c r="P746" s="4">
        <f t="shared" si="1785"/>
        <v>0</v>
      </c>
      <c r="Q746" s="4">
        <f t="shared" si="1785"/>
        <v>23642.6</v>
      </c>
      <c r="R746" s="4">
        <f t="shared" ref="R746:AA746" si="1786">R747+R748+R749+R750</f>
        <v>23543.3</v>
      </c>
      <c r="S746" s="4">
        <f t="shared" ref="S746" si="1787">S747+S748+S749+S750</f>
        <v>99.3</v>
      </c>
      <c r="T746" s="4">
        <f t="shared" ref="T746:Z746" si="1788">T747+T748+T749+T750</f>
        <v>23642.6</v>
      </c>
      <c r="U746" s="4">
        <f t="shared" si="1788"/>
        <v>0</v>
      </c>
      <c r="V746" s="4">
        <f t="shared" si="1788"/>
        <v>23642.6</v>
      </c>
      <c r="W746" s="4">
        <f t="shared" si="1788"/>
        <v>0</v>
      </c>
      <c r="X746" s="4">
        <f t="shared" si="1788"/>
        <v>23642.6</v>
      </c>
      <c r="Y746" s="4">
        <f t="shared" si="1788"/>
        <v>0</v>
      </c>
      <c r="Z746" s="4">
        <f t="shared" si="1788"/>
        <v>23642.6</v>
      </c>
      <c r="AA746" s="4">
        <f t="shared" si="1786"/>
        <v>23543.3</v>
      </c>
      <c r="AB746" s="4">
        <f t="shared" ref="AB746" si="1789">AB747+AB748+AB749+AB750</f>
        <v>99.3</v>
      </c>
      <c r="AC746" s="4">
        <f t="shared" ref="AC746:AG746" si="1790">AC747+AC748+AC749+AC750</f>
        <v>23642.6</v>
      </c>
      <c r="AD746" s="4">
        <f t="shared" si="1790"/>
        <v>0</v>
      </c>
      <c r="AE746" s="4">
        <f t="shared" si="1790"/>
        <v>23642.6</v>
      </c>
      <c r="AF746" s="4">
        <f t="shared" si="1790"/>
        <v>0</v>
      </c>
      <c r="AG746" s="4">
        <f t="shared" si="1790"/>
        <v>23642.6</v>
      </c>
      <c r="AH746" s="83"/>
    </row>
    <row r="747" spans="1:34" s="42" customFormat="1" ht="31.5" outlineLevel="7" x14ac:dyDescent="0.2">
      <c r="A747" s="11" t="s">
        <v>381</v>
      </c>
      <c r="B747" s="11" t="s">
        <v>418</v>
      </c>
      <c r="C747" s="11" t="s">
        <v>422</v>
      </c>
      <c r="D747" s="11" t="s">
        <v>11</v>
      </c>
      <c r="E747" s="15" t="s">
        <v>12</v>
      </c>
      <c r="F747" s="8">
        <v>5808</v>
      </c>
      <c r="G747" s="8"/>
      <c r="H747" s="8">
        <f t="shared" ref="H747:H750" si="1791">SUM(F747:G747)</f>
        <v>5808</v>
      </c>
      <c r="I747" s="8"/>
      <c r="J747" s="8"/>
      <c r="K747" s="8"/>
      <c r="L747" s="8">
        <f t="shared" ref="L747:L750" si="1792">SUM(H747:K747)</f>
        <v>5808</v>
      </c>
      <c r="M747" s="8"/>
      <c r="N747" s="8">
        <f>SUM(L747:M747)</f>
        <v>5808</v>
      </c>
      <c r="O747" s="8">
        <v>-5808</v>
      </c>
      <c r="P747" s="8"/>
      <c r="Q747" s="8">
        <f>SUM(N747:P747)</f>
        <v>0</v>
      </c>
      <c r="R747" s="8">
        <v>5808</v>
      </c>
      <c r="S747" s="8"/>
      <c r="T747" s="8">
        <f t="shared" ref="T747:T750" si="1793">SUM(R747:S747)</f>
        <v>5808</v>
      </c>
      <c r="U747" s="8"/>
      <c r="V747" s="8">
        <f t="shared" ref="V747:V750" si="1794">SUM(T747:U747)</f>
        <v>5808</v>
      </c>
      <c r="W747" s="8"/>
      <c r="X747" s="8">
        <f>SUM(V747:W747)</f>
        <v>5808</v>
      </c>
      <c r="Y747" s="8"/>
      <c r="Z747" s="8">
        <f>SUM(X747:Y747)</f>
        <v>5808</v>
      </c>
      <c r="AA747" s="8">
        <v>5808</v>
      </c>
      <c r="AB747" s="8"/>
      <c r="AC747" s="8">
        <f t="shared" ref="AC747:AC750" si="1795">SUM(AA747:AB747)</f>
        <v>5808</v>
      </c>
      <c r="AD747" s="8"/>
      <c r="AE747" s="8">
        <f t="shared" ref="AE747:AE750" si="1796">SUM(AC747:AD747)</f>
        <v>5808</v>
      </c>
      <c r="AF747" s="8"/>
      <c r="AG747" s="8">
        <f>SUM(AE747:AF747)</f>
        <v>5808</v>
      </c>
      <c r="AH747" s="83"/>
    </row>
    <row r="748" spans="1:34" s="42" customFormat="1" ht="15.75" hidden="1" outlineLevel="7" x14ac:dyDescent="0.2">
      <c r="A748" s="11" t="s">
        <v>381</v>
      </c>
      <c r="B748" s="11" t="s">
        <v>418</v>
      </c>
      <c r="C748" s="11" t="s">
        <v>422</v>
      </c>
      <c r="D748" s="11" t="s">
        <v>33</v>
      </c>
      <c r="E748" s="15" t="s">
        <v>34</v>
      </c>
      <c r="F748" s="8">
        <v>341.7</v>
      </c>
      <c r="G748" s="8"/>
      <c r="H748" s="8">
        <f t="shared" si="1791"/>
        <v>341.7</v>
      </c>
      <c r="I748" s="8"/>
      <c r="J748" s="8"/>
      <c r="K748" s="8"/>
      <c r="L748" s="8">
        <f t="shared" si="1792"/>
        <v>341.7</v>
      </c>
      <c r="M748" s="8"/>
      <c r="N748" s="8">
        <f>SUM(L748:M748)</f>
        <v>341.7</v>
      </c>
      <c r="O748" s="8"/>
      <c r="P748" s="8"/>
      <c r="Q748" s="8">
        <f>SUM(N748:P748)</f>
        <v>341.7</v>
      </c>
      <c r="R748" s="8">
        <v>341.7</v>
      </c>
      <c r="S748" s="8"/>
      <c r="T748" s="8">
        <f t="shared" si="1793"/>
        <v>341.7</v>
      </c>
      <c r="U748" s="8"/>
      <c r="V748" s="8">
        <f t="shared" si="1794"/>
        <v>341.7</v>
      </c>
      <c r="W748" s="8"/>
      <c r="X748" s="8">
        <f>SUM(V748:W748)</f>
        <v>341.7</v>
      </c>
      <c r="Y748" s="8"/>
      <c r="Z748" s="8">
        <f>SUM(X748:Y748)</f>
        <v>341.7</v>
      </c>
      <c r="AA748" s="8">
        <v>341.7</v>
      </c>
      <c r="AB748" s="8"/>
      <c r="AC748" s="8">
        <f t="shared" si="1795"/>
        <v>341.7</v>
      </c>
      <c r="AD748" s="8"/>
      <c r="AE748" s="8">
        <f t="shared" si="1796"/>
        <v>341.7</v>
      </c>
      <c r="AF748" s="8"/>
      <c r="AG748" s="8">
        <f>SUM(AE748:AF748)</f>
        <v>341.7</v>
      </c>
      <c r="AH748" s="83"/>
    </row>
    <row r="749" spans="1:34" s="42" customFormat="1" ht="31.5" hidden="1" outlineLevel="7" x14ac:dyDescent="0.2">
      <c r="A749" s="11" t="s">
        <v>381</v>
      </c>
      <c r="B749" s="11" t="s">
        <v>418</v>
      </c>
      <c r="C749" s="11" t="s">
        <v>422</v>
      </c>
      <c r="D749" s="11" t="s">
        <v>92</v>
      </c>
      <c r="E749" s="15" t="s">
        <v>93</v>
      </c>
      <c r="F749" s="8">
        <v>9268.9</v>
      </c>
      <c r="G749" s="8">
        <v>99.3</v>
      </c>
      <c r="H749" s="8">
        <f t="shared" si="1791"/>
        <v>9368.1999999999989</v>
      </c>
      <c r="I749" s="8"/>
      <c r="J749" s="8"/>
      <c r="K749" s="8"/>
      <c r="L749" s="8">
        <f t="shared" si="1792"/>
        <v>9368.1999999999989</v>
      </c>
      <c r="M749" s="8"/>
      <c r="N749" s="8">
        <f>SUM(L749:M749)</f>
        <v>9368.1999999999989</v>
      </c>
      <c r="O749" s="8"/>
      <c r="P749" s="8"/>
      <c r="Q749" s="8">
        <f>SUM(N749:P749)</f>
        <v>9368.1999999999989</v>
      </c>
      <c r="R749" s="8">
        <v>9268.9</v>
      </c>
      <c r="S749" s="8">
        <v>99.3</v>
      </c>
      <c r="T749" s="8">
        <f t="shared" si="1793"/>
        <v>9368.1999999999989</v>
      </c>
      <c r="U749" s="8"/>
      <c r="V749" s="8">
        <f t="shared" si="1794"/>
        <v>9368.1999999999989</v>
      </c>
      <c r="W749" s="8"/>
      <c r="X749" s="8">
        <f>SUM(V749:W749)</f>
        <v>9368.1999999999989</v>
      </c>
      <c r="Y749" s="8"/>
      <c r="Z749" s="8">
        <f>SUM(X749:Y749)</f>
        <v>9368.1999999999989</v>
      </c>
      <c r="AA749" s="8">
        <v>9268.9</v>
      </c>
      <c r="AB749" s="8">
        <v>99.3</v>
      </c>
      <c r="AC749" s="8">
        <f t="shared" si="1795"/>
        <v>9368.1999999999989</v>
      </c>
      <c r="AD749" s="8"/>
      <c r="AE749" s="8">
        <f t="shared" si="1796"/>
        <v>9368.1999999999989</v>
      </c>
      <c r="AF749" s="8"/>
      <c r="AG749" s="8">
        <f>SUM(AE749:AF749)</f>
        <v>9368.1999999999989</v>
      </c>
      <c r="AH749" s="83"/>
    </row>
    <row r="750" spans="1:34" s="42" customFormat="1" ht="15.75" outlineLevel="7" x14ac:dyDescent="0.2">
      <c r="A750" s="11" t="s">
        <v>381</v>
      </c>
      <c r="B750" s="11" t="s">
        <v>418</v>
      </c>
      <c r="C750" s="11" t="s">
        <v>422</v>
      </c>
      <c r="D750" s="11" t="s">
        <v>27</v>
      </c>
      <c r="E750" s="15" t="s">
        <v>28</v>
      </c>
      <c r="F750" s="8">
        <v>8124.7</v>
      </c>
      <c r="G750" s="8"/>
      <c r="H750" s="8">
        <f t="shared" si="1791"/>
        <v>8124.7</v>
      </c>
      <c r="I750" s="8"/>
      <c r="J750" s="8"/>
      <c r="K750" s="8"/>
      <c r="L750" s="8">
        <f t="shared" si="1792"/>
        <v>8124.7</v>
      </c>
      <c r="M750" s="8"/>
      <c r="N750" s="8">
        <f>SUM(L750:M750)</f>
        <v>8124.7</v>
      </c>
      <c r="O750" s="8">
        <v>5808</v>
      </c>
      <c r="P750" s="8"/>
      <c r="Q750" s="8">
        <f>SUM(N750:P750)</f>
        <v>13932.7</v>
      </c>
      <c r="R750" s="8">
        <v>8124.7</v>
      </c>
      <c r="S750" s="8"/>
      <c r="T750" s="8">
        <f t="shared" si="1793"/>
        <v>8124.7</v>
      </c>
      <c r="U750" s="8"/>
      <c r="V750" s="8">
        <f t="shared" si="1794"/>
        <v>8124.7</v>
      </c>
      <c r="W750" s="8"/>
      <c r="X750" s="8">
        <f>SUM(V750:W750)</f>
        <v>8124.7</v>
      </c>
      <c r="Y750" s="8"/>
      <c r="Z750" s="8">
        <f>SUM(X750:Y750)</f>
        <v>8124.7</v>
      </c>
      <c r="AA750" s="8">
        <v>8124.7</v>
      </c>
      <c r="AB750" s="8"/>
      <c r="AC750" s="8">
        <f t="shared" si="1795"/>
        <v>8124.7</v>
      </c>
      <c r="AD750" s="8"/>
      <c r="AE750" s="8">
        <f t="shared" si="1796"/>
        <v>8124.7</v>
      </c>
      <c r="AF750" s="8"/>
      <c r="AG750" s="8">
        <f>SUM(AE750:AF750)</f>
        <v>8124.7</v>
      </c>
      <c r="AH750" s="83"/>
    </row>
    <row r="751" spans="1:34" ht="15.75" hidden="1" outlineLevel="1" x14ac:dyDescent="0.2">
      <c r="A751" s="5" t="s">
        <v>381</v>
      </c>
      <c r="B751" s="5" t="s">
        <v>297</v>
      </c>
      <c r="C751" s="5"/>
      <c r="D751" s="5"/>
      <c r="E751" s="18" t="s">
        <v>298</v>
      </c>
      <c r="F751" s="4">
        <f>F752+F776</f>
        <v>24491.9</v>
      </c>
      <c r="G751" s="4">
        <f t="shared" ref="G751:J751" si="1797">G752+G776</f>
        <v>0</v>
      </c>
      <c r="H751" s="4">
        <f t="shared" si="1797"/>
        <v>24491.9</v>
      </c>
      <c r="I751" s="4">
        <f t="shared" si="1797"/>
        <v>0</v>
      </c>
      <c r="J751" s="4">
        <f t="shared" si="1797"/>
        <v>0</v>
      </c>
      <c r="K751" s="4">
        <f t="shared" ref="K751:L751" si="1798">K752+K776</f>
        <v>0</v>
      </c>
      <c r="L751" s="4">
        <f t="shared" si="1798"/>
        <v>24491.9</v>
      </c>
      <c r="M751" s="4">
        <f t="shared" ref="M751:Q751" si="1799">M752+M776</f>
        <v>-15.6</v>
      </c>
      <c r="N751" s="4">
        <f t="shared" si="1799"/>
        <v>24476.300000000003</v>
      </c>
      <c r="O751" s="4">
        <f t="shared" si="1799"/>
        <v>0</v>
      </c>
      <c r="P751" s="4">
        <f t="shared" si="1799"/>
        <v>0</v>
      </c>
      <c r="Q751" s="4">
        <f t="shared" si="1799"/>
        <v>24476.300000000003</v>
      </c>
      <c r="R751" s="4">
        <f t="shared" ref="R751:AA751" si="1800">R752+R776</f>
        <v>22441</v>
      </c>
      <c r="S751" s="4">
        <f t="shared" ref="S751" si="1801">S752+S776</f>
        <v>0</v>
      </c>
      <c r="T751" s="4">
        <f t="shared" ref="T751:Z751" si="1802">T752+T776</f>
        <v>22441</v>
      </c>
      <c r="U751" s="4">
        <f t="shared" si="1802"/>
        <v>0</v>
      </c>
      <c r="V751" s="4">
        <f t="shared" si="1802"/>
        <v>22441</v>
      </c>
      <c r="W751" s="4">
        <f t="shared" si="1802"/>
        <v>0</v>
      </c>
      <c r="X751" s="4">
        <f t="shared" si="1802"/>
        <v>22441</v>
      </c>
      <c r="Y751" s="4">
        <f t="shared" si="1802"/>
        <v>0</v>
      </c>
      <c r="Z751" s="4">
        <f t="shared" si="1802"/>
        <v>22441</v>
      </c>
      <c r="AA751" s="4">
        <f t="shared" si="1800"/>
        <v>21946.3</v>
      </c>
      <c r="AB751" s="4">
        <f t="shared" ref="AB751" si="1803">AB752+AB776</f>
        <v>0</v>
      </c>
      <c r="AC751" s="4">
        <f t="shared" ref="AC751:AG751" si="1804">AC752+AC776</f>
        <v>21946.3</v>
      </c>
      <c r="AD751" s="4">
        <f t="shared" si="1804"/>
        <v>0</v>
      </c>
      <c r="AE751" s="4">
        <f t="shared" si="1804"/>
        <v>21946.3</v>
      </c>
      <c r="AF751" s="4">
        <f t="shared" si="1804"/>
        <v>0</v>
      </c>
      <c r="AG751" s="4">
        <f t="shared" si="1804"/>
        <v>21946.3</v>
      </c>
      <c r="AH751" s="83"/>
    </row>
    <row r="752" spans="1:34" ht="31.5" hidden="1" outlineLevel="2" x14ac:dyDescent="0.2">
      <c r="A752" s="5" t="s">
        <v>381</v>
      </c>
      <c r="B752" s="5" t="s">
        <v>297</v>
      </c>
      <c r="C752" s="5" t="s">
        <v>289</v>
      </c>
      <c r="D752" s="5"/>
      <c r="E752" s="18" t="s">
        <v>290</v>
      </c>
      <c r="F752" s="4">
        <f>F753+F765</f>
        <v>24396.9</v>
      </c>
      <c r="G752" s="4">
        <f t="shared" ref="G752:J752" si="1805">G753+G765</f>
        <v>0</v>
      </c>
      <c r="H752" s="4">
        <f t="shared" si="1805"/>
        <v>24396.9</v>
      </c>
      <c r="I752" s="4">
        <f t="shared" si="1805"/>
        <v>0</v>
      </c>
      <c r="J752" s="4">
        <f t="shared" si="1805"/>
        <v>0</v>
      </c>
      <c r="K752" s="4">
        <f t="shared" ref="K752:L752" si="1806">K753+K765</f>
        <v>0</v>
      </c>
      <c r="L752" s="4">
        <f t="shared" si="1806"/>
        <v>24396.9</v>
      </c>
      <c r="M752" s="4">
        <f t="shared" ref="M752:Q752" si="1807">M753+M765</f>
        <v>-15.6</v>
      </c>
      <c r="N752" s="4">
        <f t="shared" si="1807"/>
        <v>24381.300000000003</v>
      </c>
      <c r="O752" s="4">
        <f t="shared" si="1807"/>
        <v>0</v>
      </c>
      <c r="P752" s="4">
        <f t="shared" si="1807"/>
        <v>0</v>
      </c>
      <c r="Q752" s="4">
        <f t="shared" si="1807"/>
        <v>24381.300000000003</v>
      </c>
      <c r="R752" s="4">
        <f t="shared" ref="R752:AA752" si="1808">R753+R765</f>
        <v>22441</v>
      </c>
      <c r="S752" s="4">
        <f t="shared" ref="S752" si="1809">S753+S765</f>
        <v>0</v>
      </c>
      <c r="T752" s="4">
        <f t="shared" ref="T752:Z752" si="1810">T753+T765</f>
        <v>22441</v>
      </c>
      <c r="U752" s="4">
        <f t="shared" si="1810"/>
        <v>0</v>
      </c>
      <c r="V752" s="4">
        <f t="shared" si="1810"/>
        <v>22441</v>
      </c>
      <c r="W752" s="4">
        <f t="shared" si="1810"/>
        <v>0</v>
      </c>
      <c r="X752" s="4">
        <f t="shared" si="1810"/>
        <v>22441</v>
      </c>
      <c r="Y752" s="4">
        <f t="shared" si="1810"/>
        <v>0</v>
      </c>
      <c r="Z752" s="4">
        <f t="shared" si="1810"/>
        <v>22441</v>
      </c>
      <c r="AA752" s="4">
        <f t="shared" si="1808"/>
        <v>21946.3</v>
      </c>
      <c r="AB752" s="4">
        <f t="shared" ref="AB752" si="1811">AB753+AB765</f>
        <v>0</v>
      </c>
      <c r="AC752" s="4">
        <f t="shared" ref="AC752:AG752" si="1812">AC753+AC765</f>
        <v>21946.3</v>
      </c>
      <c r="AD752" s="4">
        <f t="shared" si="1812"/>
        <v>0</v>
      </c>
      <c r="AE752" s="4">
        <f t="shared" si="1812"/>
        <v>21946.3</v>
      </c>
      <c r="AF752" s="4">
        <f t="shared" si="1812"/>
        <v>0</v>
      </c>
      <c r="AG752" s="4">
        <f t="shared" si="1812"/>
        <v>21946.3</v>
      </c>
      <c r="AH752" s="83"/>
    </row>
    <row r="753" spans="1:34" ht="31.5" hidden="1" outlineLevel="3" x14ac:dyDescent="0.2">
      <c r="A753" s="5" t="s">
        <v>381</v>
      </c>
      <c r="B753" s="5" t="s">
        <v>297</v>
      </c>
      <c r="C753" s="5" t="s">
        <v>291</v>
      </c>
      <c r="D753" s="5"/>
      <c r="E753" s="18" t="s">
        <v>292</v>
      </c>
      <c r="F753" s="4">
        <f>F754</f>
        <v>604.70000000000005</v>
      </c>
      <c r="G753" s="4">
        <f t="shared" ref="G753:Q753" si="1813">G754</f>
        <v>0</v>
      </c>
      <c r="H753" s="4">
        <f t="shared" si="1813"/>
        <v>604.70000000000005</v>
      </c>
      <c r="I753" s="4">
        <f t="shared" si="1813"/>
        <v>0</v>
      </c>
      <c r="J753" s="4">
        <f t="shared" si="1813"/>
        <v>0</v>
      </c>
      <c r="K753" s="4">
        <f t="shared" si="1813"/>
        <v>0</v>
      </c>
      <c r="L753" s="4">
        <f t="shared" si="1813"/>
        <v>604.70000000000005</v>
      </c>
      <c r="M753" s="4">
        <f t="shared" si="1813"/>
        <v>0</v>
      </c>
      <c r="N753" s="4">
        <f t="shared" si="1813"/>
        <v>604.70000000000005</v>
      </c>
      <c r="O753" s="4">
        <f t="shared" si="1813"/>
        <v>0</v>
      </c>
      <c r="P753" s="4">
        <f t="shared" si="1813"/>
        <v>0</v>
      </c>
      <c r="Q753" s="4">
        <f t="shared" si="1813"/>
        <v>604.70000000000005</v>
      </c>
      <c r="R753" s="4">
        <f t="shared" ref="R753:AA753" si="1814">R754</f>
        <v>604.70000000000005</v>
      </c>
      <c r="S753" s="4">
        <f t="shared" ref="S753" si="1815">S754</f>
        <v>0</v>
      </c>
      <c r="T753" s="4">
        <f t="shared" ref="T753:Z753" si="1816">T754</f>
        <v>604.70000000000005</v>
      </c>
      <c r="U753" s="4">
        <f t="shared" si="1816"/>
        <v>0</v>
      </c>
      <c r="V753" s="4">
        <f t="shared" si="1816"/>
        <v>604.70000000000005</v>
      </c>
      <c r="W753" s="4">
        <f t="shared" si="1816"/>
        <v>0</v>
      </c>
      <c r="X753" s="4">
        <f t="shared" si="1816"/>
        <v>604.70000000000005</v>
      </c>
      <c r="Y753" s="4">
        <f t="shared" si="1816"/>
        <v>0</v>
      </c>
      <c r="Z753" s="4">
        <f t="shared" si="1816"/>
        <v>604.70000000000005</v>
      </c>
      <c r="AA753" s="4">
        <f t="shared" si="1814"/>
        <v>604.70000000000005</v>
      </c>
      <c r="AB753" s="4">
        <f t="shared" ref="AB753" si="1817">AB754</f>
        <v>0</v>
      </c>
      <c r="AC753" s="4">
        <f t="shared" ref="AC753:AG753" si="1818">AC754</f>
        <v>604.70000000000005</v>
      </c>
      <c r="AD753" s="4">
        <f t="shared" si="1818"/>
        <v>0</v>
      </c>
      <c r="AE753" s="4">
        <f t="shared" si="1818"/>
        <v>604.70000000000005</v>
      </c>
      <c r="AF753" s="4">
        <f t="shared" si="1818"/>
        <v>0</v>
      </c>
      <c r="AG753" s="4">
        <f t="shared" si="1818"/>
        <v>604.70000000000005</v>
      </c>
      <c r="AH753" s="83"/>
    </row>
    <row r="754" spans="1:34" ht="47.25" hidden="1" outlineLevel="4" x14ac:dyDescent="0.2">
      <c r="A754" s="5" t="s">
        <v>381</v>
      </c>
      <c r="B754" s="5" t="s">
        <v>297</v>
      </c>
      <c r="C754" s="5" t="s">
        <v>405</v>
      </c>
      <c r="D754" s="5"/>
      <c r="E754" s="18" t="s">
        <v>406</v>
      </c>
      <c r="F754" s="4">
        <f>F755+F759+F762</f>
        <v>604.70000000000005</v>
      </c>
      <c r="G754" s="4">
        <f t="shared" ref="G754:J754" si="1819">G755+G759+G762</f>
        <v>0</v>
      </c>
      <c r="H754" s="4">
        <f t="shared" si="1819"/>
        <v>604.70000000000005</v>
      </c>
      <c r="I754" s="4">
        <f t="shared" si="1819"/>
        <v>0</v>
      </c>
      <c r="J754" s="4">
        <f t="shared" si="1819"/>
        <v>0</v>
      </c>
      <c r="K754" s="4">
        <f t="shared" ref="K754:L754" si="1820">K755+K759+K762</f>
        <v>0</v>
      </c>
      <c r="L754" s="4">
        <f t="shared" si="1820"/>
        <v>604.70000000000005</v>
      </c>
      <c r="M754" s="4">
        <f t="shared" ref="M754:Q754" si="1821">M755+M759+M762</f>
        <v>0</v>
      </c>
      <c r="N754" s="4">
        <f t="shared" si="1821"/>
        <v>604.70000000000005</v>
      </c>
      <c r="O754" s="4">
        <f t="shared" si="1821"/>
        <v>0</v>
      </c>
      <c r="P754" s="4">
        <f t="shared" si="1821"/>
        <v>0</v>
      </c>
      <c r="Q754" s="4">
        <f t="shared" si="1821"/>
        <v>604.70000000000005</v>
      </c>
      <c r="R754" s="4">
        <f t="shared" ref="R754:AA754" si="1822">R755+R759+R762</f>
        <v>604.70000000000005</v>
      </c>
      <c r="S754" s="4">
        <f t="shared" ref="S754" si="1823">S755+S759+S762</f>
        <v>0</v>
      </c>
      <c r="T754" s="4">
        <f t="shared" ref="T754:Z754" si="1824">T755+T759+T762</f>
        <v>604.70000000000005</v>
      </c>
      <c r="U754" s="4">
        <f t="shared" si="1824"/>
        <v>0</v>
      </c>
      <c r="V754" s="4">
        <f t="shared" si="1824"/>
        <v>604.70000000000005</v>
      </c>
      <c r="W754" s="4">
        <f t="shared" si="1824"/>
        <v>0</v>
      </c>
      <c r="X754" s="4">
        <f t="shared" si="1824"/>
        <v>604.70000000000005</v>
      </c>
      <c r="Y754" s="4">
        <f t="shared" si="1824"/>
        <v>0</v>
      </c>
      <c r="Z754" s="4">
        <f t="shared" si="1824"/>
        <v>604.70000000000005</v>
      </c>
      <c r="AA754" s="4">
        <f t="shared" si="1822"/>
        <v>604.70000000000005</v>
      </c>
      <c r="AB754" s="4">
        <f t="shared" ref="AB754" si="1825">AB755+AB759+AB762</f>
        <v>0</v>
      </c>
      <c r="AC754" s="4">
        <f t="shared" ref="AC754:AG754" si="1826">AC755+AC759+AC762</f>
        <v>604.70000000000005</v>
      </c>
      <c r="AD754" s="4">
        <f t="shared" si="1826"/>
        <v>0</v>
      </c>
      <c r="AE754" s="4">
        <f t="shared" si="1826"/>
        <v>604.70000000000005</v>
      </c>
      <c r="AF754" s="4">
        <f t="shared" si="1826"/>
        <v>0</v>
      </c>
      <c r="AG754" s="4">
        <f t="shared" si="1826"/>
        <v>604.70000000000005</v>
      </c>
      <c r="AH754" s="83"/>
    </row>
    <row r="755" spans="1:34" ht="15.75" hidden="1" outlineLevel="5" x14ac:dyDescent="0.2">
      <c r="A755" s="5" t="s">
        <v>381</v>
      </c>
      <c r="B755" s="5" t="s">
        <v>297</v>
      </c>
      <c r="C755" s="5" t="s">
        <v>424</v>
      </c>
      <c r="D755" s="5"/>
      <c r="E755" s="18" t="s">
        <v>425</v>
      </c>
      <c r="F755" s="4">
        <f>F756+F757+F758</f>
        <v>407.4</v>
      </c>
      <c r="G755" s="4">
        <f t="shared" ref="G755:J755" si="1827">G756+G757+G758</f>
        <v>0</v>
      </c>
      <c r="H755" s="4">
        <f t="shared" si="1827"/>
        <v>407.4</v>
      </c>
      <c r="I755" s="4">
        <f t="shared" si="1827"/>
        <v>0</v>
      </c>
      <c r="J755" s="4">
        <f t="shared" si="1827"/>
        <v>0</v>
      </c>
      <c r="K755" s="4">
        <f t="shared" ref="K755:L755" si="1828">K756+K757+K758</f>
        <v>0</v>
      </c>
      <c r="L755" s="4">
        <f t="shared" si="1828"/>
        <v>407.4</v>
      </c>
      <c r="M755" s="4">
        <f t="shared" ref="M755:Q755" si="1829">M756+M757+M758</f>
        <v>0</v>
      </c>
      <c r="N755" s="4">
        <f t="shared" si="1829"/>
        <v>407.4</v>
      </c>
      <c r="O755" s="4">
        <f t="shared" si="1829"/>
        <v>0</v>
      </c>
      <c r="P755" s="4">
        <f t="shared" si="1829"/>
        <v>0</v>
      </c>
      <c r="Q755" s="4">
        <f t="shared" si="1829"/>
        <v>407.4</v>
      </c>
      <c r="R755" s="4">
        <f t="shared" ref="R755:AA755" si="1830">R756+R757+R758</f>
        <v>407.4</v>
      </c>
      <c r="S755" s="4">
        <f t="shared" ref="S755" si="1831">S756+S757+S758</f>
        <v>0</v>
      </c>
      <c r="T755" s="4">
        <f t="shared" ref="T755:Z755" si="1832">T756+T757+T758</f>
        <v>407.4</v>
      </c>
      <c r="U755" s="4">
        <f t="shared" si="1832"/>
        <v>0</v>
      </c>
      <c r="V755" s="4">
        <f t="shared" si="1832"/>
        <v>407.4</v>
      </c>
      <c r="W755" s="4">
        <f t="shared" si="1832"/>
        <v>0</v>
      </c>
      <c r="X755" s="4">
        <f t="shared" si="1832"/>
        <v>407.4</v>
      </c>
      <c r="Y755" s="4">
        <f t="shared" si="1832"/>
        <v>0</v>
      </c>
      <c r="Z755" s="4">
        <f t="shared" si="1832"/>
        <v>407.4</v>
      </c>
      <c r="AA755" s="4">
        <f t="shared" si="1830"/>
        <v>407.4</v>
      </c>
      <c r="AB755" s="4">
        <f t="shared" ref="AB755" si="1833">AB756+AB757+AB758</f>
        <v>0</v>
      </c>
      <c r="AC755" s="4">
        <f t="shared" ref="AC755:AG755" si="1834">AC756+AC757+AC758</f>
        <v>407.4</v>
      </c>
      <c r="AD755" s="4">
        <f t="shared" si="1834"/>
        <v>0</v>
      </c>
      <c r="AE755" s="4">
        <f t="shared" si="1834"/>
        <v>407.4</v>
      </c>
      <c r="AF755" s="4">
        <f t="shared" si="1834"/>
        <v>0</v>
      </c>
      <c r="AG755" s="4">
        <f t="shared" si="1834"/>
        <v>407.4</v>
      </c>
      <c r="AH755" s="83"/>
    </row>
    <row r="756" spans="1:34" ht="31.5" hidden="1" outlineLevel="7" x14ac:dyDescent="0.2">
      <c r="A756" s="11" t="s">
        <v>381</v>
      </c>
      <c r="B756" s="11" t="s">
        <v>297</v>
      </c>
      <c r="C756" s="11" t="s">
        <v>424</v>
      </c>
      <c r="D756" s="11" t="s">
        <v>11</v>
      </c>
      <c r="E756" s="15" t="s">
        <v>12</v>
      </c>
      <c r="F756" s="8">
        <v>69</v>
      </c>
      <c r="G756" s="8"/>
      <c r="H756" s="8">
        <f t="shared" ref="H756:H758" si="1835">SUM(F756:G756)</f>
        <v>69</v>
      </c>
      <c r="I756" s="8"/>
      <c r="J756" s="8"/>
      <c r="K756" s="8"/>
      <c r="L756" s="8">
        <f t="shared" ref="L756:L758" si="1836">SUM(H756:K756)</f>
        <v>69</v>
      </c>
      <c r="M756" s="8"/>
      <c r="N756" s="8">
        <f>SUM(L756:M756)</f>
        <v>69</v>
      </c>
      <c r="O756" s="8"/>
      <c r="P756" s="8"/>
      <c r="Q756" s="8">
        <f>SUM(N756:P756)</f>
        <v>69</v>
      </c>
      <c r="R756" s="8">
        <v>69</v>
      </c>
      <c r="S756" s="8"/>
      <c r="T756" s="8">
        <f t="shared" ref="T756:T758" si="1837">SUM(R756:S756)</f>
        <v>69</v>
      </c>
      <c r="U756" s="8"/>
      <c r="V756" s="8">
        <f t="shared" ref="V756:V758" si="1838">SUM(T756:U756)</f>
        <v>69</v>
      </c>
      <c r="W756" s="8"/>
      <c r="X756" s="8">
        <f>SUM(V756:W756)</f>
        <v>69</v>
      </c>
      <c r="Y756" s="8"/>
      <c r="Z756" s="8">
        <f>SUM(X756:Y756)</f>
        <v>69</v>
      </c>
      <c r="AA756" s="8">
        <v>69</v>
      </c>
      <c r="AB756" s="8"/>
      <c r="AC756" s="8">
        <f t="shared" ref="AC756:AC758" si="1839">SUM(AA756:AB756)</f>
        <v>69</v>
      </c>
      <c r="AD756" s="8"/>
      <c r="AE756" s="8">
        <f t="shared" ref="AE756:AE758" si="1840">SUM(AC756:AD756)</f>
        <v>69</v>
      </c>
      <c r="AF756" s="8"/>
      <c r="AG756" s="8">
        <f>SUM(AE756:AF756)</f>
        <v>69</v>
      </c>
      <c r="AH756" s="83"/>
    </row>
    <row r="757" spans="1:34" ht="15.75" hidden="1" outlineLevel="7" x14ac:dyDescent="0.2">
      <c r="A757" s="11" t="s">
        <v>381</v>
      </c>
      <c r="B757" s="11" t="s">
        <v>297</v>
      </c>
      <c r="C757" s="11" t="s">
        <v>424</v>
      </c>
      <c r="D757" s="11" t="s">
        <v>33</v>
      </c>
      <c r="E757" s="15" t="s">
        <v>34</v>
      </c>
      <c r="F757" s="8">
        <v>38.4</v>
      </c>
      <c r="G757" s="8"/>
      <c r="H757" s="8">
        <f t="shared" si="1835"/>
        <v>38.4</v>
      </c>
      <c r="I757" s="8"/>
      <c r="J757" s="8"/>
      <c r="K757" s="8"/>
      <c r="L757" s="8">
        <f t="shared" si="1836"/>
        <v>38.4</v>
      </c>
      <c r="M757" s="8"/>
      <c r="N757" s="8">
        <f>SUM(L757:M757)</f>
        <v>38.4</v>
      </c>
      <c r="O757" s="8"/>
      <c r="P757" s="8"/>
      <c r="Q757" s="8">
        <f>SUM(N757:P757)</f>
        <v>38.4</v>
      </c>
      <c r="R757" s="8">
        <v>38.4</v>
      </c>
      <c r="S757" s="8"/>
      <c r="T757" s="8">
        <f t="shared" si="1837"/>
        <v>38.4</v>
      </c>
      <c r="U757" s="8"/>
      <c r="V757" s="8">
        <f t="shared" si="1838"/>
        <v>38.4</v>
      </c>
      <c r="W757" s="8"/>
      <c r="X757" s="8">
        <f>SUM(V757:W757)</f>
        <v>38.4</v>
      </c>
      <c r="Y757" s="8"/>
      <c r="Z757" s="8">
        <f>SUM(X757:Y757)</f>
        <v>38.4</v>
      </c>
      <c r="AA757" s="8">
        <v>38.4</v>
      </c>
      <c r="AB757" s="8"/>
      <c r="AC757" s="8">
        <f t="shared" si="1839"/>
        <v>38.4</v>
      </c>
      <c r="AD757" s="8"/>
      <c r="AE757" s="8">
        <f t="shared" si="1840"/>
        <v>38.4</v>
      </c>
      <c r="AF757" s="8"/>
      <c r="AG757" s="8">
        <f>SUM(AE757:AF757)</f>
        <v>38.4</v>
      </c>
      <c r="AH757" s="83"/>
    </row>
    <row r="758" spans="1:34" ht="31.5" hidden="1" outlineLevel="7" x14ac:dyDescent="0.2">
      <c r="A758" s="11" t="s">
        <v>381</v>
      </c>
      <c r="B758" s="11" t="s">
        <v>297</v>
      </c>
      <c r="C758" s="11" t="s">
        <v>424</v>
      </c>
      <c r="D758" s="11" t="s">
        <v>92</v>
      </c>
      <c r="E758" s="15" t="s">
        <v>93</v>
      </c>
      <c r="F758" s="8">
        <v>300</v>
      </c>
      <c r="G758" s="8"/>
      <c r="H758" s="8">
        <f t="shared" si="1835"/>
        <v>300</v>
      </c>
      <c r="I758" s="8"/>
      <c r="J758" s="8"/>
      <c r="K758" s="8"/>
      <c r="L758" s="8">
        <f t="shared" si="1836"/>
        <v>300</v>
      </c>
      <c r="M758" s="8"/>
      <c r="N758" s="8">
        <f>SUM(L758:M758)</f>
        <v>300</v>
      </c>
      <c r="O758" s="8"/>
      <c r="P758" s="8"/>
      <c r="Q758" s="8">
        <f>SUM(N758:P758)</f>
        <v>300</v>
      </c>
      <c r="R758" s="8">
        <v>300</v>
      </c>
      <c r="S758" s="8"/>
      <c r="T758" s="8">
        <f t="shared" si="1837"/>
        <v>300</v>
      </c>
      <c r="U758" s="8"/>
      <c r="V758" s="8">
        <f t="shared" si="1838"/>
        <v>300</v>
      </c>
      <c r="W758" s="8"/>
      <c r="X758" s="8">
        <f>SUM(V758:W758)</f>
        <v>300</v>
      </c>
      <c r="Y758" s="8"/>
      <c r="Z758" s="8">
        <f>SUM(X758:Y758)</f>
        <v>300</v>
      </c>
      <c r="AA758" s="8">
        <v>300</v>
      </c>
      <c r="AB758" s="8"/>
      <c r="AC758" s="8">
        <f t="shared" si="1839"/>
        <v>300</v>
      </c>
      <c r="AD758" s="8"/>
      <c r="AE758" s="8">
        <f t="shared" si="1840"/>
        <v>300</v>
      </c>
      <c r="AF758" s="8"/>
      <c r="AG758" s="8">
        <f>SUM(AE758:AF758)</f>
        <v>300</v>
      </c>
      <c r="AH758" s="83"/>
    </row>
    <row r="759" spans="1:34" ht="31.5" hidden="1" outlineLevel="5" x14ac:dyDescent="0.2">
      <c r="A759" s="5" t="s">
        <v>381</v>
      </c>
      <c r="B759" s="5" t="s">
        <v>297</v>
      </c>
      <c r="C759" s="5" t="s">
        <v>426</v>
      </c>
      <c r="D759" s="5"/>
      <c r="E759" s="18" t="s">
        <v>427</v>
      </c>
      <c r="F759" s="4">
        <f>F761+F760</f>
        <v>97.3</v>
      </c>
      <c r="G759" s="4">
        <f t="shared" ref="G759:J759" si="1841">G761+G760</f>
        <v>0</v>
      </c>
      <c r="H759" s="4">
        <f t="shared" si="1841"/>
        <v>97.3</v>
      </c>
      <c r="I759" s="4">
        <f t="shared" si="1841"/>
        <v>0</v>
      </c>
      <c r="J759" s="4">
        <f t="shared" si="1841"/>
        <v>0</v>
      </c>
      <c r="K759" s="4">
        <f t="shared" ref="K759:L759" si="1842">K761+K760</f>
        <v>0</v>
      </c>
      <c r="L759" s="4">
        <f t="shared" si="1842"/>
        <v>97.3</v>
      </c>
      <c r="M759" s="4">
        <f t="shared" ref="M759:Q759" si="1843">M761+M760</f>
        <v>0</v>
      </c>
      <c r="N759" s="4">
        <f t="shared" si="1843"/>
        <v>97.3</v>
      </c>
      <c r="O759" s="4">
        <f t="shared" si="1843"/>
        <v>0</v>
      </c>
      <c r="P759" s="4">
        <f t="shared" si="1843"/>
        <v>0</v>
      </c>
      <c r="Q759" s="4">
        <f t="shared" si="1843"/>
        <v>97.3</v>
      </c>
      <c r="R759" s="4">
        <f t="shared" ref="R759:AA759" si="1844">R761+R760</f>
        <v>97.3</v>
      </c>
      <c r="S759" s="4">
        <f t="shared" ref="S759" si="1845">S761+S760</f>
        <v>0</v>
      </c>
      <c r="T759" s="4">
        <f t="shared" ref="T759:Z759" si="1846">T761+T760</f>
        <v>97.3</v>
      </c>
      <c r="U759" s="4">
        <f t="shared" si="1846"/>
        <v>0</v>
      </c>
      <c r="V759" s="4">
        <f t="shared" si="1846"/>
        <v>97.3</v>
      </c>
      <c r="W759" s="4">
        <f t="shared" si="1846"/>
        <v>0</v>
      </c>
      <c r="X759" s="4">
        <f t="shared" si="1846"/>
        <v>97.3</v>
      </c>
      <c r="Y759" s="4">
        <f t="shared" si="1846"/>
        <v>0</v>
      </c>
      <c r="Z759" s="4">
        <f t="shared" si="1846"/>
        <v>97.3</v>
      </c>
      <c r="AA759" s="4">
        <f t="shared" si="1844"/>
        <v>97.3</v>
      </c>
      <c r="AB759" s="4">
        <f t="shared" ref="AB759" si="1847">AB761+AB760</f>
        <v>0</v>
      </c>
      <c r="AC759" s="4">
        <f t="shared" ref="AC759:AG759" si="1848">AC761+AC760</f>
        <v>97.3</v>
      </c>
      <c r="AD759" s="4">
        <f t="shared" si="1848"/>
        <v>0</v>
      </c>
      <c r="AE759" s="4">
        <f t="shared" si="1848"/>
        <v>97.3</v>
      </c>
      <c r="AF759" s="4">
        <f t="shared" si="1848"/>
        <v>0</v>
      </c>
      <c r="AG759" s="4">
        <f t="shared" si="1848"/>
        <v>97.3</v>
      </c>
      <c r="AH759" s="83"/>
    </row>
    <row r="760" spans="1:34" ht="31.5" hidden="1" outlineLevel="5" x14ac:dyDescent="0.2">
      <c r="A760" s="11" t="s">
        <v>381</v>
      </c>
      <c r="B760" s="11" t="s">
        <v>297</v>
      </c>
      <c r="C760" s="11" t="s">
        <v>426</v>
      </c>
      <c r="D760" s="11" t="s">
        <v>11</v>
      </c>
      <c r="E760" s="15" t="s">
        <v>12</v>
      </c>
      <c r="F760" s="8">
        <v>20.8</v>
      </c>
      <c r="G760" s="8">
        <v>-20.8</v>
      </c>
      <c r="H760" s="8">
        <f t="shared" ref="H760:H761" si="1849">SUM(F760:G760)</f>
        <v>0</v>
      </c>
      <c r="I760" s="8"/>
      <c r="J760" s="8"/>
      <c r="K760" s="8"/>
      <c r="L760" s="8">
        <f t="shared" ref="L760:L761" si="1850">SUM(H760:K760)</f>
        <v>0</v>
      </c>
      <c r="M760" s="8"/>
      <c r="N760" s="8">
        <f>SUM(L760:M760)</f>
        <v>0</v>
      </c>
      <c r="O760" s="8"/>
      <c r="P760" s="8"/>
      <c r="Q760" s="8">
        <f>SUM(N760:P760)</f>
        <v>0</v>
      </c>
      <c r="R760" s="8">
        <v>20.8</v>
      </c>
      <c r="S760" s="8">
        <v>-20.8</v>
      </c>
      <c r="T760" s="8">
        <f t="shared" ref="T760:T761" si="1851">SUM(R760:S760)</f>
        <v>0</v>
      </c>
      <c r="U760" s="8"/>
      <c r="V760" s="8">
        <f t="shared" ref="V760:V761" si="1852">SUM(T760:U760)</f>
        <v>0</v>
      </c>
      <c r="W760" s="8"/>
      <c r="X760" s="8">
        <f>SUM(V760:W760)</f>
        <v>0</v>
      </c>
      <c r="Y760" s="8"/>
      <c r="Z760" s="8">
        <f>SUM(X760:Y760)</f>
        <v>0</v>
      </c>
      <c r="AA760" s="8">
        <v>20.8</v>
      </c>
      <c r="AB760" s="8">
        <v>-20.8</v>
      </c>
      <c r="AC760" s="8">
        <f t="shared" ref="AC760:AC761" si="1853">SUM(AA760:AB760)</f>
        <v>0</v>
      </c>
      <c r="AD760" s="8"/>
      <c r="AE760" s="8">
        <f t="shared" ref="AE760:AE761" si="1854">SUM(AC760:AD760)</f>
        <v>0</v>
      </c>
      <c r="AF760" s="8"/>
      <c r="AG760" s="8">
        <f>SUM(AE760:AF760)</f>
        <v>0</v>
      </c>
      <c r="AH760" s="83"/>
    </row>
    <row r="761" spans="1:34" ht="31.5" hidden="1" outlineLevel="7" x14ac:dyDescent="0.2">
      <c r="A761" s="11" t="s">
        <v>381</v>
      </c>
      <c r="B761" s="11" t="s">
        <v>297</v>
      </c>
      <c r="C761" s="11" t="s">
        <v>426</v>
      </c>
      <c r="D761" s="11" t="s">
        <v>92</v>
      </c>
      <c r="E761" s="15" t="s">
        <v>93</v>
      </c>
      <c r="F761" s="8">
        <v>76.5</v>
      </c>
      <c r="G761" s="8">
        <v>20.8</v>
      </c>
      <c r="H761" s="8">
        <f t="shared" si="1849"/>
        <v>97.3</v>
      </c>
      <c r="I761" s="8"/>
      <c r="J761" s="8"/>
      <c r="K761" s="8"/>
      <c r="L761" s="8">
        <f t="shared" si="1850"/>
        <v>97.3</v>
      </c>
      <c r="M761" s="8"/>
      <c r="N761" s="8">
        <f>SUM(L761:M761)</f>
        <v>97.3</v>
      </c>
      <c r="O761" s="8"/>
      <c r="P761" s="8"/>
      <c r="Q761" s="8">
        <f>SUM(N761:P761)</f>
        <v>97.3</v>
      </c>
      <c r="R761" s="8">
        <v>76.5</v>
      </c>
      <c r="S761" s="8">
        <v>20.8</v>
      </c>
      <c r="T761" s="8">
        <f t="shared" si="1851"/>
        <v>97.3</v>
      </c>
      <c r="U761" s="8"/>
      <c r="V761" s="8">
        <f t="shared" si="1852"/>
        <v>97.3</v>
      </c>
      <c r="W761" s="8"/>
      <c r="X761" s="8">
        <f>SUM(V761:W761)</f>
        <v>97.3</v>
      </c>
      <c r="Y761" s="8"/>
      <c r="Z761" s="8">
        <f>SUM(X761:Y761)</f>
        <v>97.3</v>
      </c>
      <c r="AA761" s="8">
        <v>76.5</v>
      </c>
      <c r="AB761" s="8">
        <v>20.8</v>
      </c>
      <c r="AC761" s="8">
        <f t="shared" si="1853"/>
        <v>97.3</v>
      </c>
      <c r="AD761" s="8"/>
      <c r="AE761" s="8">
        <f t="shared" si="1854"/>
        <v>97.3</v>
      </c>
      <c r="AF761" s="8"/>
      <c r="AG761" s="8">
        <f>SUM(AE761:AF761)</f>
        <v>97.3</v>
      </c>
      <c r="AH761" s="83"/>
    </row>
    <row r="762" spans="1:34" ht="15.75" hidden="1" outlineLevel="5" x14ac:dyDescent="0.2">
      <c r="A762" s="5" t="s">
        <v>381</v>
      </c>
      <c r="B762" s="5" t="s">
        <v>297</v>
      </c>
      <c r="C762" s="5" t="s">
        <v>428</v>
      </c>
      <c r="D762" s="5"/>
      <c r="E762" s="18" t="s">
        <v>429</v>
      </c>
      <c r="F762" s="4">
        <f>F763+F764</f>
        <v>100</v>
      </c>
      <c r="G762" s="4">
        <f t="shared" ref="G762:J762" si="1855">G763+G764</f>
        <v>0</v>
      </c>
      <c r="H762" s="4">
        <f t="shared" si="1855"/>
        <v>100</v>
      </c>
      <c r="I762" s="4">
        <f t="shared" si="1855"/>
        <v>0</v>
      </c>
      <c r="J762" s="4">
        <f t="shared" si="1855"/>
        <v>0</v>
      </c>
      <c r="K762" s="4">
        <f t="shared" ref="K762:L762" si="1856">K763+K764</f>
        <v>0</v>
      </c>
      <c r="L762" s="4">
        <f t="shared" si="1856"/>
        <v>100</v>
      </c>
      <c r="M762" s="4">
        <f t="shared" ref="M762:Q762" si="1857">M763+M764</f>
        <v>0</v>
      </c>
      <c r="N762" s="4">
        <f t="shared" si="1857"/>
        <v>100</v>
      </c>
      <c r="O762" s="4">
        <f t="shared" si="1857"/>
        <v>0</v>
      </c>
      <c r="P762" s="4">
        <f t="shared" si="1857"/>
        <v>0</v>
      </c>
      <c r="Q762" s="4">
        <f t="shared" si="1857"/>
        <v>100</v>
      </c>
      <c r="R762" s="4">
        <f t="shared" ref="R762:AA762" si="1858">R763+R764</f>
        <v>100</v>
      </c>
      <c r="S762" s="4">
        <f t="shared" ref="S762" si="1859">S763+S764</f>
        <v>0</v>
      </c>
      <c r="T762" s="4">
        <f t="shared" ref="T762:Z762" si="1860">T763+T764</f>
        <v>100</v>
      </c>
      <c r="U762" s="4">
        <f t="shared" si="1860"/>
        <v>0</v>
      </c>
      <c r="V762" s="4">
        <f t="shared" si="1860"/>
        <v>100</v>
      </c>
      <c r="W762" s="4">
        <f t="shared" si="1860"/>
        <v>0</v>
      </c>
      <c r="X762" s="4">
        <f t="shared" si="1860"/>
        <v>100</v>
      </c>
      <c r="Y762" s="4">
        <f t="shared" si="1860"/>
        <v>0</v>
      </c>
      <c r="Z762" s="4">
        <f t="shared" si="1860"/>
        <v>100</v>
      </c>
      <c r="AA762" s="4">
        <f t="shared" si="1858"/>
        <v>100</v>
      </c>
      <c r="AB762" s="4">
        <f t="shared" ref="AB762" si="1861">AB763+AB764</f>
        <v>0</v>
      </c>
      <c r="AC762" s="4">
        <f t="shared" ref="AC762:AG762" si="1862">AC763+AC764</f>
        <v>100</v>
      </c>
      <c r="AD762" s="4">
        <f t="shared" si="1862"/>
        <v>0</v>
      </c>
      <c r="AE762" s="4">
        <f t="shared" si="1862"/>
        <v>100</v>
      </c>
      <c r="AF762" s="4">
        <f t="shared" si="1862"/>
        <v>0</v>
      </c>
      <c r="AG762" s="4">
        <f t="shared" si="1862"/>
        <v>100</v>
      </c>
      <c r="AH762" s="83"/>
    </row>
    <row r="763" spans="1:34" ht="31.5" hidden="1" outlineLevel="7" x14ac:dyDescent="0.2">
      <c r="A763" s="11" t="s">
        <v>381</v>
      </c>
      <c r="B763" s="11" t="s">
        <v>297</v>
      </c>
      <c r="C763" s="11" t="s">
        <v>428</v>
      </c>
      <c r="D763" s="11" t="s">
        <v>11</v>
      </c>
      <c r="E763" s="15" t="s">
        <v>12</v>
      </c>
      <c r="F763" s="8">
        <v>25</v>
      </c>
      <c r="G763" s="8"/>
      <c r="H763" s="8">
        <f t="shared" ref="H763:H764" si="1863">SUM(F763:G763)</f>
        <v>25</v>
      </c>
      <c r="I763" s="8"/>
      <c r="J763" s="8"/>
      <c r="K763" s="8"/>
      <c r="L763" s="8">
        <f t="shared" ref="L763:L764" si="1864">SUM(H763:K763)</f>
        <v>25</v>
      </c>
      <c r="M763" s="8"/>
      <c r="N763" s="8">
        <f>SUM(L763:M763)</f>
        <v>25</v>
      </c>
      <c r="O763" s="8"/>
      <c r="P763" s="8"/>
      <c r="Q763" s="8">
        <f>SUM(N763:P763)</f>
        <v>25</v>
      </c>
      <c r="R763" s="8">
        <v>25</v>
      </c>
      <c r="S763" s="8"/>
      <c r="T763" s="8">
        <f t="shared" ref="T763:T764" si="1865">SUM(R763:S763)</f>
        <v>25</v>
      </c>
      <c r="U763" s="8"/>
      <c r="V763" s="8">
        <f t="shared" ref="V763:V764" si="1866">SUM(T763:U763)</f>
        <v>25</v>
      </c>
      <c r="W763" s="8"/>
      <c r="X763" s="8">
        <f>SUM(V763:W763)</f>
        <v>25</v>
      </c>
      <c r="Y763" s="8"/>
      <c r="Z763" s="8">
        <f>SUM(X763:Y763)</f>
        <v>25</v>
      </c>
      <c r="AA763" s="8">
        <v>25</v>
      </c>
      <c r="AB763" s="8"/>
      <c r="AC763" s="8">
        <f t="shared" ref="AC763:AC764" si="1867">SUM(AA763:AB763)</f>
        <v>25</v>
      </c>
      <c r="AD763" s="8"/>
      <c r="AE763" s="8">
        <f t="shared" ref="AE763:AE764" si="1868">SUM(AC763:AD763)</f>
        <v>25</v>
      </c>
      <c r="AF763" s="8"/>
      <c r="AG763" s="8">
        <f>SUM(AE763:AF763)</f>
        <v>25</v>
      </c>
      <c r="AH763" s="83"/>
    </row>
    <row r="764" spans="1:34" ht="15.75" hidden="1" outlineLevel="7" x14ac:dyDescent="0.2">
      <c r="A764" s="11" t="s">
        <v>381</v>
      </c>
      <c r="B764" s="11" t="s">
        <v>297</v>
      </c>
      <c r="C764" s="11" t="s">
        <v>428</v>
      </c>
      <c r="D764" s="11" t="s">
        <v>33</v>
      </c>
      <c r="E764" s="15" t="s">
        <v>34</v>
      </c>
      <c r="F764" s="8">
        <v>75</v>
      </c>
      <c r="G764" s="8"/>
      <c r="H764" s="8">
        <f t="shared" si="1863"/>
        <v>75</v>
      </c>
      <c r="I764" s="8"/>
      <c r="J764" s="8"/>
      <c r="K764" s="8"/>
      <c r="L764" s="8">
        <f t="shared" si="1864"/>
        <v>75</v>
      </c>
      <c r="M764" s="8"/>
      <c r="N764" s="8">
        <f>SUM(L764:M764)</f>
        <v>75</v>
      </c>
      <c r="O764" s="8"/>
      <c r="P764" s="8"/>
      <c r="Q764" s="8">
        <f>SUM(N764:P764)</f>
        <v>75</v>
      </c>
      <c r="R764" s="8">
        <v>75</v>
      </c>
      <c r="S764" s="8"/>
      <c r="T764" s="8">
        <f t="shared" si="1865"/>
        <v>75</v>
      </c>
      <c r="U764" s="8"/>
      <c r="V764" s="8">
        <f t="shared" si="1866"/>
        <v>75</v>
      </c>
      <c r="W764" s="8"/>
      <c r="X764" s="8">
        <f>SUM(V764:W764)</f>
        <v>75</v>
      </c>
      <c r="Y764" s="8"/>
      <c r="Z764" s="8">
        <f>SUM(X764:Y764)</f>
        <v>75</v>
      </c>
      <c r="AA764" s="8">
        <v>75</v>
      </c>
      <c r="AB764" s="8"/>
      <c r="AC764" s="8">
        <f t="shared" si="1867"/>
        <v>75</v>
      </c>
      <c r="AD764" s="8"/>
      <c r="AE764" s="8">
        <f t="shared" si="1868"/>
        <v>75</v>
      </c>
      <c r="AF764" s="8"/>
      <c r="AG764" s="8">
        <f>SUM(AE764:AF764)</f>
        <v>75</v>
      </c>
      <c r="AH764" s="83"/>
    </row>
    <row r="765" spans="1:34" ht="31.5" hidden="1" outlineLevel="3" x14ac:dyDescent="0.2">
      <c r="A765" s="5" t="s">
        <v>381</v>
      </c>
      <c r="B765" s="5" t="s">
        <v>297</v>
      </c>
      <c r="C765" s="5" t="s">
        <v>394</v>
      </c>
      <c r="D765" s="5"/>
      <c r="E765" s="18" t="s">
        <v>395</v>
      </c>
      <c r="F765" s="4">
        <f>F766+F772</f>
        <v>23792.2</v>
      </c>
      <c r="G765" s="4">
        <f t="shared" ref="G765:J765" si="1869">G766+G772</f>
        <v>0</v>
      </c>
      <c r="H765" s="4">
        <f t="shared" si="1869"/>
        <v>23792.2</v>
      </c>
      <c r="I765" s="4">
        <f t="shared" si="1869"/>
        <v>0</v>
      </c>
      <c r="J765" s="4">
        <f t="shared" si="1869"/>
        <v>0</v>
      </c>
      <c r="K765" s="4">
        <f t="shared" ref="K765:L765" si="1870">K766+K772</f>
        <v>0</v>
      </c>
      <c r="L765" s="4">
        <f t="shared" si="1870"/>
        <v>23792.2</v>
      </c>
      <c r="M765" s="4">
        <f t="shared" ref="M765:Q765" si="1871">M766+M772</f>
        <v>-15.6</v>
      </c>
      <c r="N765" s="4">
        <f t="shared" si="1871"/>
        <v>23776.600000000002</v>
      </c>
      <c r="O765" s="4">
        <f t="shared" si="1871"/>
        <v>0</v>
      </c>
      <c r="P765" s="4">
        <f t="shared" si="1871"/>
        <v>0</v>
      </c>
      <c r="Q765" s="4">
        <f t="shared" si="1871"/>
        <v>23776.600000000002</v>
      </c>
      <c r="R765" s="4">
        <f t="shared" ref="R765:AA765" si="1872">R766+R772</f>
        <v>21836.3</v>
      </c>
      <c r="S765" s="4">
        <f t="shared" ref="S765" si="1873">S766+S772</f>
        <v>0</v>
      </c>
      <c r="T765" s="4">
        <f t="shared" ref="T765:Z765" si="1874">T766+T772</f>
        <v>21836.3</v>
      </c>
      <c r="U765" s="4">
        <f t="shared" si="1874"/>
        <v>0</v>
      </c>
      <c r="V765" s="4">
        <f t="shared" si="1874"/>
        <v>21836.3</v>
      </c>
      <c r="W765" s="4">
        <f t="shared" si="1874"/>
        <v>0</v>
      </c>
      <c r="X765" s="4">
        <f t="shared" si="1874"/>
        <v>21836.3</v>
      </c>
      <c r="Y765" s="4">
        <f t="shared" si="1874"/>
        <v>0</v>
      </c>
      <c r="Z765" s="4">
        <f t="shared" si="1874"/>
        <v>21836.3</v>
      </c>
      <c r="AA765" s="4">
        <f t="shared" si="1872"/>
        <v>21341.599999999999</v>
      </c>
      <c r="AB765" s="4">
        <f t="shared" ref="AB765" si="1875">AB766+AB772</f>
        <v>0</v>
      </c>
      <c r="AC765" s="4">
        <f t="shared" ref="AC765:AG765" si="1876">AC766+AC772</f>
        <v>21341.599999999999</v>
      </c>
      <c r="AD765" s="4">
        <f t="shared" si="1876"/>
        <v>0</v>
      </c>
      <c r="AE765" s="4">
        <f t="shared" si="1876"/>
        <v>21341.599999999999</v>
      </c>
      <c r="AF765" s="4">
        <f t="shared" si="1876"/>
        <v>0</v>
      </c>
      <c r="AG765" s="4">
        <f t="shared" si="1876"/>
        <v>21341.599999999999</v>
      </c>
      <c r="AH765" s="83"/>
    </row>
    <row r="766" spans="1:34" ht="31.5" hidden="1" outlineLevel="4" x14ac:dyDescent="0.2">
      <c r="A766" s="5" t="s">
        <v>381</v>
      </c>
      <c r="B766" s="5" t="s">
        <v>297</v>
      </c>
      <c r="C766" s="5" t="s">
        <v>396</v>
      </c>
      <c r="D766" s="5"/>
      <c r="E766" s="18" t="s">
        <v>57</v>
      </c>
      <c r="F766" s="4">
        <f>F767+F770</f>
        <v>23559.9</v>
      </c>
      <c r="G766" s="4">
        <f t="shared" ref="G766:J766" si="1877">G767+G770</f>
        <v>0</v>
      </c>
      <c r="H766" s="4">
        <f t="shared" si="1877"/>
        <v>23559.9</v>
      </c>
      <c r="I766" s="4">
        <f t="shared" si="1877"/>
        <v>0</v>
      </c>
      <c r="J766" s="4">
        <f t="shared" si="1877"/>
        <v>0</v>
      </c>
      <c r="K766" s="4">
        <f t="shared" ref="K766:L766" si="1878">K767+K770</f>
        <v>0</v>
      </c>
      <c r="L766" s="4">
        <f t="shared" si="1878"/>
        <v>23559.9</v>
      </c>
      <c r="M766" s="4">
        <f t="shared" ref="M766:Q766" si="1879">M767+M770</f>
        <v>-15.6</v>
      </c>
      <c r="N766" s="4">
        <f t="shared" si="1879"/>
        <v>23544.300000000003</v>
      </c>
      <c r="O766" s="4">
        <f t="shared" si="1879"/>
        <v>0</v>
      </c>
      <c r="P766" s="4">
        <f t="shared" si="1879"/>
        <v>0</v>
      </c>
      <c r="Q766" s="4">
        <f t="shared" si="1879"/>
        <v>23544.300000000003</v>
      </c>
      <c r="R766" s="4">
        <f t="shared" ref="R766:AA766" si="1880">R767+R770</f>
        <v>21604</v>
      </c>
      <c r="S766" s="4">
        <f t="shared" ref="S766" si="1881">S767+S770</f>
        <v>0</v>
      </c>
      <c r="T766" s="4">
        <f t="shared" ref="T766:Z766" si="1882">T767+T770</f>
        <v>21604</v>
      </c>
      <c r="U766" s="4">
        <f t="shared" si="1882"/>
        <v>0</v>
      </c>
      <c r="V766" s="4">
        <f t="shared" si="1882"/>
        <v>21604</v>
      </c>
      <c r="W766" s="4">
        <f t="shared" si="1882"/>
        <v>0</v>
      </c>
      <c r="X766" s="4">
        <f t="shared" si="1882"/>
        <v>21604</v>
      </c>
      <c r="Y766" s="4">
        <f t="shared" si="1882"/>
        <v>0</v>
      </c>
      <c r="Z766" s="4">
        <f t="shared" si="1882"/>
        <v>21604</v>
      </c>
      <c r="AA766" s="4">
        <f t="shared" si="1880"/>
        <v>21109.3</v>
      </c>
      <c r="AB766" s="4">
        <f t="shared" ref="AB766" si="1883">AB767+AB770</f>
        <v>0</v>
      </c>
      <c r="AC766" s="4">
        <f t="shared" ref="AC766:AG766" si="1884">AC767+AC770</f>
        <v>21109.3</v>
      </c>
      <c r="AD766" s="4">
        <f t="shared" si="1884"/>
        <v>0</v>
      </c>
      <c r="AE766" s="4">
        <f t="shared" si="1884"/>
        <v>21109.3</v>
      </c>
      <c r="AF766" s="4">
        <f t="shared" si="1884"/>
        <v>0</v>
      </c>
      <c r="AG766" s="4">
        <f t="shared" si="1884"/>
        <v>21109.3</v>
      </c>
      <c r="AH766" s="83"/>
    </row>
    <row r="767" spans="1:34" ht="15.75" hidden="1" outlineLevel="5" x14ac:dyDescent="0.2">
      <c r="A767" s="5" t="s">
        <v>381</v>
      </c>
      <c r="B767" s="5" t="s">
        <v>297</v>
      </c>
      <c r="C767" s="5" t="s">
        <v>430</v>
      </c>
      <c r="D767" s="5"/>
      <c r="E767" s="18" t="s">
        <v>59</v>
      </c>
      <c r="F767" s="4">
        <f>F768+F769</f>
        <v>10686.3</v>
      </c>
      <c r="G767" s="4">
        <f t="shared" ref="G767:J767" si="1885">G768+G769</f>
        <v>0</v>
      </c>
      <c r="H767" s="4">
        <f t="shared" si="1885"/>
        <v>10686.3</v>
      </c>
      <c r="I767" s="4">
        <f t="shared" si="1885"/>
        <v>0</v>
      </c>
      <c r="J767" s="4">
        <f t="shared" si="1885"/>
        <v>0</v>
      </c>
      <c r="K767" s="4">
        <f t="shared" ref="K767:L767" si="1886">K768+K769</f>
        <v>0</v>
      </c>
      <c r="L767" s="4">
        <f t="shared" si="1886"/>
        <v>10686.3</v>
      </c>
      <c r="M767" s="4">
        <f t="shared" ref="M767:Q767" si="1887">M768+M769</f>
        <v>-15.6</v>
      </c>
      <c r="N767" s="4">
        <f t="shared" si="1887"/>
        <v>10670.7</v>
      </c>
      <c r="O767" s="4">
        <f t="shared" si="1887"/>
        <v>0</v>
      </c>
      <c r="P767" s="4">
        <f t="shared" si="1887"/>
        <v>0</v>
      </c>
      <c r="Q767" s="4">
        <f t="shared" si="1887"/>
        <v>10670.7</v>
      </c>
      <c r="R767" s="4">
        <f t="shared" ref="R767:AA767" si="1888">R768+R769</f>
        <v>10004</v>
      </c>
      <c r="S767" s="4">
        <f t="shared" ref="S767" si="1889">S768+S769</f>
        <v>0</v>
      </c>
      <c r="T767" s="4">
        <f t="shared" ref="T767:Z767" si="1890">T768+T769</f>
        <v>10004</v>
      </c>
      <c r="U767" s="4">
        <f t="shared" si="1890"/>
        <v>0</v>
      </c>
      <c r="V767" s="4">
        <f t="shared" si="1890"/>
        <v>10004</v>
      </c>
      <c r="W767" s="4">
        <f t="shared" si="1890"/>
        <v>0</v>
      </c>
      <c r="X767" s="4">
        <f t="shared" si="1890"/>
        <v>10004</v>
      </c>
      <c r="Y767" s="4">
        <f t="shared" si="1890"/>
        <v>0</v>
      </c>
      <c r="Z767" s="4">
        <f t="shared" si="1890"/>
        <v>10004</v>
      </c>
      <c r="AA767" s="4">
        <f t="shared" si="1888"/>
        <v>9509.2999999999993</v>
      </c>
      <c r="AB767" s="4">
        <f t="shared" ref="AB767" si="1891">AB768+AB769</f>
        <v>0</v>
      </c>
      <c r="AC767" s="4">
        <f t="shared" ref="AC767:AG767" si="1892">AC768+AC769</f>
        <v>9509.2999999999993</v>
      </c>
      <c r="AD767" s="4">
        <f t="shared" si="1892"/>
        <v>0</v>
      </c>
      <c r="AE767" s="4">
        <f t="shared" si="1892"/>
        <v>9509.2999999999993</v>
      </c>
      <c r="AF767" s="4">
        <f t="shared" si="1892"/>
        <v>0</v>
      </c>
      <c r="AG767" s="4">
        <f t="shared" si="1892"/>
        <v>9509.2999999999993</v>
      </c>
      <c r="AH767" s="83"/>
    </row>
    <row r="768" spans="1:34" ht="63" hidden="1" outlineLevel="7" x14ac:dyDescent="0.2">
      <c r="A768" s="11" t="s">
        <v>381</v>
      </c>
      <c r="B768" s="11" t="s">
        <v>297</v>
      </c>
      <c r="C768" s="11" t="s">
        <v>430</v>
      </c>
      <c r="D768" s="11" t="s">
        <v>8</v>
      </c>
      <c r="E768" s="15" t="s">
        <v>9</v>
      </c>
      <c r="F768" s="8">
        <v>10587</v>
      </c>
      <c r="G768" s="8"/>
      <c r="H768" s="8">
        <f t="shared" ref="H768:H769" si="1893">SUM(F768:G768)</f>
        <v>10587</v>
      </c>
      <c r="I768" s="8"/>
      <c r="J768" s="8"/>
      <c r="K768" s="8"/>
      <c r="L768" s="8">
        <f t="shared" ref="L768:L769" si="1894">SUM(H768:K768)</f>
        <v>10587</v>
      </c>
      <c r="M768" s="8"/>
      <c r="N768" s="8">
        <f>SUM(L768:M768)</f>
        <v>10587</v>
      </c>
      <c r="O768" s="8"/>
      <c r="P768" s="8"/>
      <c r="Q768" s="8">
        <f>SUM(N768:P768)</f>
        <v>10587</v>
      </c>
      <c r="R768" s="8">
        <v>9904.7000000000007</v>
      </c>
      <c r="S768" s="8"/>
      <c r="T768" s="8">
        <f t="shared" ref="T768:T769" si="1895">SUM(R768:S768)</f>
        <v>9904.7000000000007</v>
      </c>
      <c r="U768" s="8"/>
      <c r="V768" s="8">
        <f t="shared" ref="V768:V769" si="1896">SUM(T768:U768)</f>
        <v>9904.7000000000007</v>
      </c>
      <c r="W768" s="8"/>
      <c r="X768" s="8">
        <f>SUM(V768:W768)</f>
        <v>9904.7000000000007</v>
      </c>
      <c r="Y768" s="8"/>
      <c r="Z768" s="8">
        <f>SUM(X768:Y768)</f>
        <v>9904.7000000000007</v>
      </c>
      <c r="AA768" s="8">
        <v>9410</v>
      </c>
      <c r="AB768" s="8"/>
      <c r="AC768" s="8">
        <f t="shared" ref="AC768:AC769" si="1897">SUM(AA768:AB768)</f>
        <v>9410</v>
      </c>
      <c r="AD768" s="8"/>
      <c r="AE768" s="8">
        <f t="shared" ref="AE768:AE769" si="1898">SUM(AC768:AD768)</f>
        <v>9410</v>
      </c>
      <c r="AF768" s="8"/>
      <c r="AG768" s="8">
        <f>SUM(AE768:AF768)</f>
        <v>9410</v>
      </c>
      <c r="AH768" s="83"/>
    </row>
    <row r="769" spans="1:34" ht="31.5" hidden="1" outlineLevel="7" x14ac:dyDescent="0.2">
      <c r="A769" s="11" t="s">
        <v>381</v>
      </c>
      <c r="B769" s="11" t="s">
        <v>297</v>
      </c>
      <c r="C769" s="11" t="s">
        <v>430</v>
      </c>
      <c r="D769" s="11" t="s">
        <v>11</v>
      </c>
      <c r="E769" s="15" t="s">
        <v>12</v>
      </c>
      <c r="F769" s="8">
        <v>99.3</v>
      </c>
      <c r="G769" s="8"/>
      <c r="H769" s="8">
        <f t="shared" si="1893"/>
        <v>99.3</v>
      </c>
      <c r="I769" s="8"/>
      <c r="J769" s="8"/>
      <c r="K769" s="8"/>
      <c r="L769" s="8">
        <f t="shared" si="1894"/>
        <v>99.3</v>
      </c>
      <c r="M769" s="8">
        <v>-15.6</v>
      </c>
      <c r="N769" s="8">
        <f>SUM(L769:M769)</f>
        <v>83.7</v>
      </c>
      <c r="O769" s="8"/>
      <c r="P769" s="8"/>
      <c r="Q769" s="8">
        <f>SUM(N769:P769)</f>
        <v>83.7</v>
      </c>
      <c r="R769" s="8">
        <v>99.3</v>
      </c>
      <c r="S769" s="8"/>
      <c r="T769" s="8">
        <f t="shared" si="1895"/>
        <v>99.3</v>
      </c>
      <c r="U769" s="8"/>
      <c r="V769" s="8">
        <f t="shared" si="1896"/>
        <v>99.3</v>
      </c>
      <c r="W769" s="8"/>
      <c r="X769" s="8">
        <f>SUM(V769:W769)</f>
        <v>99.3</v>
      </c>
      <c r="Y769" s="8"/>
      <c r="Z769" s="8">
        <f>SUM(X769:Y769)</f>
        <v>99.3</v>
      </c>
      <c r="AA769" s="8">
        <v>99.3</v>
      </c>
      <c r="AB769" s="8"/>
      <c r="AC769" s="8">
        <f t="shared" si="1897"/>
        <v>99.3</v>
      </c>
      <c r="AD769" s="8"/>
      <c r="AE769" s="8">
        <f t="shared" si="1898"/>
        <v>99.3</v>
      </c>
      <c r="AF769" s="8"/>
      <c r="AG769" s="8">
        <f>SUM(AE769:AF769)</f>
        <v>99.3</v>
      </c>
      <c r="AH769" s="83"/>
    </row>
    <row r="770" spans="1:34" ht="15.75" hidden="1" outlineLevel="5" x14ac:dyDescent="0.2">
      <c r="A770" s="5" t="s">
        <v>381</v>
      </c>
      <c r="B770" s="5" t="s">
        <v>297</v>
      </c>
      <c r="C770" s="5" t="s">
        <v>431</v>
      </c>
      <c r="D770" s="5"/>
      <c r="E770" s="18" t="s">
        <v>296</v>
      </c>
      <c r="F770" s="4">
        <f>F771</f>
        <v>12873.6</v>
      </c>
      <c r="G770" s="4">
        <f t="shared" ref="G770:Q770" si="1899">G771</f>
        <v>0</v>
      </c>
      <c r="H770" s="4">
        <f t="shared" si="1899"/>
        <v>12873.6</v>
      </c>
      <c r="I770" s="4">
        <f t="shared" si="1899"/>
        <v>0</v>
      </c>
      <c r="J770" s="4">
        <f t="shared" si="1899"/>
        <v>0</v>
      </c>
      <c r="K770" s="4">
        <f t="shared" si="1899"/>
        <v>0</v>
      </c>
      <c r="L770" s="4">
        <f t="shared" si="1899"/>
        <v>12873.6</v>
      </c>
      <c r="M770" s="4">
        <f t="shared" si="1899"/>
        <v>0</v>
      </c>
      <c r="N770" s="4">
        <f t="shared" si="1899"/>
        <v>12873.6</v>
      </c>
      <c r="O770" s="4">
        <f t="shared" si="1899"/>
        <v>0</v>
      </c>
      <c r="P770" s="4">
        <f t="shared" si="1899"/>
        <v>0</v>
      </c>
      <c r="Q770" s="4">
        <f t="shared" si="1899"/>
        <v>12873.6</v>
      </c>
      <c r="R770" s="4">
        <f t="shared" ref="R770:AA770" si="1900">R771</f>
        <v>11600</v>
      </c>
      <c r="S770" s="4">
        <f t="shared" ref="S770" si="1901">S771</f>
        <v>0</v>
      </c>
      <c r="T770" s="4">
        <f t="shared" ref="T770:Z770" si="1902">T771</f>
        <v>11600</v>
      </c>
      <c r="U770" s="4">
        <f t="shared" si="1902"/>
        <v>0</v>
      </c>
      <c r="V770" s="4">
        <f t="shared" si="1902"/>
        <v>11600</v>
      </c>
      <c r="W770" s="4">
        <f t="shared" si="1902"/>
        <v>0</v>
      </c>
      <c r="X770" s="4">
        <f t="shared" si="1902"/>
        <v>11600</v>
      </c>
      <c r="Y770" s="4">
        <f t="shared" si="1902"/>
        <v>0</v>
      </c>
      <c r="Z770" s="4">
        <f t="shared" si="1902"/>
        <v>11600</v>
      </c>
      <c r="AA770" s="4">
        <f t="shared" si="1900"/>
        <v>11600</v>
      </c>
      <c r="AB770" s="4">
        <f t="shared" ref="AB770" si="1903">AB771</f>
        <v>0</v>
      </c>
      <c r="AC770" s="4">
        <f t="shared" ref="AC770:AG770" si="1904">AC771</f>
        <v>11600</v>
      </c>
      <c r="AD770" s="4">
        <f t="shared" si="1904"/>
        <v>0</v>
      </c>
      <c r="AE770" s="4">
        <f t="shared" si="1904"/>
        <v>11600</v>
      </c>
      <c r="AF770" s="4">
        <f t="shared" si="1904"/>
        <v>0</v>
      </c>
      <c r="AG770" s="4">
        <f t="shared" si="1904"/>
        <v>11600</v>
      </c>
      <c r="AH770" s="83"/>
    </row>
    <row r="771" spans="1:34" ht="31.5" hidden="1" outlineLevel="7" x14ac:dyDescent="0.2">
      <c r="A771" s="11" t="s">
        <v>381</v>
      </c>
      <c r="B771" s="11" t="s">
        <v>297</v>
      </c>
      <c r="C771" s="11" t="s">
        <v>431</v>
      </c>
      <c r="D771" s="11" t="s">
        <v>92</v>
      </c>
      <c r="E771" s="15" t="s">
        <v>93</v>
      </c>
      <c r="F771" s="8">
        <v>12873.6</v>
      </c>
      <c r="G771" s="8"/>
      <c r="H771" s="8">
        <f t="shared" ref="H771" si="1905">SUM(F771:G771)</f>
        <v>12873.6</v>
      </c>
      <c r="I771" s="8"/>
      <c r="J771" s="8"/>
      <c r="K771" s="8"/>
      <c r="L771" s="8">
        <f t="shared" ref="L771" si="1906">SUM(H771:K771)</f>
        <v>12873.6</v>
      </c>
      <c r="M771" s="8"/>
      <c r="N771" s="8">
        <f>SUM(L771:M771)</f>
        <v>12873.6</v>
      </c>
      <c r="O771" s="8"/>
      <c r="P771" s="8"/>
      <c r="Q771" s="8">
        <f>SUM(N771:P771)</f>
        <v>12873.6</v>
      </c>
      <c r="R771" s="8">
        <v>11600</v>
      </c>
      <c r="S771" s="8"/>
      <c r="T771" s="8">
        <f t="shared" ref="T771" si="1907">SUM(R771:S771)</f>
        <v>11600</v>
      </c>
      <c r="U771" s="8"/>
      <c r="V771" s="8">
        <f t="shared" ref="V771" si="1908">SUM(T771:U771)</f>
        <v>11600</v>
      </c>
      <c r="W771" s="8"/>
      <c r="X771" s="8">
        <f>SUM(V771:W771)</f>
        <v>11600</v>
      </c>
      <c r="Y771" s="8"/>
      <c r="Z771" s="8">
        <f>SUM(X771:Y771)</f>
        <v>11600</v>
      </c>
      <c r="AA771" s="8">
        <v>11600</v>
      </c>
      <c r="AB771" s="8"/>
      <c r="AC771" s="8">
        <f t="shared" ref="AC771" si="1909">SUM(AA771:AB771)</f>
        <v>11600</v>
      </c>
      <c r="AD771" s="8"/>
      <c r="AE771" s="8">
        <f t="shared" ref="AE771" si="1910">SUM(AC771:AD771)</f>
        <v>11600</v>
      </c>
      <c r="AF771" s="8"/>
      <c r="AG771" s="8">
        <f>SUM(AE771:AF771)</f>
        <v>11600</v>
      </c>
      <c r="AH771" s="83"/>
    </row>
    <row r="772" spans="1:34" ht="31.5" hidden="1" outlineLevel="4" x14ac:dyDescent="0.2">
      <c r="A772" s="5" t="s">
        <v>381</v>
      </c>
      <c r="B772" s="5" t="s">
        <v>297</v>
      </c>
      <c r="C772" s="5" t="s">
        <v>399</v>
      </c>
      <c r="D772" s="5"/>
      <c r="E772" s="18" t="s">
        <v>400</v>
      </c>
      <c r="F772" s="4">
        <f>F773</f>
        <v>232.3</v>
      </c>
      <c r="G772" s="4">
        <f t="shared" ref="G772:Q772" si="1911">G773</f>
        <v>0</v>
      </c>
      <c r="H772" s="4">
        <f t="shared" si="1911"/>
        <v>232.3</v>
      </c>
      <c r="I772" s="4">
        <f t="shared" si="1911"/>
        <v>0</v>
      </c>
      <c r="J772" s="4">
        <f t="shared" si="1911"/>
        <v>0</v>
      </c>
      <c r="K772" s="4">
        <f t="shared" si="1911"/>
        <v>0</v>
      </c>
      <c r="L772" s="4">
        <f t="shared" si="1911"/>
        <v>232.3</v>
      </c>
      <c r="M772" s="4">
        <f t="shared" si="1911"/>
        <v>0</v>
      </c>
      <c r="N772" s="4">
        <f t="shared" si="1911"/>
        <v>232.3</v>
      </c>
      <c r="O772" s="4">
        <f t="shared" si="1911"/>
        <v>0</v>
      </c>
      <c r="P772" s="4">
        <f t="shared" si="1911"/>
        <v>0</v>
      </c>
      <c r="Q772" s="4">
        <f t="shared" si="1911"/>
        <v>232.3</v>
      </c>
      <c r="R772" s="4">
        <f t="shared" ref="R772:AA772" si="1912">R773</f>
        <v>232.3</v>
      </c>
      <c r="S772" s="4">
        <f t="shared" ref="S772" si="1913">S773</f>
        <v>0</v>
      </c>
      <c r="T772" s="4">
        <f t="shared" ref="T772:Z772" si="1914">T773</f>
        <v>232.3</v>
      </c>
      <c r="U772" s="4">
        <f t="shared" si="1914"/>
        <v>0</v>
      </c>
      <c r="V772" s="4">
        <f t="shared" si="1914"/>
        <v>232.3</v>
      </c>
      <c r="W772" s="4">
        <f t="shared" si="1914"/>
        <v>0</v>
      </c>
      <c r="X772" s="4">
        <f t="shared" si="1914"/>
        <v>232.3</v>
      </c>
      <c r="Y772" s="4">
        <f t="shared" si="1914"/>
        <v>0</v>
      </c>
      <c r="Z772" s="4">
        <f t="shared" si="1914"/>
        <v>232.3</v>
      </c>
      <c r="AA772" s="4">
        <f t="shared" si="1912"/>
        <v>232.3</v>
      </c>
      <c r="AB772" s="4">
        <f t="shared" ref="AB772" si="1915">AB773</f>
        <v>0</v>
      </c>
      <c r="AC772" s="4">
        <f t="shared" ref="AC772:AG772" si="1916">AC773</f>
        <v>232.3</v>
      </c>
      <c r="AD772" s="4">
        <f t="shared" si="1916"/>
        <v>0</v>
      </c>
      <c r="AE772" s="4">
        <f t="shared" si="1916"/>
        <v>232.3</v>
      </c>
      <c r="AF772" s="4">
        <f t="shared" si="1916"/>
        <v>0</v>
      </c>
      <c r="AG772" s="4">
        <f t="shared" si="1916"/>
        <v>232.3</v>
      </c>
      <c r="AH772" s="83"/>
    </row>
    <row r="773" spans="1:34" s="42" customFormat="1" ht="31.5" hidden="1" outlineLevel="5" x14ac:dyDescent="0.2">
      <c r="A773" s="5" t="s">
        <v>381</v>
      </c>
      <c r="B773" s="5" t="s">
        <v>297</v>
      </c>
      <c r="C773" s="5" t="s">
        <v>403</v>
      </c>
      <c r="D773" s="5"/>
      <c r="E773" s="18" t="s">
        <v>404</v>
      </c>
      <c r="F773" s="4">
        <f>F774+F775</f>
        <v>232.3</v>
      </c>
      <c r="G773" s="4">
        <f t="shared" ref="G773:J773" si="1917">G774+G775</f>
        <v>0</v>
      </c>
      <c r="H773" s="4">
        <f t="shared" si="1917"/>
        <v>232.3</v>
      </c>
      <c r="I773" s="4">
        <f t="shared" si="1917"/>
        <v>0</v>
      </c>
      <c r="J773" s="4">
        <f t="shared" si="1917"/>
        <v>0</v>
      </c>
      <c r="K773" s="4">
        <f t="shared" ref="K773:L773" si="1918">K774+K775</f>
        <v>0</v>
      </c>
      <c r="L773" s="4">
        <f t="shared" si="1918"/>
        <v>232.3</v>
      </c>
      <c r="M773" s="4">
        <f t="shared" ref="M773:Q773" si="1919">M774+M775</f>
        <v>0</v>
      </c>
      <c r="N773" s="4">
        <f t="shared" si="1919"/>
        <v>232.3</v>
      </c>
      <c r="O773" s="4">
        <f t="shared" si="1919"/>
        <v>0</v>
      </c>
      <c r="P773" s="4">
        <f t="shared" si="1919"/>
        <v>0</v>
      </c>
      <c r="Q773" s="4">
        <f t="shared" si="1919"/>
        <v>232.3</v>
      </c>
      <c r="R773" s="4">
        <f t="shared" ref="R773:AA773" si="1920">R774+R775</f>
        <v>232.3</v>
      </c>
      <c r="S773" s="4">
        <f t="shared" ref="S773" si="1921">S774+S775</f>
        <v>0</v>
      </c>
      <c r="T773" s="4">
        <f t="shared" ref="T773:Z773" si="1922">T774+T775</f>
        <v>232.3</v>
      </c>
      <c r="U773" s="4">
        <f t="shared" si="1922"/>
        <v>0</v>
      </c>
      <c r="V773" s="4">
        <f t="shared" si="1922"/>
        <v>232.3</v>
      </c>
      <c r="W773" s="4">
        <f t="shared" si="1922"/>
        <v>0</v>
      </c>
      <c r="X773" s="4">
        <f t="shared" si="1922"/>
        <v>232.3</v>
      </c>
      <c r="Y773" s="4">
        <f t="shared" si="1922"/>
        <v>0</v>
      </c>
      <c r="Z773" s="4">
        <f t="shared" si="1922"/>
        <v>232.3</v>
      </c>
      <c r="AA773" s="4">
        <f t="shared" si="1920"/>
        <v>232.3</v>
      </c>
      <c r="AB773" s="4">
        <f t="shared" ref="AB773" si="1923">AB774+AB775</f>
        <v>0</v>
      </c>
      <c r="AC773" s="4">
        <f t="shared" ref="AC773:AG773" si="1924">AC774+AC775</f>
        <v>232.3</v>
      </c>
      <c r="AD773" s="4">
        <f t="shared" si="1924"/>
        <v>0</v>
      </c>
      <c r="AE773" s="4">
        <f t="shared" si="1924"/>
        <v>232.3</v>
      </c>
      <c r="AF773" s="4">
        <f t="shared" si="1924"/>
        <v>0</v>
      </c>
      <c r="AG773" s="4">
        <f t="shared" si="1924"/>
        <v>232.3</v>
      </c>
      <c r="AH773" s="83"/>
    </row>
    <row r="774" spans="1:34" s="42" customFormat="1" ht="31.5" hidden="1" outlineLevel="7" x14ac:dyDescent="0.2">
      <c r="A774" s="11" t="s">
        <v>381</v>
      </c>
      <c r="B774" s="11" t="s">
        <v>297</v>
      </c>
      <c r="C774" s="11" t="s">
        <v>403</v>
      </c>
      <c r="D774" s="11" t="s">
        <v>11</v>
      </c>
      <c r="E774" s="15" t="s">
        <v>12</v>
      </c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3"/>
    </row>
    <row r="775" spans="1:34" s="42" customFormat="1" ht="31.5" hidden="1" outlineLevel="7" x14ac:dyDescent="0.2">
      <c r="A775" s="11" t="s">
        <v>381</v>
      </c>
      <c r="B775" s="11" t="s">
        <v>297</v>
      </c>
      <c r="C775" s="11" t="s">
        <v>403</v>
      </c>
      <c r="D775" s="11" t="s">
        <v>92</v>
      </c>
      <c r="E775" s="15" t="s">
        <v>93</v>
      </c>
      <c r="F775" s="8">
        <v>232.3</v>
      </c>
      <c r="G775" s="8"/>
      <c r="H775" s="8">
        <f t="shared" ref="H775" si="1925">SUM(F775:G775)</f>
        <v>232.3</v>
      </c>
      <c r="I775" s="8"/>
      <c r="J775" s="8"/>
      <c r="K775" s="8"/>
      <c r="L775" s="8">
        <f t="shared" ref="L775" si="1926">SUM(H775:K775)</f>
        <v>232.3</v>
      </c>
      <c r="M775" s="8"/>
      <c r="N775" s="8">
        <f>SUM(L775:M775)</f>
        <v>232.3</v>
      </c>
      <c r="O775" s="8"/>
      <c r="P775" s="8"/>
      <c r="Q775" s="8">
        <f>SUM(N775:P775)</f>
        <v>232.3</v>
      </c>
      <c r="R775" s="8">
        <v>232.3</v>
      </c>
      <c r="S775" s="8"/>
      <c r="T775" s="8">
        <f t="shared" ref="T775" si="1927">SUM(R775:S775)</f>
        <v>232.3</v>
      </c>
      <c r="U775" s="8"/>
      <c r="V775" s="8">
        <f t="shared" ref="V775" si="1928">SUM(T775:U775)</f>
        <v>232.3</v>
      </c>
      <c r="W775" s="8"/>
      <c r="X775" s="8">
        <f>SUM(V775:W775)</f>
        <v>232.3</v>
      </c>
      <c r="Y775" s="8"/>
      <c r="Z775" s="8">
        <f>SUM(X775:Y775)</f>
        <v>232.3</v>
      </c>
      <c r="AA775" s="8">
        <v>232.3</v>
      </c>
      <c r="AB775" s="8"/>
      <c r="AC775" s="8">
        <f t="shared" ref="AC775" si="1929">SUM(AA775:AB775)</f>
        <v>232.3</v>
      </c>
      <c r="AD775" s="8"/>
      <c r="AE775" s="8">
        <f t="shared" ref="AE775" si="1930">SUM(AC775:AD775)</f>
        <v>232.3</v>
      </c>
      <c r="AF775" s="8"/>
      <c r="AG775" s="8">
        <f>SUM(AE775:AF775)</f>
        <v>232.3</v>
      </c>
      <c r="AH775" s="83"/>
    </row>
    <row r="776" spans="1:34" ht="47.25" hidden="1" outlineLevel="2" x14ac:dyDescent="0.2">
      <c r="A776" s="5" t="s">
        <v>381</v>
      </c>
      <c r="B776" s="5" t="s">
        <v>297</v>
      </c>
      <c r="C776" s="5" t="s">
        <v>76</v>
      </c>
      <c r="D776" s="5"/>
      <c r="E776" s="18" t="s">
        <v>77</v>
      </c>
      <c r="F776" s="4">
        <f>F777</f>
        <v>95</v>
      </c>
      <c r="G776" s="4">
        <f t="shared" ref="G776:Q776" si="1931">G777</f>
        <v>0</v>
      </c>
      <c r="H776" s="4">
        <f t="shared" si="1931"/>
        <v>95</v>
      </c>
      <c r="I776" s="4">
        <f t="shared" si="1931"/>
        <v>0</v>
      </c>
      <c r="J776" s="4">
        <f t="shared" si="1931"/>
        <v>0</v>
      </c>
      <c r="K776" s="4">
        <f t="shared" si="1931"/>
        <v>0</v>
      </c>
      <c r="L776" s="4">
        <f t="shared" si="1931"/>
        <v>95</v>
      </c>
      <c r="M776" s="4">
        <f t="shared" si="1931"/>
        <v>0</v>
      </c>
      <c r="N776" s="4">
        <f t="shared" si="1931"/>
        <v>95</v>
      </c>
      <c r="O776" s="4">
        <f t="shared" si="1931"/>
        <v>0</v>
      </c>
      <c r="P776" s="4">
        <f t="shared" si="1931"/>
        <v>0</v>
      </c>
      <c r="Q776" s="4">
        <f t="shared" si="1931"/>
        <v>95</v>
      </c>
      <c r="R776" s="4">
        <f t="shared" ref="R776:AA776" si="1932">R777</f>
        <v>0</v>
      </c>
      <c r="S776" s="4">
        <f t="shared" ref="S776" si="1933">S777</f>
        <v>0</v>
      </c>
      <c r="T776" s="4"/>
      <c r="U776" s="4">
        <f t="shared" ref="U776:Z776" si="1934">U777</f>
        <v>0</v>
      </c>
      <c r="V776" s="4">
        <f t="shared" si="1934"/>
        <v>0</v>
      </c>
      <c r="W776" s="4">
        <f t="shared" si="1934"/>
        <v>0</v>
      </c>
      <c r="X776" s="4">
        <f t="shared" si="1934"/>
        <v>0</v>
      </c>
      <c r="Y776" s="4">
        <f t="shared" si="1934"/>
        <v>0</v>
      </c>
      <c r="Z776" s="4">
        <f t="shared" si="1934"/>
        <v>0</v>
      </c>
      <c r="AA776" s="4">
        <f t="shared" si="1932"/>
        <v>0</v>
      </c>
      <c r="AB776" s="4">
        <f t="shared" ref="AB776" si="1935">AB777</f>
        <v>0</v>
      </c>
      <c r="AC776" s="4"/>
      <c r="AD776" s="4">
        <f t="shared" ref="AD776:AG776" si="1936">AD777</f>
        <v>0</v>
      </c>
      <c r="AE776" s="4">
        <f t="shared" si="1936"/>
        <v>0</v>
      </c>
      <c r="AF776" s="4">
        <f t="shared" si="1936"/>
        <v>0</v>
      </c>
      <c r="AG776" s="4">
        <f t="shared" si="1936"/>
        <v>0</v>
      </c>
      <c r="AH776" s="83"/>
    </row>
    <row r="777" spans="1:34" ht="31.5" hidden="1" outlineLevel="3" x14ac:dyDescent="0.2">
      <c r="A777" s="5" t="s">
        <v>381</v>
      </c>
      <c r="B777" s="5" t="s">
        <v>297</v>
      </c>
      <c r="C777" s="5" t="s">
        <v>78</v>
      </c>
      <c r="D777" s="5"/>
      <c r="E777" s="18" t="s">
        <v>79</v>
      </c>
      <c r="F777" s="4">
        <f>F778+F781</f>
        <v>95</v>
      </c>
      <c r="G777" s="4">
        <f t="shared" ref="G777:J777" si="1937">G778+G781</f>
        <v>0</v>
      </c>
      <c r="H777" s="4">
        <f t="shared" si="1937"/>
        <v>95</v>
      </c>
      <c r="I777" s="4">
        <f t="shared" si="1937"/>
        <v>0</v>
      </c>
      <c r="J777" s="4">
        <f t="shared" si="1937"/>
        <v>0</v>
      </c>
      <c r="K777" s="4">
        <f t="shared" ref="K777:L777" si="1938">K778+K781</f>
        <v>0</v>
      </c>
      <c r="L777" s="4">
        <f t="shared" si="1938"/>
        <v>95</v>
      </c>
      <c r="M777" s="4">
        <f t="shared" ref="M777:Q777" si="1939">M778+M781</f>
        <v>0</v>
      </c>
      <c r="N777" s="4">
        <f t="shared" si="1939"/>
        <v>95</v>
      </c>
      <c r="O777" s="4">
        <f t="shared" si="1939"/>
        <v>0</v>
      </c>
      <c r="P777" s="4">
        <f t="shared" si="1939"/>
        <v>0</v>
      </c>
      <c r="Q777" s="4">
        <f t="shared" si="1939"/>
        <v>95</v>
      </c>
      <c r="R777" s="4">
        <f>R778+R781</f>
        <v>0</v>
      </c>
      <c r="S777" s="4">
        <f t="shared" ref="S777" si="1940">S778+S781</f>
        <v>0</v>
      </c>
      <c r="T777" s="4"/>
      <c r="U777" s="4">
        <f t="shared" ref="U777:Z777" si="1941">U778+U781</f>
        <v>0</v>
      </c>
      <c r="V777" s="4">
        <f t="shared" si="1941"/>
        <v>0</v>
      </c>
      <c r="W777" s="4">
        <f t="shared" si="1941"/>
        <v>0</v>
      </c>
      <c r="X777" s="4">
        <f t="shared" si="1941"/>
        <v>0</v>
      </c>
      <c r="Y777" s="4">
        <f t="shared" si="1941"/>
        <v>0</v>
      </c>
      <c r="Z777" s="4">
        <f t="shared" si="1941"/>
        <v>0</v>
      </c>
      <c r="AA777" s="4">
        <f>AA778+AA781</f>
        <v>0</v>
      </c>
      <c r="AB777" s="4">
        <f t="shared" ref="AB777" si="1942">AB778+AB781</f>
        <v>0</v>
      </c>
      <c r="AC777" s="4"/>
      <c r="AD777" s="4">
        <f t="shared" ref="AD777:AG777" si="1943">AD778+AD781</f>
        <v>0</v>
      </c>
      <c r="AE777" s="4">
        <f t="shared" si="1943"/>
        <v>0</v>
      </c>
      <c r="AF777" s="4">
        <f t="shared" si="1943"/>
        <v>0</v>
      </c>
      <c r="AG777" s="4">
        <f t="shared" si="1943"/>
        <v>0</v>
      </c>
      <c r="AH777" s="83"/>
    </row>
    <row r="778" spans="1:34" ht="31.5" hidden="1" outlineLevel="4" x14ac:dyDescent="0.2">
      <c r="A778" s="5" t="s">
        <v>381</v>
      </c>
      <c r="B778" s="5" t="s">
        <v>297</v>
      </c>
      <c r="C778" s="5" t="s">
        <v>147</v>
      </c>
      <c r="D778" s="5"/>
      <c r="E778" s="18" t="s">
        <v>148</v>
      </c>
      <c r="F778" s="4">
        <f>F779</f>
        <v>65</v>
      </c>
      <c r="G778" s="4">
        <f t="shared" ref="G778:Q779" si="1944">G779</f>
        <v>0</v>
      </c>
      <c r="H778" s="4">
        <f t="shared" si="1944"/>
        <v>65</v>
      </c>
      <c r="I778" s="4">
        <f t="shared" si="1944"/>
        <v>0</v>
      </c>
      <c r="J778" s="4">
        <f t="shared" si="1944"/>
        <v>0</v>
      </c>
      <c r="K778" s="4">
        <f t="shared" si="1944"/>
        <v>0</v>
      </c>
      <c r="L778" s="4">
        <f t="shared" si="1944"/>
        <v>65</v>
      </c>
      <c r="M778" s="4">
        <f t="shared" si="1944"/>
        <v>0</v>
      </c>
      <c r="N778" s="4">
        <f t="shared" si="1944"/>
        <v>65</v>
      </c>
      <c r="O778" s="4">
        <f t="shared" si="1944"/>
        <v>0</v>
      </c>
      <c r="P778" s="4">
        <f t="shared" si="1944"/>
        <v>0</v>
      </c>
      <c r="Q778" s="4">
        <f t="shared" si="1944"/>
        <v>65</v>
      </c>
      <c r="R778" s="4">
        <f t="shared" ref="R778:AA779" si="1945">R779</f>
        <v>0</v>
      </c>
      <c r="S778" s="4">
        <f t="shared" ref="S778:S779" si="1946">S779</f>
        <v>0</v>
      </c>
      <c r="T778" s="4"/>
      <c r="U778" s="4">
        <f t="shared" ref="U778:Z779" si="1947">U779</f>
        <v>0</v>
      </c>
      <c r="V778" s="4">
        <f t="shared" si="1947"/>
        <v>0</v>
      </c>
      <c r="W778" s="4">
        <f t="shared" si="1947"/>
        <v>0</v>
      </c>
      <c r="X778" s="4">
        <f t="shared" si="1947"/>
        <v>0</v>
      </c>
      <c r="Y778" s="4">
        <f t="shared" si="1947"/>
        <v>0</v>
      </c>
      <c r="Z778" s="4">
        <f t="shared" si="1947"/>
        <v>0</v>
      </c>
      <c r="AA778" s="4">
        <f t="shared" si="1945"/>
        <v>0</v>
      </c>
      <c r="AB778" s="4">
        <f t="shared" ref="AB778:AB779" si="1948">AB779</f>
        <v>0</v>
      </c>
      <c r="AC778" s="4"/>
      <c r="AD778" s="4">
        <f t="shared" ref="AD778:AG779" si="1949">AD779</f>
        <v>0</v>
      </c>
      <c r="AE778" s="4">
        <f t="shared" si="1949"/>
        <v>0</v>
      </c>
      <c r="AF778" s="4">
        <f t="shared" si="1949"/>
        <v>0</v>
      </c>
      <c r="AG778" s="4">
        <f t="shared" si="1949"/>
        <v>0</v>
      </c>
      <c r="AH778" s="83"/>
    </row>
    <row r="779" spans="1:34" ht="15.75" hidden="1" outlineLevel="5" x14ac:dyDescent="0.2">
      <c r="A779" s="5" t="s">
        <v>381</v>
      </c>
      <c r="B779" s="5" t="s">
        <v>297</v>
      </c>
      <c r="C779" s="5" t="s">
        <v>432</v>
      </c>
      <c r="D779" s="5"/>
      <c r="E779" s="18" t="s">
        <v>433</v>
      </c>
      <c r="F779" s="4">
        <f>F780</f>
        <v>65</v>
      </c>
      <c r="G779" s="4">
        <f t="shared" si="1944"/>
        <v>0</v>
      </c>
      <c r="H779" s="4">
        <f t="shared" si="1944"/>
        <v>65</v>
      </c>
      <c r="I779" s="4">
        <f t="shared" si="1944"/>
        <v>0</v>
      </c>
      <c r="J779" s="4">
        <f t="shared" si="1944"/>
        <v>0</v>
      </c>
      <c r="K779" s="4">
        <f t="shared" si="1944"/>
        <v>0</v>
      </c>
      <c r="L779" s="4">
        <f t="shared" si="1944"/>
        <v>65</v>
      </c>
      <c r="M779" s="4">
        <f t="shared" si="1944"/>
        <v>0</v>
      </c>
      <c r="N779" s="4">
        <f t="shared" si="1944"/>
        <v>65</v>
      </c>
      <c r="O779" s="4">
        <f t="shared" si="1944"/>
        <v>0</v>
      </c>
      <c r="P779" s="4">
        <f t="shared" si="1944"/>
        <v>0</v>
      </c>
      <c r="Q779" s="4">
        <f t="shared" si="1944"/>
        <v>65</v>
      </c>
      <c r="R779" s="4">
        <f t="shared" si="1945"/>
        <v>0</v>
      </c>
      <c r="S779" s="4">
        <f t="shared" si="1946"/>
        <v>0</v>
      </c>
      <c r="T779" s="4"/>
      <c r="U779" s="4">
        <f t="shared" si="1947"/>
        <v>0</v>
      </c>
      <c r="V779" s="4">
        <f t="shared" si="1947"/>
        <v>0</v>
      </c>
      <c r="W779" s="4">
        <f t="shared" si="1947"/>
        <v>0</v>
      </c>
      <c r="X779" s="4">
        <f t="shared" si="1947"/>
        <v>0</v>
      </c>
      <c r="Y779" s="4">
        <f t="shared" si="1947"/>
        <v>0</v>
      </c>
      <c r="Z779" s="4">
        <f t="shared" si="1947"/>
        <v>0</v>
      </c>
      <c r="AA779" s="4">
        <f t="shared" si="1945"/>
        <v>0</v>
      </c>
      <c r="AB779" s="4">
        <f t="shared" si="1948"/>
        <v>0</v>
      </c>
      <c r="AC779" s="4"/>
      <c r="AD779" s="4">
        <f t="shared" si="1949"/>
        <v>0</v>
      </c>
      <c r="AE779" s="4">
        <f t="shared" si="1949"/>
        <v>0</v>
      </c>
      <c r="AF779" s="4">
        <f t="shared" si="1949"/>
        <v>0</v>
      </c>
      <c r="AG779" s="4">
        <f t="shared" si="1949"/>
        <v>0</v>
      </c>
      <c r="AH779" s="83"/>
    </row>
    <row r="780" spans="1:34" ht="31.5" hidden="1" outlineLevel="7" x14ac:dyDescent="0.2">
      <c r="A780" s="11" t="s">
        <v>381</v>
      </c>
      <c r="B780" s="11" t="s">
        <v>297</v>
      </c>
      <c r="C780" s="11" t="s">
        <v>432</v>
      </c>
      <c r="D780" s="11" t="s">
        <v>11</v>
      </c>
      <c r="E780" s="15" t="s">
        <v>12</v>
      </c>
      <c r="F780" s="8">
        <v>65</v>
      </c>
      <c r="G780" s="8"/>
      <c r="H780" s="8">
        <f t="shared" ref="H780" si="1950">SUM(F780:G780)</f>
        <v>65</v>
      </c>
      <c r="I780" s="8"/>
      <c r="J780" s="8"/>
      <c r="K780" s="8"/>
      <c r="L780" s="8">
        <f t="shared" ref="L780" si="1951">SUM(H780:K780)</f>
        <v>65</v>
      </c>
      <c r="M780" s="8"/>
      <c r="N780" s="8">
        <f>SUM(L780:M780)</f>
        <v>65</v>
      </c>
      <c r="O780" s="8"/>
      <c r="P780" s="8"/>
      <c r="Q780" s="8">
        <f>SUM(N780:P780)</f>
        <v>65</v>
      </c>
      <c r="R780" s="8"/>
      <c r="S780" s="8"/>
      <c r="T780" s="8"/>
      <c r="U780" s="8"/>
      <c r="V780" s="8">
        <f t="shared" ref="V780" si="1952">SUM(T780:U780)</f>
        <v>0</v>
      </c>
      <c r="W780" s="8"/>
      <c r="X780" s="8">
        <f>SUM(V780:W780)</f>
        <v>0</v>
      </c>
      <c r="Y780" s="8"/>
      <c r="Z780" s="8">
        <f>SUM(X780:Y780)</f>
        <v>0</v>
      </c>
      <c r="AA780" s="8"/>
      <c r="AB780" s="8"/>
      <c r="AC780" s="8"/>
      <c r="AD780" s="8"/>
      <c r="AE780" s="8">
        <f t="shared" ref="AE780" si="1953">SUM(AC780:AD780)</f>
        <v>0</v>
      </c>
      <c r="AF780" s="8"/>
      <c r="AG780" s="8">
        <f>SUM(AE780:AF780)</f>
        <v>0</v>
      </c>
      <c r="AH780" s="83"/>
    </row>
    <row r="781" spans="1:34" ht="47.25" hidden="1" outlineLevel="4" x14ac:dyDescent="0.2">
      <c r="A781" s="5" t="s">
        <v>381</v>
      </c>
      <c r="B781" s="5" t="s">
        <v>297</v>
      </c>
      <c r="C781" s="5" t="s">
        <v>434</v>
      </c>
      <c r="D781" s="5"/>
      <c r="E781" s="18" t="s">
        <v>435</v>
      </c>
      <c r="F781" s="4">
        <f>F782</f>
        <v>30</v>
      </c>
      <c r="G781" s="4">
        <f t="shared" ref="G781:Q782" si="1954">G782</f>
        <v>0</v>
      </c>
      <c r="H781" s="4">
        <f t="shared" si="1954"/>
        <v>30</v>
      </c>
      <c r="I781" s="4">
        <f t="shared" si="1954"/>
        <v>0</v>
      </c>
      <c r="J781" s="4">
        <f t="shared" si="1954"/>
        <v>0</v>
      </c>
      <c r="K781" s="4">
        <f t="shared" si="1954"/>
        <v>0</v>
      </c>
      <c r="L781" s="4">
        <f t="shared" si="1954"/>
        <v>30</v>
      </c>
      <c r="M781" s="4">
        <f t="shared" si="1954"/>
        <v>0</v>
      </c>
      <c r="N781" s="4">
        <f t="shared" si="1954"/>
        <v>30</v>
      </c>
      <c r="O781" s="4">
        <f t="shared" si="1954"/>
        <v>0</v>
      </c>
      <c r="P781" s="4">
        <f t="shared" si="1954"/>
        <v>0</v>
      </c>
      <c r="Q781" s="4">
        <f t="shared" si="1954"/>
        <v>30</v>
      </c>
      <c r="R781" s="4">
        <f t="shared" ref="R781:AA782" si="1955">R782</f>
        <v>0</v>
      </c>
      <c r="S781" s="4">
        <f t="shared" ref="S781:S782" si="1956">S782</f>
        <v>0</v>
      </c>
      <c r="T781" s="4"/>
      <c r="U781" s="4">
        <f t="shared" ref="U781:Z782" si="1957">U782</f>
        <v>0</v>
      </c>
      <c r="V781" s="4">
        <f t="shared" si="1957"/>
        <v>0</v>
      </c>
      <c r="W781" s="4">
        <f t="shared" si="1957"/>
        <v>0</v>
      </c>
      <c r="X781" s="4">
        <f t="shared" si="1957"/>
        <v>0</v>
      </c>
      <c r="Y781" s="4">
        <f t="shared" si="1957"/>
        <v>0</v>
      </c>
      <c r="Z781" s="4">
        <f t="shared" si="1957"/>
        <v>0</v>
      </c>
      <c r="AA781" s="4">
        <f t="shared" si="1955"/>
        <v>0</v>
      </c>
      <c r="AB781" s="4">
        <f t="shared" ref="AB781:AB782" si="1958">AB782</f>
        <v>0</v>
      </c>
      <c r="AC781" s="4"/>
      <c r="AD781" s="4">
        <f t="shared" ref="AD781:AG782" si="1959">AD782</f>
        <v>0</v>
      </c>
      <c r="AE781" s="4">
        <f t="shared" si="1959"/>
        <v>0</v>
      </c>
      <c r="AF781" s="4">
        <f t="shared" si="1959"/>
        <v>0</v>
      </c>
      <c r="AG781" s="4">
        <f t="shared" si="1959"/>
        <v>0</v>
      </c>
      <c r="AH781" s="83"/>
    </row>
    <row r="782" spans="1:34" ht="31.5" hidden="1" outlineLevel="5" x14ac:dyDescent="0.2">
      <c r="A782" s="5" t="s">
        <v>381</v>
      </c>
      <c r="B782" s="5" t="s">
        <v>297</v>
      </c>
      <c r="C782" s="5" t="s">
        <v>436</v>
      </c>
      <c r="D782" s="5"/>
      <c r="E782" s="18" t="s">
        <v>437</v>
      </c>
      <c r="F782" s="4">
        <f>F783</f>
        <v>30</v>
      </c>
      <c r="G782" s="4">
        <f t="shared" si="1954"/>
        <v>0</v>
      </c>
      <c r="H782" s="4">
        <f t="shared" si="1954"/>
        <v>30</v>
      </c>
      <c r="I782" s="4">
        <f t="shared" si="1954"/>
        <v>0</v>
      </c>
      <c r="J782" s="4">
        <f t="shared" si="1954"/>
        <v>0</v>
      </c>
      <c r="K782" s="4">
        <f t="shared" si="1954"/>
        <v>0</v>
      </c>
      <c r="L782" s="4">
        <f t="shared" si="1954"/>
        <v>30</v>
      </c>
      <c r="M782" s="4">
        <f t="shared" si="1954"/>
        <v>0</v>
      </c>
      <c r="N782" s="4">
        <f t="shared" si="1954"/>
        <v>30</v>
      </c>
      <c r="O782" s="4">
        <f t="shared" si="1954"/>
        <v>0</v>
      </c>
      <c r="P782" s="4">
        <f t="shared" si="1954"/>
        <v>0</v>
      </c>
      <c r="Q782" s="4">
        <f t="shared" si="1954"/>
        <v>30</v>
      </c>
      <c r="R782" s="4">
        <f t="shared" si="1955"/>
        <v>0</v>
      </c>
      <c r="S782" s="4">
        <f t="shared" si="1956"/>
        <v>0</v>
      </c>
      <c r="T782" s="4"/>
      <c r="U782" s="4">
        <f t="shared" si="1957"/>
        <v>0</v>
      </c>
      <c r="V782" s="4">
        <f t="shared" si="1957"/>
        <v>0</v>
      </c>
      <c r="W782" s="4">
        <f t="shared" si="1957"/>
        <v>0</v>
      </c>
      <c r="X782" s="4">
        <f t="shared" si="1957"/>
        <v>0</v>
      </c>
      <c r="Y782" s="4">
        <f t="shared" si="1957"/>
        <v>0</v>
      </c>
      <c r="Z782" s="4">
        <f t="shared" si="1957"/>
        <v>0</v>
      </c>
      <c r="AA782" s="4">
        <f t="shared" si="1955"/>
        <v>0</v>
      </c>
      <c r="AB782" s="4">
        <f t="shared" si="1958"/>
        <v>0</v>
      </c>
      <c r="AC782" s="4"/>
      <c r="AD782" s="4">
        <f t="shared" si="1959"/>
        <v>0</v>
      </c>
      <c r="AE782" s="4">
        <f t="shared" si="1959"/>
        <v>0</v>
      </c>
      <c r="AF782" s="4">
        <f t="shared" si="1959"/>
        <v>0</v>
      </c>
      <c r="AG782" s="4">
        <f t="shared" si="1959"/>
        <v>0</v>
      </c>
      <c r="AH782" s="83"/>
    </row>
    <row r="783" spans="1:34" ht="31.5" hidden="1" outlineLevel="7" x14ac:dyDescent="0.2">
      <c r="A783" s="11" t="s">
        <v>381</v>
      </c>
      <c r="B783" s="11" t="s">
        <v>297</v>
      </c>
      <c r="C783" s="11" t="s">
        <v>436</v>
      </c>
      <c r="D783" s="11" t="s">
        <v>11</v>
      </c>
      <c r="E783" s="15" t="s">
        <v>12</v>
      </c>
      <c r="F783" s="8">
        <v>30</v>
      </c>
      <c r="G783" s="8"/>
      <c r="H783" s="8">
        <f t="shared" ref="H783" si="1960">SUM(F783:G783)</f>
        <v>30</v>
      </c>
      <c r="I783" s="8"/>
      <c r="J783" s="8"/>
      <c r="K783" s="8"/>
      <c r="L783" s="8">
        <f t="shared" ref="L783" si="1961">SUM(H783:K783)</f>
        <v>30</v>
      </c>
      <c r="M783" s="8"/>
      <c r="N783" s="8">
        <f>SUM(L783:M783)</f>
        <v>30</v>
      </c>
      <c r="O783" s="8"/>
      <c r="P783" s="8"/>
      <c r="Q783" s="8">
        <f>SUM(N783:P783)</f>
        <v>30</v>
      </c>
      <c r="R783" s="8"/>
      <c r="S783" s="8"/>
      <c r="T783" s="8"/>
      <c r="U783" s="8"/>
      <c r="V783" s="8">
        <f t="shared" ref="V783" si="1962">SUM(T783:U783)</f>
        <v>0</v>
      </c>
      <c r="W783" s="8"/>
      <c r="X783" s="8">
        <f>SUM(V783:W783)</f>
        <v>0</v>
      </c>
      <c r="Y783" s="8"/>
      <c r="Z783" s="8">
        <f>SUM(X783:Y783)</f>
        <v>0</v>
      </c>
      <c r="AA783" s="8"/>
      <c r="AB783" s="8"/>
      <c r="AC783" s="8"/>
      <c r="AD783" s="8"/>
      <c r="AE783" s="8">
        <f t="shared" ref="AE783" si="1963">SUM(AC783:AD783)</f>
        <v>0</v>
      </c>
      <c r="AF783" s="8"/>
      <c r="AG783" s="8">
        <f>SUM(AE783:AF783)</f>
        <v>0</v>
      </c>
      <c r="AH783" s="83"/>
    </row>
    <row r="784" spans="1:34" ht="15.75" outlineLevel="7" x14ac:dyDescent="0.2">
      <c r="A784" s="5" t="s">
        <v>381</v>
      </c>
      <c r="B784" s="5" t="s">
        <v>563</v>
      </c>
      <c r="C784" s="11"/>
      <c r="D784" s="11"/>
      <c r="E784" s="12" t="s">
        <v>547</v>
      </c>
      <c r="F784" s="4">
        <f>F785+F801</f>
        <v>28372.399999999998</v>
      </c>
      <c r="G784" s="4">
        <f t="shared" ref="G784:J784" si="1964">G785+G801</f>
        <v>-2.6</v>
      </c>
      <c r="H784" s="4">
        <f t="shared" si="1964"/>
        <v>28369.8</v>
      </c>
      <c r="I784" s="4">
        <f t="shared" si="1964"/>
        <v>198.22524000000001</v>
      </c>
      <c r="J784" s="4">
        <f t="shared" si="1964"/>
        <v>0</v>
      </c>
      <c r="K784" s="4">
        <f t="shared" ref="K784:L784" si="1965">K785+K801</f>
        <v>0</v>
      </c>
      <c r="L784" s="4">
        <f t="shared" si="1965"/>
        <v>28568.025239999999</v>
      </c>
      <c r="M784" s="4">
        <f t="shared" ref="M784:Q784" si="1966">M785+M801</f>
        <v>0</v>
      </c>
      <c r="N784" s="4">
        <f t="shared" si="1966"/>
        <v>28568.025239999999</v>
      </c>
      <c r="O784" s="4">
        <f t="shared" si="1966"/>
        <v>337.7</v>
      </c>
      <c r="P784" s="4">
        <f t="shared" si="1966"/>
        <v>0</v>
      </c>
      <c r="Q784" s="4">
        <f t="shared" si="1966"/>
        <v>28905.725240000003</v>
      </c>
      <c r="R784" s="4">
        <f>R785+R801</f>
        <v>29336.7</v>
      </c>
      <c r="S784" s="4">
        <f t="shared" ref="S784" si="1967">S785+S801</f>
        <v>-2.6</v>
      </c>
      <c r="T784" s="4">
        <f t="shared" ref="T784:Z784" si="1968">T785+T801</f>
        <v>29334.100000000002</v>
      </c>
      <c r="U784" s="4">
        <f t="shared" si="1968"/>
        <v>0</v>
      </c>
      <c r="V784" s="4">
        <f t="shared" si="1968"/>
        <v>29334.100000000002</v>
      </c>
      <c r="W784" s="4">
        <f t="shared" si="1968"/>
        <v>0</v>
      </c>
      <c r="X784" s="4">
        <f t="shared" si="1968"/>
        <v>29334.100000000002</v>
      </c>
      <c r="Y784" s="4">
        <f t="shared" si="1968"/>
        <v>357.36</v>
      </c>
      <c r="Z784" s="4">
        <f t="shared" si="1968"/>
        <v>29691.460000000003</v>
      </c>
      <c r="AA784" s="4">
        <f>AA785+AA801</f>
        <v>28971.699999999997</v>
      </c>
      <c r="AB784" s="4">
        <f t="shared" ref="AB784" si="1969">AB785+AB801</f>
        <v>0</v>
      </c>
      <c r="AC784" s="4">
        <f t="shared" ref="AC784:AG784" si="1970">AC785+AC801</f>
        <v>28971.699999999997</v>
      </c>
      <c r="AD784" s="4">
        <f t="shared" si="1970"/>
        <v>0</v>
      </c>
      <c r="AE784" s="4">
        <f t="shared" si="1970"/>
        <v>28971.699999999997</v>
      </c>
      <c r="AF784" s="4">
        <f t="shared" si="1970"/>
        <v>367.7</v>
      </c>
      <c r="AG784" s="4">
        <f t="shared" si="1970"/>
        <v>29339.4</v>
      </c>
      <c r="AH784" s="83"/>
    </row>
    <row r="785" spans="1:34" ht="15.75" outlineLevel="1" x14ac:dyDescent="0.2">
      <c r="A785" s="5" t="s">
        <v>381</v>
      </c>
      <c r="B785" s="5" t="s">
        <v>308</v>
      </c>
      <c r="C785" s="5"/>
      <c r="D785" s="5"/>
      <c r="E785" s="18" t="s">
        <v>309</v>
      </c>
      <c r="F785" s="4">
        <f>F786+F794</f>
        <v>26762.399999999998</v>
      </c>
      <c r="G785" s="4">
        <f t="shared" ref="G785:J785" si="1971">G786+G794</f>
        <v>-2.6</v>
      </c>
      <c r="H785" s="4">
        <f t="shared" si="1971"/>
        <v>26759.8</v>
      </c>
      <c r="I785" s="4">
        <f t="shared" si="1971"/>
        <v>198.22524000000001</v>
      </c>
      <c r="J785" s="4">
        <f t="shared" si="1971"/>
        <v>0</v>
      </c>
      <c r="K785" s="4">
        <f t="shared" ref="K785:L785" si="1972">K786+K794</f>
        <v>0</v>
      </c>
      <c r="L785" s="4">
        <f t="shared" si="1972"/>
        <v>26958.025239999999</v>
      </c>
      <c r="M785" s="4">
        <f t="shared" ref="M785:Q785" si="1973">M786+M794</f>
        <v>0</v>
      </c>
      <c r="N785" s="4">
        <f t="shared" si="1973"/>
        <v>26958.025239999999</v>
      </c>
      <c r="O785" s="4">
        <f t="shared" si="1973"/>
        <v>337.7</v>
      </c>
      <c r="P785" s="4">
        <f t="shared" si="1973"/>
        <v>0</v>
      </c>
      <c r="Q785" s="4">
        <f t="shared" si="1973"/>
        <v>27295.725240000003</v>
      </c>
      <c r="R785" s="4">
        <f>R786+R794</f>
        <v>27756.7</v>
      </c>
      <c r="S785" s="4">
        <f t="shared" ref="S785" si="1974">S786+S794</f>
        <v>-2.6</v>
      </c>
      <c r="T785" s="4">
        <f t="shared" ref="T785:Z785" si="1975">T786+T794</f>
        <v>27754.100000000002</v>
      </c>
      <c r="U785" s="4">
        <f t="shared" si="1975"/>
        <v>0</v>
      </c>
      <c r="V785" s="4">
        <f t="shared" si="1975"/>
        <v>27754.100000000002</v>
      </c>
      <c r="W785" s="4">
        <f t="shared" si="1975"/>
        <v>0</v>
      </c>
      <c r="X785" s="4">
        <f t="shared" si="1975"/>
        <v>27754.100000000002</v>
      </c>
      <c r="Y785" s="4">
        <f t="shared" si="1975"/>
        <v>357.36</v>
      </c>
      <c r="Z785" s="4">
        <f t="shared" si="1975"/>
        <v>28111.460000000003</v>
      </c>
      <c r="AA785" s="4">
        <f>AA786+AA794</f>
        <v>27441.699999999997</v>
      </c>
      <c r="AB785" s="4">
        <f t="shared" ref="AB785" si="1976">AB786+AB794</f>
        <v>0</v>
      </c>
      <c r="AC785" s="4">
        <f t="shared" ref="AC785:AG785" si="1977">AC786+AC794</f>
        <v>27441.699999999997</v>
      </c>
      <c r="AD785" s="4">
        <f t="shared" si="1977"/>
        <v>0</v>
      </c>
      <c r="AE785" s="4">
        <f t="shared" si="1977"/>
        <v>27441.699999999997</v>
      </c>
      <c r="AF785" s="4">
        <f t="shared" si="1977"/>
        <v>367.7</v>
      </c>
      <c r="AG785" s="4">
        <f t="shared" si="1977"/>
        <v>27809.4</v>
      </c>
      <c r="AH785" s="83"/>
    </row>
    <row r="786" spans="1:34" ht="31.5" outlineLevel="2" x14ac:dyDescent="0.2">
      <c r="A786" s="5" t="s">
        <v>381</v>
      </c>
      <c r="B786" s="5" t="s">
        <v>308</v>
      </c>
      <c r="C786" s="5" t="s">
        <v>289</v>
      </c>
      <c r="D786" s="5"/>
      <c r="E786" s="18" t="s">
        <v>290</v>
      </c>
      <c r="F786" s="4">
        <f>F787</f>
        <v>25860.6</v>
      </c>
      <c r="G786" s="4">
        <f t="shared" ref="G786:Q787" si="1978">G787</f>
        <v>0</v>
      </c>
      <c r="H786" s="4">
        <f t="shared" si="1978"/>
        <v>25860.6</v>
      </c>
      <c r="I786" s="4">
        <f t="shared" si="1978"/>
        <v>198.22524000000001</v>
      </c>
      <c r="J786" s="4">
        <f t="shared" si="1978"/>
        <v>0</v>
      </c>
      <c r="K786" s="4">
        <f t="shared" si="1978"/>
        <v>0</v>
      </c>
      <c r="L786" s="4">
        <f t="shared" si="1978"/>
        <v>26058.825239999998</v>
      </c>
      <c r="M786" s="4">
        <f t="shared" si="1978"/>
        <v>0</v>
      </c>
      <c r="N786" s="4">
        <f t="shared" si="1978"/>
        <v>26058.825239999998</v>
      </c>
      <c r="O786" s="4">
        <f t="shared" si="1978"/>
        <v>337.7</v>
      </c>
      <c r="P786" s="4">
        <f t="shared" si="1978"/>
        <v>0</v>
      </c>
      <c r="Q786" s="4">
        <f t="shared" si="1978"/>
        <v>26396.525240000003</v>
      </c>
      <c r="R786" s="4">
        <f t="shared" ref="R786:AA787" si="1979">R787</f>
        <v>26854.9</v>
      </c>
      <c r="S786" s="4">
        <f t="shared" ref="S786:S787" si="1980">S787</f>
        <v>0</v>
      </c>
      <c r="T786" s="4">
        <f t="shared" ref="T786:Z787" si="1981">T787</f>
        <v>26854.9</v>
      </c>
      <c r="U786" s="4">
        <f t="shared" si="1981"/>
        <v>0</v>
      </c>
      <c r="V786" s="4">
        <f t="shared" si="1981"/>
        <v>26854.9</v>
      </c>
      <c r="W786" s="4">
        <f t="shared" si="1981"/>
        <v>0</v>
      </c>
      <c r="X786" s="4">
        <f t="shared" si="1981"/>
        <v>26854.9</v>
      </c>
      <c r="Y786" s="4">
        <f t="shared" si="1981"/>
        <v>357.36</v>
      </c>
      <c r="Z786" s="4">
        <f t="shared" si="1981"/>
        <v>27212.260000000002</v>
      </c>
      <c r="AA786" s="4">
        <f t="shared" si="1979"/>
        <v>27441.699999999997</v>
      </c>
      <c r="AB786" s="4">
        <f t="shared" ref="AB786:AB787" si="1982">AB787</f>
        <v>0</v>
      </c>
      <c r="AC786" s="4">
        <f t="shared" ref="AC786:AG787" si="1983">AC787</f>
        <v>27441.699999999997</v>
      </c>
      <c r="AD786" s="4">
        <f t="shared" si="1983"/>
        <v>0</v>
      </c>
      <c r="AE786" s="4">
        <f t="shared" si="1983"/>
        <v>27441.699999999997</v>
      </c>
      <c r="AF786" s="4">
        <f t="shared" si="1983"/>
        <v>367.7</v>
      </c>
      <c r="AG786" s="4">
        <f t="shared" si="1983"/>
        <v>27809.4</v>
      </c>
      <c r="AH786" s="83"/>
    </row>
    <row r="787" spans="1:34" ht="31.5" outlineLevel="3" x14ac:dyDescent="0.2">
      <c r="A787" s="5" t="s">
        <v>381</v>
      </c>
      <c r="B787" s="5" t="s">
        <v>308</v>
      </c>
      <c r="C787" s="5" t="s">
        <v>394</v>
      </c>
      <c r="D787" s="5"/>
      <c r="E787" s="18" t="s">
        <v>395</v>
      </c>
      <c r="F787" s="4">
        <f>F788</f>
        <v>25860.6</v>
      </c>
      <c r="G787" s="4">
        <f t="shared" si="1978"/>
        <v>0</v>
      </c>
      <c r="H787" s="4">
        <f t="shared" si="1978"/>
        <v>25860.6</v>
      </c>
      <c r="I787" s="4">
        <f t="shared" si="1978"/>
        <v>198.22524000000001</v>
      </c>
      <c r="J787" s="4">
        <f t="shared" si="1978"/>
        <v>0</v>
      </c>
      <c r="K787" s="4">
        <f t="shared" si="1978"/>
        <v>0</v>
      </c>
      <c r="L787" s="4">
        <f t="shared" si="1978"/>
        <v>26058.825239999998</v>
      </c>
      <c r="M787" s="4">
        <f t="shared" si="1978"/>
        <v>0</v>
      </c>
      <c r="N787" s="4">
        <f t="shared" si="1978"/>
        <v>26058.825239999998</v>
      </c>
      <c r="O787" s="4">
        <f t="shared" si="1978"/>
        <v>337.7</v>
      </c>
      <c r="P787" s="4">
        <f t="shared" si="1978"/>
        <v>0</v>
      </c>
      <c r="Q787" s="4">
        <f t="shared" si="1978"/>
        <v>26396.525240000003</v>
      </c>
      <c r="R787" s="4">
        <f t="shared" si="1979"/>
        <v>26854.9</v>
      </c>
      <c r="S787" s="4">
        <f t="shared" si="1980"/>
        <v>0</v>
      </c>
      <c r="T787" s="4">
        <f t="shared" si="1981"/>
        <v>26854.9</v>
      </c>
      <c r="U787" s="4">
        <f t="shared" si="1981"/>
        <v>0</v>
      </c>
      <c r="V787" s="4">
        <f t="shared" si="1981"/>
        <v>26854.9</v>
      </c>
      <c r="W787" s="4">
        <f t="shared" si="1981"/>
        <v>0</v>
      </c>
      <c r="X787" s="4">
        <f t="shared" si="1981"/>
        <v>26854.9</v>
      </c>
      <c r="Y787" s="4">
        <f t="shared" si="1981"/>
        <v>357.36</v>
      </c>
      <c r="Z787" s="4">
        <f t="shared" si="1981"/>
        <v>27212.260000000002</v>
      </c>
      <c r="AA787" s="4">
        <f t="shared" si="1979"/>
        <v>27441.699999999997</v>
      </c>
      <c r="AB787" s="4">
        <f t="shared" si="1982"/>
        <v>0</v>
      </c>
      <c r="AC787" s="4">
        <f t="shared" si="1983"/>
        <v>27441.699999999997</v>
      </c>
      <c r="AD787" s="4">
        <f t="shared" si="1983"/>
        <v>0</v>
      </c>
      <c r="AE787" s="4">
        <f t="shared" si="1983"/>
        <v>27441.699999999997</v>
      </c>
      <c r="AF787" s="4">
        <f t="shared" si="1983"/>
        <v>367.7</v>
      </c>
      <c r="AG787" s="4">
        <f t="shared" si="1983"/>
        <v>27809.4</v>
      </c>
      <c r="AH787" s="83"/>
    </row>
    <row r="788" spans="1:34" ht="31.5" outlineLevel="4" x14ac:dyDescent="0.2">
      <c r="A788" s="5" t="s">
        <v>381</v>
      </c>
      <c r="B788" s="5" t="s">
        <v>308</v>
      </c>
      <c r="C788" s="5" t="s">
        <v>399</v>
      </c>
      <c r="D788" s="5"/>
      <c r="E788" s="18" t="s">
        <v>400</v>
      </c>
      <c r="F788" s="4">
        <f>F789+F792</f>
        <v>25860.6</v>
      </c>
      <c r="G788" s="4">
        <f t="shared" ref="G788:J788" si="1984">G789+G792</f>
        <v>0</v>
      </c>
      <c r="H788" s="4">
        <f t="shared" si="1984"/>
        <v>25860.6</v>
      </c>
      <c r="I788" s="4">
        <f t="shared" si="1984"/>
        <v>198.22524000000001</v>
      </c>
      <c r="J788" s="4">
        <f t="shared" si="1984"/>
        <v>0</v>
      </c>
      <c r="K788" s="4">
        <f t="shared" ref="K788:L788" si="1985">K789+K792</f>
        <v>0</v>
      </c>
      <c r="L788" s="4">
        <f t="shared" si="1985"/>
        <v>26058.825239999998</v>
      </c>
      <c r="M788" s="4">
        <f t="shared" ref="M788:Q788" si="1986">M789+M792</f>
        <v>0</v>
      </c>
      <c r="N788" s="4">
        <f t="shared" si="1986"/>
        <v>26058.825239999998</v>
      </c>
      <c r="O788" s="4">
        <f t="shared" si="1986"/>
        <v>337.7</v>
      </c>
      <c r="P788" s="4">
        <f t="shared" si="1986"/>
        <v>0</v>
      </c>
      <c r="Q788" s="4">
        <f t="shared" si="1986"/>
        <v>26396.525240000003</v>
      </c>
      <c r="R788" s="4">
        <f t="shared" ref="R788:AA788" si="1987">R789+R792</f>
        <v>26854.9</v>
      </c>
      <c r="S788" s="4">
        <f t="shared" ref="S788" si="1988">S789+S792</f>
        <v>0</v>
      </c>
      <c r="T788" s="4">
        <f t="shared" ref="T788:Z788" si="1989">T789+T792</f>
        <v>26854.9</v>
      </c>
      <c r="U788" s="4">
        <f t="shared" si="1989"/>
        <v>0</v>
      </c>
      <c r="V788" s="4">
        <f t="shared" si="1989"/>
        <v>26854.9</v>
      </c>
      <c r="W788" s="4">
        <f t="shared" si="1989"/>
        <v>0</v>
      </c>
      <c r="X788" s="4">
        <f t="shared" si="1989"/>
        <v>26854.9</v>
      </c>
      <c r="Y788" s="4">
        <f t="shared" si="1989"/>
        <v>357.36</v>
      </c>
      <c r="Z788" s="4">
        <f t="shared" si="1989"/>
        <v>27212.260000000002</v>
      </c>
      <c r="AA788" s="4">
        <f t="shared" si="1987"/>
        <v>27441.699999999997</v>
      </c>
      <c r="AB788" s="4">
        <f t="shared" ref="AB788" si="1990">AB789+AB792</f>
        <v>0</v>
      </c>
      <c r="AC788" s="4">
        <f t="shared" ref="AC788:AG788" si="1991">AC789+AC792</f>
        <v>27441.699999999997</v>
      </c>
      <c r="AD788" s="4">
        <f t="shared" si="1991"/>
        <v>0</v>
      </c>
      <c r="AE788" s="4">
        <f t="shared" si="1991"/>
        <v>27441.699999999997</v>
      </c>
      <c r="AF788" s="4">
        <f t="shared" si="1991"/>
        <v>367.7</v>
      </c>
      <c r="AG788" s="4">
        <f t="shared" si="1991"/>
        <v>27809.4</v>
      </c>
      <c r="AH788" s="83"/>
    </row>
    <row r="789" spans="1:34" s="42" customFormat="1" ht="31.5" outlineLevel="5" x14ac:dyDescent="0.2">
      <c r="A789" s="5" t="s">
        <v>381</v>
      </c>
      <c r="B789" s="5" t="s">
        <v>308</v>
      </c>
      <c r="C789" s="5" t="s">
        <v>403</v>
      </c>
      <c r="D789" s="5"/>
      <c r="E789" s="18" t="s">
        <v>404</v>
      </c>
      <c r="F789" s="4">
        <f>F790+F791</f>
        <v>21144</v>
      </c>
      <c r="G789" s="4">
        <f t="shared" ref="G789:J789" si="1992">G790+G791</f>
        <v>0</v>
      </c>
      <c r="H789" s="4">
        <f t="shared" si="1992"/>
        <v>21144</v>
      </c>
      <c r="I789" s="4">
        <f t="shared" si="1992"/>
        <v>198.22524000000001</v>
      </c>
      <c r="J789" s="4">
        <f t="shared" si="1992"/>
        <v>0</v>
      </c>
      <c r="K789" s="4">
        <f t="shared" ref="K789:L789" si="1993">K790+K791</f>
        <v>0</v>
      </c>
      <c r="L789" s="4">
        <f t="shared" si="1993"/>
        <v>21342.22524</v>
      </c>
      <c r="M789" s="4">
        <f t="shared" ref="M789:Q789" si="1994">M790+M791</f>
        <v>0</v>
      </c>
      <c r="N789" s="4">
        <f t="shared" si="1994"/>
        <v>21342.22524</v>
      </c>
      <c r="O789" s="4">
        <f t="shared" si="1994"/>
        <v>337.7</v>
      </c>
      <c r="P789" s="4">
        <f t="shared" si="1994"/>
        <v>0</v>
      </c>
      <c r="Q789" s="4">
        <f t="shared" si="1994"/>
        <v>21679.92524</v>
      </c>
      <c r="R789" s="4">
        <f t="shared" ref="R789:AA789" si="1995">R790+R791</f>
        <v>22138.3</v>
      </c>
      <c r="S789" s="4">
        <f t="shared" ref="S789" si="1996">S790+S791</f>
        <v>0</v>
      </c>
      <c r="T789" s="4">
        <f t="shared" ref="T789:Z789" si="1997">T790+T791</f>
        <v>22138.3</v>
      </c>
      <c r="U789" s="4">
        <f t="shared" si="1997"/>
        <v>0</v>
      </c>
      <c r="V789" s="4">
        <f t="shared" si="1997"/>
        <v>22138.3</v>
      </c>
      <c r="W789" s="4">
        <f t="shared" si="1997"/>
        <v>0</v>
      </c>
      <c r="X789" s="4">
        <f t="shared" si="1997"/>
        <v>22138.3</v>
      </c>
      <c r="Y789" s="4">
        <f t="shared" si="1997"/>
        <v>357.36</v>
      </c>
      <c r="Z789" s="4">
        <f t="shared" si="1997"/>
        <v>22495.66</v>
      </c>
      <c r="AA789" s="4">
        <f t="shared" si="1995"/>
        <v>22725.1</v>
      </c>
      <c r="AB789" s="4">
        <f t="shared" ref="AB789" si="1998">AB790+AB791</f>
        <v>0</v>
      </c>
      <c r="AC789" s="4">
        <f t="shared" ref="AC789:AG789" si="1999">AC790+AC791</f>
        <v>22725.1</v>
      </c>
      <c r="AD789" s="4">
        <f t="shared" si="1999"/>
        <v>0</v>
      </c>
      <c r="AE789" s="4">
        <f t="shared" si="1999"/>
        <v>22725.1</v>
      </c>
      <c r="AF789" s="4">
        <f t="shared" si="1999"/>
        <v>367.7</v>
      </c>
      <c r="AG789" s="4">
        <f t="shared" si="1999"/>
        <v>23092.799999999999</v>
      </c>
      <c r="AH789" s="83"/>
    </row>
    <row r="790" spans="1:34" s="42" customFormat="1" ht="15.75" hidden="1" outlineLevel="7" x14ac:dyDescent="0.2">
      <c r="A790" s="11" t="s">
        <v>381</v>
      </c>
      <c r="B790" s="11" t="s">
        <v>308</v>
      </c>
      <c r="C790" s="11" t="s">
        <v>403</v>
      </c>
      <c r="D790" s="11" t="s">
        <v>33</v>
      </c>
      <c r="E790" s="15" t="s">
        <v>34</v>
      </c>
      <c r="F790" s="8">
        <v>1635</v>
      </c>
      <c r="G790" s="8"/>
      <c r="H790" s="8">
        <f t="shared" ref="H790:H791" si="2000">SUM(F790:G790)</f>
        <v>1635</v>
      </c>
      <c r="I790" s="8"/>
      <c r="J790" s="8"/>
      <c r="K790" s="8"/>
      <c r="L790" s="8">
        <f t="shared" ref="L790:L791" si="2001">SUM(H790:K790)</f>
        <v>1635</v>
      </c>
      <c r="M790" s="8"/>
      <c r="N790" s="8">
        <f>SUM(L790:M790)</f>
        <v>1635</v>
      </c>
      <c r="O790" s="8"/>
      <c r="P790" s="8"/>
      <c r="Q790" s="8">
        <f>SUM(N790:P790)</f>
        <v>1635</v>
      </c>
      <c r="R790" s="8">
        <v>1485</v>
      </c>
      <c r="S790" s="8"/>
      <c r="T790" s="8">
        <f t="shared" ref="T790:T791" si="2002">SUM(R790:S790)</f>
        <v>1485</v>
      </c>
      <c r="U790" s="8"/>
      <c r="V790" s="8">
        <f t="shared" ref="V790:V791" si="2003">SUM(T790:U790)</f>
        <v>1485</v>
      </c>
      <c r="W790" s="8"/>
      <c r="X790" s="8">
        <f>SUM(V790:W790)</f>
        <v>1485</v>
      </c>
      <c r="Y790" s="8"/>
      <c r="Z790" s="8">
        <f>SUM(X790:Y790)</f>
        <v>1485</v>
      </c>
      <c r="AA790" s="8">
        <v>1485</v>
      </c>
      <c r="AB790" s="8"/>
      <c r="AC790" s="8">
        <f t="shared" ref="AC790:AC791" si="2004">SUM(AA790:AB790)</f>
        <v>1485</v>
      </c>
      <c r="AD790" s="8"/>
      <c r="AE790" s="8">
        <f t="shared" ref="AE790:AE791" si="2005">SUM(AC790:AD790)</f>
        <v>1485</v>
      </c>
      <c r="AF790" s="8"/>
      <c r="AG790" s="8">
        <f>SUM(AE790:AF790)</f>
        <v>1485</v>
      </c>
      <c r="AH790" s="83"/>
    </row>
    <row r="791" spans="1:34" s="42" customFormat="1" ht="31.5" outlineLevel="7" x14ac:dyDescent="0.2">
      <c r="A791" s="11" t="s">
        <v>381</v>
      </c>
      <c r="B791" s="11" t="s">
        <v>308</v>
      </c>
      <c r="C791" s="11" t="s">
        <v>403</v>
      </c>
      <c r="D791" s="11" t="s">
        <v>92</v>
      </c>
      <c r="E791" s="15" t="s">
        <v>93</v>
      </c>
      <c r="F791" s="8">
        <v>19509</v>
      </c>
      <c r="G791" s="8"/>
      <c r="H791" s="8">
        <f t="shared" si="2000"/>
        <v>19509</v>
      </c>
      <c r="I791" s="8">
        <v>198.22524000000001</v>
      </c>
      <c r="J791" s="8"/>
      <c r="K791" s="8"/>
      <c r="L791" s="8">
        <f t="shared" si="2001"/>
        <v>19707.22524</v>
      </c>
      <c r="M791" s="8"/>
      <c r="N791" s="8">
        <f>SUM(L791:M791)</f>
        <v>19707.22524</v>
      </c>
      <c r="O791" s="8">
        <v>337.7</v>
      </c>
      <c r="P791" s="8"/>
      <c r="Q791" s="8">
        <f>SUM(N791:P791)</f>
        <v>20044.92524</v>
      </c>
      <c r="R791" s="8">
        <v>20653.3</v>
      </c>
      <c r="S791" s="8"/>
      <c r="T791" s="8">
        <f t="shared" si="2002"/>
        <v>20653.3</v>
      </c>
      <c r="U791" s="8"/>
      <c r="V791" s="8">
        <f t="shared" si="2003"/>
        <v>20653.3</v>
      </c>
      <c r="W791" s="8"/>
      <c r="X791" s="8">
        <f>SUM(V791:W791)</f>
        <v>20653.3</v>
      </c>
      <c r="Y791" s="8">
        <v>357.36</v>
      </c>
      <c r="Z791" s="8">
        <f>SUM(X791:Y791)</f>
        <v>21010.66</v>
      </c>
      <c r="AA791" s="8">
        <v>21240.1</v>
      </c>
      <c r="AB791" s="8"/>
      <c r="AC791" s="8">
        <f t="shared" si="2004"/>
        <v>21240.1</v>
      </c>
      <c r="AD791" s="8"/>
      <c r="AE791" s="8">
        <f t="shared" si="2005"/>
        <v>21240.1</v>
      </c>
      <c r="AF791" s="8">
        <v>367.7</v>
      </c>
      <c r="AG791" s="8">
        <f>SUM(AE791:AF791)</f>
        <v>21607.8</v>
      </c>
      <c r="AH791" s="83"/>
    </row>
    <row r="792" spans="1:34" s="42" customFormat="1" ht="78.75" hidden="1" outlineLevel="5" x14ac:dyDescent="0.2">
      <c r="A792" s="5" t="s">
        <v>381</v>
      </c>
      <c r="B792" s="5" t="s">
        <v>308</v>
      </c>
      <c r="C792" s="5" t="s">
        <v>438</v>
      </c>
      <c r="D792" s="5"/>
      <c r="E792" s="50" t="s">
        <v>439</v>
      </c>
      <c r="F792" s="4">
        <f>F793</f>
        <v>4716.6000000000004</v>
      </c>
      <c r="G792" s="4">
        <f t="shared" ref="G792:Q792" si="2006">G793</f>
        <v>0</v>
      </c>
      <c r="H792" s="4">
        <f t="shared" si="2006"/>
        <v>4716.6000000000004</v>
      </c>
      <c r="I792" s="4">
        <f t="shared" si="2006"/>
        <v>0</v>
      </c>
      <c r="J792" s="4">
        <f t="shared" si="2006"/>
        <v>0</v>
      </c>
      <c r="K792" s="4">
        <f t="shared" si="2006"/>
        <v>0</v>
      </c>
      <c r="L792" s="4">
        <f t="shared" si="2006"/>
        <v>4716.6000000000004</v>
      </c>
      <c r="M792" s="4">
        <f t="shared" si="2006"/>
        <v>0</v>
      </c>
      <c r="N792" s="4">
        <f t="shared" si="2006"/>
        <v>4716.6000000000004</v>
      </c>
      <c r="O792" s="4">
        <f t="shared" si="2006"/>
        <v>0</v>
      </c>
      <c r="P792" s="4">
        <f t="shared" si="2006"/>
        <v>0</v>
      </c>
      <c r="Q792" s="4">
        <f t="shared" si="2006"/>
        <v>4716.6000000000004</v>
      </c>
      <c r="R792" s="4">
        <f t="shared" ref="R792" si="2007">R793</f>
        <v>4716.6000000000004</v>
      </c>
      <c r="S792" s="4">
        <f t="shared" ref="S792" si="2008">S793</f>
        <v>0</v>
      </c>
      <c r="T792" s="4">
        <f t="shared" ref="T792:Z792" si="2009">T793</f>
        <v>4716.6000000000004</v>
      </c>
      <c r="U792" s="4">
        <f t="shared" si="2009"/>
        <v>0</v>
      </c>
      <c r="V792" s="4">
        <f t="shared" si="2009"/>
        <v>4716.6000000000004</v>
      </c>
      <c r="W792" s="4">
        <f t="shared" si="2009"/>
        <v>0</v>
      </c>
      <c r="X792" s="4">
        <f t="shared" si="2009"/>
        <v>4716.6000000000004</v>
      </c>
      <c r="Y792" s="4">
        <f t="shared" si="2009"/>
        <v>0</v>
      </c>
      <c r="Z792" s="4">
        <f t="shared" si="2009"/>
        <v>4716.6000000000004</v>
      </c>
      <c r="AA792" s="4">
        <f t="shared" ref="AA792" si="2010">AA793</f>
        <v>4716.6000000000004</v>
      </c>
      <c r="AB792" s="4">
        <f t="shared" ref="AB792" si="2011">AB793</f>
        <v>0</v>
      </c>
      <c r="AC792" s="4">
        <f t="shared" ref="AC792:AG792" si="2012">AC793</f>
        <v>4716.6000000000004</v>
      </c>
      <c r="AD792" s="4">
        <f t="shared" si="2012"/>
        <v>0</v>
      </c>
      <c r="AE792" s="4">
        <f t="shared" si="2012"/>
        <v>4716.6000000000004</v>
      </c>
      <c r="AF792" s="4">
        <f t="shared" si="2012"/>
        <v>0</v>
      </c>
      <c r="AG792" s="4">
        <f t="shared" si="2012"/>
        <v>4716.6000000000004</v>
      </c>
      <c r="AH792" s="83"/>
    </row>
    <row r="793" spans="1:34" s="42" customFormat="1" ht="31.5" hidden="1" outlineLevel="7" x14ac:dyDescent="0.2">
      <c r="A793" s="11" t="s">
        <v>381</v>
      </c>
      <c r="B793" s="11" t="s">
        <v>308</v>
      </c>
      <c r="C793" s="11" t="s">
        <v>438</v>
      </c>
      <c r="D793" s="11" t="s">
        <v>92</v>
      </c>
      <c r="E793" s="15" t="s">
        <v>93</v>
      </c>
      <c r="F793" s="8">
        <v>4716.6000000000004</v>
      </c>
      <c r="G793" s="8"/>
      <c r="H793" s="8">
        <f t="shared" ref="H793" si="2013">SUM(F793:G793)</f>
        <v>4716.6000000000004</v>
      </c>
      <c r="I793" s="8"/>
      <c r="J793" s="8"/>
      <c r="K793" s="8"/>
      <c r="L793" s="8">
        <f t="shared" ref="L793" si="2014">SUM(H793:K793)</f>
        <v>4716.6000000000004</v>
      </c>
      <c r="M793" s="8"/>
      <c r="N793" s="8">
        <f>SUM(L793:M793)</f>
        <v>4716.6000000000004</v>
      </c>
      <c r="O793" s="8"/>
      <c r="P793" s="8"/>
      <c r="Q793" s="8">
        <f>SUM(N793:P793)</f>
        <v>4716.6000000000004</v>
      </c>
      <c r="R793" s="8">
        <v>4716.6000000000004</v>
      </c>
      <c r="S793" s="8"/>
      <c r="T793" s="8">
        <f t="shared" ref="T793" si="2015">SUM(R793:S793)</f>
        <v>4716.6000000000004</v>
      </c>
      <c r="U793" s="8"/>
      <c r="V793" s="8">
        <f t="shared" ref="V793" si="2016">SUM(T793:U793)</f>
        <v>4716.6000000000004</v>
      </c>
      <c r="W793" s="8"/>
      <c r="X793" s="8">
        <f>SUM(V793:W793)</f>
        <v>4716.6000000000004</v>
      </c>
      <c r="Y793" s="8"/>
      <c r="Z793" s="8">
        <f>SUM(X793:Y793)</f>
        <v>4716.6000000000004</v>
      </c>
      <c r="AA793" s="8">
        <v>4716.6000000000004</v>
      </c>
      <c r="AB793" s="8"/>
      <c r="AC793" s="8">
        <f t="shared" ref="AC793" si="2017">SUM(AA793:AB793)</f>
        <v>4716.6000000000004</v>
      </c>
      <c r="AD793" s="8"/>
      <c r="AE793" s="8">
        <f t="shared" ref="AE793" si="2018">SUM(AC793:AD793)</f>
        <v>4716.6000000000004</v>
      </c>
      <c r="AF793" s="8"/>
      <c r="AG793" s="8">
        <f>SUM(AE793:AF793)</f>
        <v>4716.6000000000004</v>
      </c>
      <c r="AH793" s="83"/>
    </row>
    <row r="794" spans="1:34" ht="31.5" hidden="1" outlineLevel="2" x14ac:dyDescent="0.2">
      <c r="A794" s="5" t="s">
        <v>381</v>
      </c>
      <c r="B794" s="5" t="s">
        <v>308</v>
      </c>
      <c r="C794" s="5" t="s">
        <v>42</v>
      </c>
      <c r="D794" s="5"/>
      <c r="E794" s="18" t="s">
        <v>43</v>
      </c>
      <c r="F794" s="4">
        <f>F795</f>
        <v>901.80000000000007</v>
      </c>
      <c r="G794" s="4">
        <f t="shared" ref="G794:Q795" si="2019">G795</f>
        <v>-2.6</v>
      </c>
      <c r="H794" s="4">
        <f t="shared" si="2019"/>
        <v>899.2</v>
      </c>
      <c r="I794" s="4">
        <f t="shared" si="2019"/>
        <v>0</v>
      </c>
      <c r="J794" s="4">
        <f t="shared" si="2019"/>
        <v>0</v>
      </c>
      <c r="K794" s="4">
        <f t="shared" si="2019"/>
        <v>0</v>
      </c>
      <c r="L794" s="4">
        <f t="shared" si="2019"/>
        <v>899.2</v>
      </c>
      <c r="M794" s="4">
        <f t="shared" si="2019"/>
        <v>0</v>
      </c>
      <c r="N794" s="4">
        <f t="shared" si="2019"/>
        <v>899.2</v>
      </c>
      <c r="O794" s="4">
        <f t="shared" si="2019"/>
        <v>0</v>
      </c>
      <c r="P794" s="4">
        <f t="shared" si="2019"/>
        <v>0</v>
      </c>
      <c r="Q794" s="4">
        <f t="shared" si="2019"/>
        <v>899.2</v>
      </c>
      <c r="R794" s="4">
        <f t="shared" ref="R794:R799" si="2020">R795</f>
        <v>901.80000000000007</v>
      </c>
      <c r="S794" s="4">
        <f t="shared" ref="S794:S795" si="2021">S795</f>
        <v>-2.6</v>
      </c>
      <c r="T794" s="4">
        <f t="shared" ref="T794:Z795" si="2022">T795</f>
        <v>899.2</v>
      </c>
      <c r="U794" s="4">
        <f t="shared" si="2022"/>
        <v>0</v>
      </c>
      <c r="V794" s="4">
        <f t="shared" si="2022"/>
        <v>899.2</v>
      </c>
      <c r="W794" s="4">
        <f t="shared" si="2022"/>
        <v>0</v>
      </c>
      <c r="X794" s="4">
        <f t="shared" si="2022"/>
        <v>899.2</v>
      </c>
      <c r="Y794" s="4">
        <f t="shared" si="2022"/>
        <v>0</v>
      </c>
      <c r="Z794" s="4">
        <f t="shared" si="2022"/>
        <v>899.2</v>
      </c>
      <c r="AA794" s="4">
        <f t="shared" ref="AA794:AA799" si="2023">AA795</f>
        <v>0</v>
      </c>
      <c r="AB794" s="4">
        <f t="shared" ref="AB794:AB795" si="2024">AB795</f>
        <v>0</v>
      </c>
      <c r="AC794" s="4"/>
      <c r="AD794" s="4">
        <f t="shared" ref="AD794:AG795" si="2025">AD795</f>
        <v>0</v>
      </c>
      <c r="AE794" s="4">
        <f t="shared" si="2025"/>
        <v>0</v>
      </c>
      <c r="AF794" s="4">
        <f t="shared" si="2025"/>
        <v>0</v>
      </c>
      <c r="AG794" s="4">
        <f t="shared" si="2025"/>
        <v>0</v>
      </c>
      <c r="AH794" s="83"/>
    </row>
    <row r="795" spans="1:34" ht="47.25" hidden="1" outlineLevel="3" x14ac:dyDescent="0.2">
      <c r="A795" s="5" t="s">
        <v>381</v>
      </c>
      <c r="B795" s="5" t="s">
        <v>308</v>
      </c>
      <c r="C795" s="5" t="s">
        <v>44</v>
      </c>
      <c r="D795" s="5"/>
      <c r="E795" s="18" t="s">
        <v>45</v>
      </c>
      <c r="F795" s="4">
        <f>F796</f>
        <v>901.80000000000007</v>
      </c>
      <c r="G795" s="4">
        <f t="shared" si="2019"/>
        <v>-2.6</v>
      </c>
      <c r="H795" s="4">
        <f t="shared" si="2019"/>
        <v>899.2</v>
      </c>
      <c r="I795" s="4">
        <f t="shared" si="2019"/>
        <v>0</v>
      </c>
      <c r="J795" s="4">
        <f t="shared" si="2019"/>
        <v>0</v>
      </c>
      <c r="K795" s="4">
        <f t="shared" si="2019"/>
        <v>0</v>
      </c>
      <c r="L795" s="4">
        <f t="shared" si="2019"/>
        <v>899.2</v>
      </c>
      <c r="M795" s="4">
        <f t="shared" si="2019"/>
        <v>0</v>
      </c>
      <c r="N795" s="4">
        <f t="shared" si="2019"/>
        <v>899.2</v>
      </c>
      <c r="O795" s="4">
        <f t="shared" si="2019"/>
        <v>0</v>
      </c>
      <c r="P795" s="4">
        <f t="shared" si="2019"/>
        <v>0</v>
      </c>
      <c r="Q795" s="4">
        <f t="shared" si="2019"/>
        <v>899.2</v>
      </c>
      <c r="R795" s="4">
        <f t="shared" si="2020"/>
        <v>901.80000000000007</v>
      </c>
      <c r="S795" s="4">
        <f t="shared" si="2021"/>
        <v>-2.6</v>
      </c>
      <c r="T795" s="4">
        <f t="shared" si="2022"/>
        <v>899.2</v>
      </c>
      <c r="U795" s="4">
        <f t="shared" si="2022"/>
        <v>0</v>
      </c>
      <c r="V795" s="4">
        <f t="shared" si="2022"/>
        <v>899.2</v>
      </c>
      <c r="W795" s="4">
        <f t="shared" si="2022"/>
        <v>0</v>
      </c>
      <c r="X795" s="4">
        <f t="shared" si="2022"/>
        <v>899.2</v>
      </c>
      <c r="Y795" s="4">
        <f t="shared" si="2022"/>
        <v>0</v>
      </c>
      <c r="Z795" s="4">
        <f t="shared" si="2022"/>
        <v>899.2</v>
      </c>
      <c r="AA795" s="4">
        <f t="shared" si="2023"/>
        <v>0</v>
      </c>
      <c r="AB795" s="4">
        <f t="shared" si="2024"/>
        <v>0</v>
      </c>
      <c r="AC795" s="4"/>
      <c r="AD795" s="4">
        <f t="shared" si="2025"/>
        <v>0</v>
      </c>
      <c r="AE795" s="4">
        <f t="shared" si="2025"/>
        <v>0</v>
      </c>
      <c r="AF795" s="4">
        <f t="shared" si="2025"/>
        <v>0</v>
      </c>
      <c r="AG795" s="4">
        <f t="shared" si="2025"/>
        <v>0</v>
      </c>
      <c r="AH795" s="83"/>
    </row>
    <row r="796" spans="1:34" ht="31.5" hidden="1" outlineLevel="4" x14ac:dyDescent="0.2">
      <c r="A796" s="5" t="s">
        <v>381</v>
      </c>
      <c r="B796" s="5" t="s">
        <v>308</v>
      </c>
      <c r="C796" s="5" t="s">
        <v>332</v>
      </c>
      <c r="D796" s="5"/>
      <c r="E796" s="18" t="s">
        <v>333</v>
      </c>
      <c r="F796" s="4">
        <f>F797+F799</f>
        <v>901.80000000000007</v>
      </c>
      <c r="G796" s="4">
        <f t="shared" ref="G796:J796" si="2026">G797+G799</f>
        <v>-2.6</v>
      </c>
      <c r="H796" s="4">
        <f t="shared" si="2026"/>
        <v>899.2</v>
      </c>
      <c r="I796" s="4">
        <f t="shared" si="2026"/>
        <v>0</v>
      </c>
      <c r="J796" s="4">
        <f t="shared" si="2026"/>
        <v>0</v>
      </c>
      <c r="K796" s="4">
        <f t="shared" ref="K796:L796" si="2027">K797+K799</f>
        <v>0</v>
      </c>
      <c r="L796" s="4">
        <f t="shared" si="2027"/>
        <v>899.2</v>
      </c>
      <c r="M796" s="4">
        <f t="shared" ref="M796:Q796" si="2028">M797+M799</f>
        <v>0</v>
      </c>
      <c r="N796" s="4">
        <f t="shared" si="2028"/>
        <v>899.2</v>
      </c>
      <c r="O796" s="4">
        <f t="shared" si="2028"/>
        <v>0</v>
      </c>
      <c r="P796" s="4">
        <f t="shared" si="2028"/>
        <v>0</v>
      </c>
      <c r="Q796" s="4">
        <f t="shared" si="2028"/>
        <v>899.2</v>
      </c>
      <c r="R796" s="4">
        <f t="shared" ref="R796:AA796" si="2029">R797+R799</f>
        <v>901.80000000000007</v>
      </c>
      <c r="S796" s="4">
        <f t="shared" ref="S796" si="2030">S797+S799</f>
        <v>-2.6</v>
      </c>
      <c r="T796" s="4">
        <f t="shared" ref="T796:Z796" si="2031">T797+T799</f>
        <v>899.2</v>
      </c>
      <c r="U796" s="4">
        <f t="shared" si="2031"/>
        <v>0</v>
      </c>
      <c r="V796" s="4">
        <f t="shared" si="2031"/>
        <v>899.2</v>
      </c>
      <c r="W796" s="4">
        <f t="shared" si="2031"/>
        <v>0</v>
      </c>
      <c r="X796" s="4">
        <f t="shared" si="2031"/>
        <v>899.2</v>
      </c>
      <c r="Y796" s="4">
        <f t="shared" si="2031"/>
        <v>0</v>
      </c>
      <c r="Z796" s="4">
        <f t="shared" si="2031"/>
        <v>899.2</v>
      </c>
      <c r="AA796" s="4">
        <f t="shared" si="2029"/>
        <v>0</v>
      </c>
      <c r="AB796" s="4">
        <f t="shared" ref="AB796" si="2032">AB797+AB799</f>
        <v>0</v>
      </c>
      <c r="AC796" s="4"/>
      <c r="AD796" s="4">
        <f t="shared" ref="AD796:AG796" si="2033">AD797+AD799</f>
        <v>0</v>
      </c>
      <c r="AE796" s="4">
        <f t="shared" si="2033"/>
        <v>0</v>
      </c>
      <c r="AF796" s="4">
        <f t="shared" si="2033"/>
        <v>0</v>
      </c>
      <c r="AG796" s="4">
        <f t="shared" si="2033"/>
        <v>0</v>
      </c>
      <c r="AH796" s="83"/>
    </row>
    <row r="797" spans="1:34" ht="47.25" hidden="1" outlineLevel="5" x14ac:dyDescent="0.2">
      <c r="A797" s="5" t="s">
        <v>381</v>
      </c>
      <c r="B797" s="5" t="s">
        <v>308</v>
      </c>
      <c r="C797" s="5" t="s">
        <v>440</v>
      </c>
      <c r="D797" s="5"/>
      <c r="E797" s="18" t="s">
        <v>566</v>
      </c>
      <c r="F797" s="4">
        <f>F798</f>
        <v>300.60000000000002</v>
      </c>
      <c r="G797" s="4">
        <f t="shared" ref="G797:Q797" si="2034">G798</f>
        <v>0</v>
      </c>
      <c r="H797" s="4">
        <f t="shared" si="2034"/>
        <v>300.60000000000002</v>
      </c>
      <c r="I797" s="4">
        <f t="shared" si="2034"/>
        <v>0</v>
      </c>
      <c r="J797" s="4">
        <f t="shared" si="2034"/>
        <v>0</v>
      </c>
      <c r="K797" s="4">
        <f t="shared" si="2034"/>
        <v>0</v>
      </c>
      <c r="L797" s="4">
        <f t="shared" si="2034"/>
        <v>300.60000000000002</v>
      </c>
      <c r="M797" s="4">
        <f t="shared" si="2034"/>
        <v>0</v>
      </c>
      <c r="N797" s="4">
        <f t="shared" si="2034"/>
        <v>300.60000000000002</v>
      </c>
      <c r="O797" s="4">
        <f t="shared" si="2034"/>
        <v>0</v>
      </c>
      <c r="P797" s="4">
        <f t="shared" si="2034"/>
        <v>0</v>
      </c>
      <c r="Q797" s="4">
        <f t="shared" si="2034"/>
        <v>300.60000000000002</v>
      </c>
      <c r="R797" s="4">
        <f t="shared" si="2020"/>
        <v>300.60000000000002</v>
      </c>
      <c r="S797" s="4">
        <f t="shared" ref="S797" si="2035">S798</f>
        <v>0</v>
      </c>
      <c r="T797" s="4">
        <f t="shared" ref="T797:Z797" si="2036">T798</f>
        <v>300.60000000000002</v>
      </c>
      <c r="U797" s="4">
        <f t="shared" si="2036"/>
        <v>0</v>
      </c>
      <c r="V797" s="4">
        <f t="shared" si="2036"/>
        <v>300.60000000000002</v>
      </c>
      <c r="W797" s="4">
        <f t="shared" si="2036"/>
        <v>0</v>
      </c>
      <c r="X797" s="4">
        <f t="shared" si="2036"/>
        <v>300.60000000000002</v>
      </c>
      <c r="Y797" s="4">
        <f t="shared" si="2036"/>
        <v>0</v>
      </c>
      <c r="Z797" s="4">
        <f t="shared" si="2036"/>
        <v>300.60000000000002</v>
      </c>
      <c r="AA797" s="4">
        <f t="shared" si="2023"/>
        <v>0</v>
      </c>
      <c r="AB797" s="4">
        <f t="shared" ref="AB797" si="2037">AB798</f>
        <v>0</v>
      </c>
      <c r="AC797" s="4"/>
      <c r="AD797" s="4">
        <f t="shared" ref="AD797:AG797" si="2038">AD798</f>
        <v>0</v>
      </c>
      <c r="AE797" s="4">
        <f t="shared" si="2038"/>
        <v>0</v>
      </c>
      <c r="AF797" s="4">
        <f t="shared" si="2038"/>
        <v>0</v>
      </c>
      <c r="AG797" s="4">
        <f t="shared" si="2038"/>
        <v>0</v>
      </c>
      <c r="AH797" s="83"/>
    </row>
    <row r="798" spans="1:34" ht="31.5" hidden="1" outlineLevel="7" x14ac:dyDescent="0.2">
      <c r="A798" s="11" t="s">
        <v>381</v>
      </c>
      <c r="B798" s="11" t="s">
        <v>308</v>
      </c>
      <c r="C798" s="11" t="s">
        <v>440</v>
      </c>
      <c r="D798" s="11" t="s">
        <v>92</v>
      </c>
      <c r="E798" s="15" t="s">
        <v>93</v>
      </c>
      <c r="F798" s="8">
        <v>300.60000000000002</v>
      </c>
      <c r="G798" s="8"/>
      <c r="H798" s="8">
        <f t="shared" ref="H798" si="2039">SUM(F798:G798)</f>
        <v>300.60000000000002</v>
      </c>
      <c r="I798" s="8"/>
      <c r="J798" s="8"/>
      <c r="K798" s="8"/>
      <c r="L798" s="8">
        <f t="shared" ref="L798" si="2040">SUM(H798:K798)</f>
        <v>300.60000000000002</v>
      </c>
      <c r="M798" s="8"/>
      <c r="N798" s="8">
        <f>SUM(L798:M798)</f>
        <v>300.60000000000002</v>
      </c>
      <c r="O798" s="8"/>
      <c r="P798" s="8"/>
      <c r="Q798" s="8">
        <f>SUM(N798:P798)</f>
        <v>300.60000000000002</v>
      </c>
      <c r="R798" s="8">
        <v>300.60000000000002</v>
      </c>
      <c r="S798" s="8"/>
      <c r="T798" s="8">
        <f t="shared" ref="T798" si="2041">SUM(R798:S798)</f>
        <v>300.60000000000002</v>
      </c>
      <c r="U798" s="8"/>
      <c r="V798" s="8">
        <f t="shared" ref="V798" si="2042">SUM(T798:U798)</f>
        <v>300.60000000000002</v>
      </c>
      <c r="W798" s="8"/>
      <c r="X798" s="8">
        <f>SUM(V798:W798)</f>
        <v>300.60000000000002</v>
      </c>
      <c r="Y798" s="8"/>
      <c r="Z798" s="8">
        <f>SUM(X798:Y798)</f>
        <v>300.60000000000002</v>
      </c>
      <c r="AA798" s="8"/>
      <c r="AB798" s="8"/>
      <c r="AC798" s="8"/>
      <c r="AD798" s="8"/>
      <c r="AE798" s="8">
        <f t="shared" ref="AE798" si="2043">SUM(AC798:AD798)</f>
        <v>0</v>
      </c>
      <c r="AF798" s="8"/>
      <c r="AG798" s="8">
        <f>SUM(AE798:AF798)</f>
        <v>0</v>
      </c>
      <c r="AH798" s="83"/>
    </row>
    <row r="799" spans="1:34" s="42" customFormat="1" ht="47.25" hidden="1" outlineLevel="5" x14ac:dyDescent="0.2">
      <c r="A799" s="5" t="s">
        <v>381</v>
      </c>
      <c r="B799" s="5" t="s">
        <v>308</v>
      </c>
      <c r="C799" s="5" t="s">
        <v>440</v>
      </c>
      <c r="D799" s="5"/>
      <c r="E799" s="18" t="s">
        <v>569</v>
      </c>
      <c r="F799" s="4">
        <f>F800</f>
        <v>601.20000000000005</v>
      </c>
      <c r="G799" s="4">
        <f t="shared" ref="G799:Q799" si="2044">G800</f>
        <v>-2.6</v>
      </c>
      <c r="H799" s="4">
        <f t="shared" si="2044"/>
        <v>598.6</v>
      </c>
      <c r="I799" s="4">
        <f t="shared" si="2044"/>
        <v>0</v>
      </c>
      <c r="J799" s="4">
        <f t="shared" si="2044"/>
        <v>0</v>
      </c>
      <c r="K799" s="4">
        <f t="shared" si="2044"/>
        <v>0</v>
      </c>
      <c r="L799" s="4">
        <f t="shared" si="2044"/>
        <v>598.6</v>
      </c>
      <c r="M799" s="4">
        <f t="shared" si="2044"/>
        <v>0</v>
      </c>
      <c r="N799" s="4">
        <f t="shared" si="2044"/>
        <v>598.6</v>
      </c>
      <c r="O799" s="4">
        <f t="shared" si="2044"/>
        <v>0</v>
      </c>
      <c r="P799" s="4">
        <f t="shared" si="2044"/>
        <v>0</v>
      </c>
      <c r="Q799" s="4">
        <f t="shared" si="2044"/>
        <v>598.6</v>
      </c>
      <c r="R799" s="4">
        <f t="shared" si="2020"/>
        <v>601.20000000000005</v>
      </c>
      <c r="S799" s="4">
        <f t="shared" ref="S799" si="2045">S800</f>
        <v>-2.6</v>
      </c>
      <c r="T799" s="4">
        <f t="shared" ref="T799:Z799" si="2046">T800</f>
        <v>598.6</v>
      </c>
      <c r="U799" s="4">
        <f t="shared" si="2046"/>
        <v>0</v>
      </c>
      <c r="V799" s="4">
        <f t="shared" si="2046"/>
        <v>598.6</v>
      </c>
      <c r="W799" s="4">
        <f t="shared" si="2046"/>
        <v>0</v>
      </c>
      <c r="X799" s="4">
        <f t="shared" si="2046"/>
        <v>598.6</v>
      </c>
      <c r="Y799" s="4">
        <f t="shared" si="2046"/>
        <v>0</v>
      </c>
      <c r="Z799" s="4">
        <f t="shared" si="2046"/>
        <v>598.6</v>
      </c>
      <c r="AA799" s="4">
        <f t="shared" si="2023"/>
        <v>0</v>
      </c>
      <c r="AB799" s="4">
        <f t="shared" ref="AB799" si="2047">AB800</f>
        <v>0</v>
      </c>
      <c r="AC799" s="4"/>
      <c r="AD799" s="4">
        <f t="shared" ref="AD799:AG799" si="2048">AD800</f>
        <v>0</v>
      </c>
      <c r="AE799" s="4">
        <f t="shared" si="2048"/>
        <v>0</v>
      </c>
      <c r="AF799" s="4">
        <f t="shared" si="2048"/>
        <v>0</v>
      </c>
      <c r="AG799" s="4">
        <f t="shared" si="2048"/>
        <v>0</v>
      </c>
      <c r="AH799" s="83"/>
    </row>
    <row r="800" spans="1:34" s="42" customFormat="1" ht="31.5" hidden="1" outlineLevel="7" x14ac:dyDescent="0.2">
      <c r="A800" s="11" t="s">
        <v>381</v>
      </c>
      <c r="B800" s="11" t="s">
        <v>308</v>
      </c>
      <c r="C800" s="11" t="s">
        <v>440</v>
      </c>
      <c r="D800" s="11" t="s">
        <v>92</v>
      </c>
      <c r="E800" s="15" t="s">
        <v>93</v>
      </c>
      <c r="F800" s="8">
        <v>601.20000000000005</v>
      </c>
      <c r="G800" s="8">
        <v>-2.6</v>
      </c>
      <c r="H800" s="8">
        <f t="shared" ref="H800" si="2049">SUM(F800:G800)</f>
        <v>598.6</v>
      </c>
      <c r="I800" s="8"/>
      <c r="J800" s="8"/>
      <c r="K800" s="8"/>
      <c r="L800" s="8">
        <f t="shared" ref="L800" si="2050">SUM(H800:K800)</f>
        <v>598.6</v>
      </c>
      <c r="M800" s="8"/>
      <c r="N800" s="8">
        <f>SUM(L800:M800)</f>
        <v>598.6</v>
      </c>
      <c r="O800" s="8"/>
      <c r="P800" s="8"/>
      <c r="Q800" s="8">
        <f>SUM(N800:P800)</f>
        <v>598.6</v>
      </c>
      <c r="R800" s="8">
        <v>601.20000000000005</v>
      </c>
      <c r="S800" s="8">
        <v>-2.6</v>
      </c>
      <c r="T800" s="8">
        <f t="shared" ref="T800" si="2051">SUM(R800:S800)</f>
        <v>598.6</v>
      </c>
      <c r="U800" s="8"/>
      <c r="V800" s="8">
        <f t="shared" ref="V800" si="2052">SUM(T800:U800)</f>
        <v>598.6</v>
      </c>
      <c r="W800" s="8"/>
      <c r="X800" s="8">
        <f>SUM(V800:W800)</f>
        <v>598.6</v>
      </c>
      <c r="Y800" s="8"/>
      <c r="Z800" s="8">
        <f>SUM(X800:Y800)</f>
        <v>598.6</v>
      </c>
      <c r="AA800" s="8"/>
      <c r="AB800" s="8"/>
      <c r="AC800" s="8"/>
      <c r="AD800" s="8"/>
      <c r="AE800" s="8">
        <f t="shared" ref="AE800" si="2053">SUM(AC800:AD800)</f>
        <v>0</v>
      </c>
      <c r="AF800" s="8"/>
      <c r="AG800" s="8">
        <f>SUM(AE800:AF800)</f>
        <v>0</v>
      </c>
      <c r="AH800" s="83"/>
    </row>
    <row r="801" spans="1:34" ht="15.75" hidden="1" outlineLevel="1" x14ac:dyDescent="0.2">
      <c r="A801" s="5" t="s">
        <v>381</v>
      </c>
      <c r="B801" s="5" t="s">
        <v>314</v>
      </c>
      <c r="C801" s="5"/>
      <c r="D801" s="5"/>
      <c r="E801" s="18" t="s">
        <v>315</v>
      </c>
      <c r="F801" s="4">
        <f>F802</f>
        <v>1610</v>
      </c>
      <c r="G801" s="4">
        <f t="shared" ref="G801:Q805" si="2054">G802</f>
        <v>0</v>
      </c>
      <c r="H801" s="4">
        <f t="shared" si="2054"/>
        <v>1610</v>
      </c>
      <c r="I801" s="4">
        <f t="shared" si="2054"/>
        <v>0</v>
      </c>
      <c r="J801" s="4">
        <f t="shared" si="2054"/>
        <v>0</v>
      </c>
      <c r="K801" s="4">
        <f t="shared" si="2054"/>
        <v>0</v>
      </c>
      <c r="L801" s="4">
        <f t="shared" si="2054"/>
        <v>1610</v>
      </c>
      <c r="M801" s="4">
        <f t="shared" si="2054"/>
        <v>0</v>
      </c>
      <c r="N801" s="4">
        <f t="shared" si="2054"/>
        <v>1610</v>
      </c>
      <c r="O801" s="4">
        <f t="shared" si="2054"/>
        <v>0</v>
      </c>
      <c r="P801" s="4">
        <f t="shared" si="2054"/>
        <v>0</v>
      </c>
      <c r="Q801" s="4">
        <f t="shared" si="2054"/>
        <v>1610</v>
      </c>
      <c r="R801" s="4">
        <f t="shared" ref="R801:R805" si="2055">R802</f>
        <v>1580</v>
      </c>
      <c r="S801" s="4">
        <f t="shared" ref="S801:S805" si="2056">S802</f>
        <v>0</v>
      </c>
      <c r="T801" s="4">
        <f t="shared" ref="T801:Z805" si="2057">T802</f>
        <v>1580</v>
      </c>
      <c r="U801" s="4">
        <f t="shared" si="2057"/>
        <v>0</v>
      </c>
      <c r="V801" s="4">
        <f t="shared" si="2057"/>
        <v>1580</v>
      </c>
      <c r="W801" s="4">
        <f t="shared" si="2057"/>
        <v>0</v>
      </c>
      <c r="X801" s="4">
        <f t="shared" si="2057"/>
        <v>1580</v>
      </c>
      <c r="Y801" s="4">
        <f t="shared" si="2057"/>
        <v>0</v>
      </c>
      <c r="Z801" s="4">
        <f t="shared" si="2057"/>
        <v>1580</v>
      </c>
      <c r="AA801" s="4">
        <f t="shared" ref="AA801:AA805" si="2058">AA802</f>
        <v>1530</v>
      </c>
      <c r="AB801" s="4">
        <f t="shared" ref="AB801:AB805" si="2059">AB802</f>
        <v>0</v>
      </c>
      <c r="AC801" s="4">
        <f t="shared" ref="AC801:AG805" si="2060">AC802</f>
        <v>1530</v>
      </c>
      <c r="AD801" s="4">
        <f t="shared" si="2060"/>
        <v>0</v>
      </c>
      <c r="AE801" s="4">
        <f t="shared" si="2060"/>
        <v>1530</v>
      </c>
      <c r="AF801" s="4">
        <f t="shared" si="2060"/>
        <v>0</v>
      </c>
      <c r="AG801" s="4">
        <f t="shared" si="2060"/>
        <v>1530</v>
      </c>
      <c r="AH801" s="83"/>
    </row>
    <row r="802" spans="1:34" ht="31.5" hidden="1" outlineLevel="2" x14ac:dyDescent="0.2">
      <c r="A802" s="5" t="s">
        <v>381</v>
      </c>
      <c r="B802" s="5" t="s">
        <v>314</v>
      </c>
      <c r="C802" s="5" t="s">
        <v>289</v>
      </c>
      <c r="D802" s="5"/>
      <c r="E802" s="18" t="s">
        <v>290</v>
      </c>
      <c r="F802" s="4">
        <f>F803</f>
        <v>1610</v>
      </c>
      <c r="G802" s="4">
        <f t="shared" si="2054"/>
        <v>0</v>
      </c>
      <c r="H802" s="4">
        <f t="shared" si="2054"/>
        <v>1610</v>
      </c>
      <c r="I802" s="4">
        <f t="shared" si="2054"/>
        <v>0</v>
      </c>
      <c r="J802" s="4">
        <f t="shared" si="2054"/>
        <v>0</v>
      </c>
      <c r="K802" s="4">
        <f t="shared" si="2054"/>
        <v>0</v>
      </c>
      <c r="L802" s="4">
        <f t="shared" si="2054"/>
        <v>1610</v>
      </c>
      <c r="M802" s="4">
        <f t="shared" si="2054"/>
        <v>0</v>
      </c>
      <c r="N802" s="4">
        <f t="shared" si="2054"/>
        <v>1610</v>
      </c>
      <c r="O802" s="4">
        <f t="shared" si="2054"/>
        <v>0</v>
      </c>
      <c r="P802" s="4">
        <f t="shared" si="2054"/>
        <v>0</v>
      </c>
      <c r="Q802" s="4">
        <f t="shared" si="2054"/>
        <v>1610</v>
      </c>
      <c r="R802" s="4">
        <f t="shared" si="2055"/>
        <v>1580</v>
      </c>
      <c r="S802" s="4">
        <f t="shared" si="2056"/>
        <v>0</v>
      </c>
      <c r="T802" s="4">
        <f t="shared" si="2057"/>
        <v>1580</v>
      </c>
      <c r="U802" s="4">
        <f t="shared" si="2057"/>
        <v>0</v>
      </c>
      <c r="V802" s="4">
        <f t="shared" si="2057"/>
        <v>1580</v>
      </c>
      <c r="W802" s="4">
        <f t="shared" si="2057"/>
        <v>0</v>
      </c>
      <c r="X802" s="4">
        <f t="shared" si="2057"/>
        <v>1580</v>
      </c>
      <c r="Y802" s="4">
        <f t="shared" si="2057"/>
        <v>0</v>
      </c>
      <c r="Z802" s="4">
        <f t="shared" si="2057"/>
        <v>1580</v>
      </c>
      <c r="AA802" s="4">
        <f t="shared" si="2058"/>
        <v>1530</v>
      </c>
      <c r="AB802" s="4">
        <f t="shared" si="2059"/>
        <v>0</v>
      </c>
      <c r="AC802" s="4">
        <f t="shared" si="2060"/>
        <v>1530</v>
      </c>
      <c r="AD802" s="4">
        <f t="shared" si="2060"/>
        <v>0</v>
      </c>
      <c r="AE802" s="4">
        <f t="shared" si="2060"/>
        <v>1530</v>
      </c>
      <c r="AF802" s="4">
        <f t="shared" si="2060"/>
        <v>0</v>
      </c>
      <c r="AG802" s="4">
        <f t="shared" si="2060"/>
        <v>1530</v>
      </c>
      <c r="AH802" s="83"/>
    </row>
    <row r="803" spans="1:34" ht="31.5" hidden="1" outlineLevel="3" x14ac:dyDescent="0.2">
      <c r="A803" s="5" t="s">
        <v>381</v>
      </c>
      <c r="B803" s="5" t="s">
        <v>314</v>
      </c>
      <c r="C803" s="5" t="s">
        <v>394</v>
      </c>
      <c r="D803" s="5"/>
      <c r="E803" s="18" t="s">
        <v>395</v>
      </c>
      <c r="F803" s="4">
        <f>F804</f>
        <v>1610</v>
      </c>
      <c r="G803" s="4">
        <f t="shared" si="2054"/>
        <v>0</v>
      </c>
      <c r="H803" s="4">
        <f t="shared" si="2054"/>
        <v>1610</v>
      </c>
      <c r="I803" s="4">
        <f t="shared" si="2054"/>
        <v>0</v>
      </c>
      <c r="J803" s="4">
        <f t="shared" si="2054"/>
        <v>0</v>
      </c>
      <c r="K803" s="4">
        <f t="shared" si="2054"/>
        <v>0</v>
      </c>
      <c r="L803" s="4">
        <f t="shared" si="2054"/>
        <v>1610</v>
      </c>
      <c r="M803" s="4">
        <f t="shared" si="2054"/>
        <v>0</v>
      </c>
      <c r="N803" s="4">
        <f t="shared" si="2054"/>
        <v>1610</v>
      </c>
      <c r="O803" s="4">
        <f t="shared" si="2054"/>
        <v>0</v>
      </c>
      <c r="P803" s="4">
        <f t="shared" si="2054"/>
        <v>0</v>
      </c>
      <c r="Q803" s="4">
        <f t="shared" si="2054"/>
        <v>1610</v>
      </c>
      <c r="R803" s="4">
        <f t="shared" si="2055"/>
        <v>1580</v>
      </c>
      <c r="S803" s="4">
        <f t="shared" si="2056"/>
        <v>0</v>
      </c>
      <c r="T803" s="4">
        <f t="shared" si="2057"/>
        <v>1580</v>
      </c>
      <c r="U803" s="4">
        <f t="shared" si="2057"/>
        <v>0</v>
      </c>
      <c r="V803" s="4">
        <f t="shared" si="2057"/>
        <v>1580</v>
      </c>
      <c r="W803" s="4">
        <f t="shared" si="2057"/>
        <v>0</v>
      </c>
      <c r="X803" s="4">
        <f t="shared" si="2057"/>
        <v>1580</v>
      </c>
      <c r="Y803" s="4">
        <f t="shared" si="2057"/>
        <v>0</v>
      </c>
      <c r="Z803" s="4">
        <f t="shared" si="2057"/>
        <v>1580</v>
      </c>
      <c r="AA803" s="4">
        <f t="shared" si="2058"/>
        <v>1530</v>
      </c>
      <c r="AB803" s="4">
        <f t="shared" si="2059"/>
        <v>0</v>
      </c>
      <c r="AC803" s="4">
        <f t="shared" si="2060"/>
        <v>1530</v>
      </c>
      <c r="AD803" s="4">
        <f t="shared" si="2060"/>
        <v>0</v>
      </c>
      <c r="AE803" s="4">
        <f t="shared" si="2060"/>
        <v>1530</v>
      </c>
      <c r="AF803" s="4">
        <f t="shared" si="2060"/>
        <v>0</v>
      </c>
      <c r="AG803" s="4">
        <f t="shared" si="2060"/>
        <v>1530</v>
      </c>
      <c r="AH803" s="83"/>
    </row>
    <row r="804" spans="1:34" ht="31.5" hidden="1" outlineLevel="4" x14ac:dyDescent="0.2">
      <c r="A804" s="5" t="s">
        <v>381</v>
      </c>
      <c r="B804" s="5" t="s">
        <v>314</v>
      </c>
      <c r="C804" s="5" t="s">
        <v>399</v>
      </c>
      <c r="D804" s="5"/>
      <c r="E804" s="18" t="s">
        <v>400</v>
      </c>
      <c r="F804" s="4">
        <f>F805</f>
        <v>1610</v>
      </c>
      <c r="G804" s="4">
        <f t="shared" si="2054"/>
        <v>0</v>
      </c>
      <c r="H804" s="4">
        <f t="shared" si="2054"/>
        <v>1610</v>
      </c>
      <c r="I804" s="4">
        <f t="shared" si="2054"/>
        <v>0</v>
      </c>
      <c r="J804" s="4">
        <f t="shared" si="2054"/>
        <v>0</v>
      </c>
      <c r="K804" s="4">
        <f t="shared" si="2054"/>
        <v>0</v>
      </c>
      <c r="L804" s="4">
        <f t="shared" si="2054"/>
        <v>1610</v>
      </c>
      <c r="M804" s="4">
        <f t="shared" si="2054"/>
        <v>0</v>
      </c>
      <c r="N804" s="4">
        <f t="shared" si="2054"/>
        <v>1610</v>
      </c>
      <c r="O804" s="4">
        <f t="shared" si="2054"/>
        <v>0</v>
      </c>
      <c r="P804" s="4">
        <f t="shared" si="2054"/>
        <v>0</v>
      </c>
      <c r="Q804" s="4">
        <f t="shared" si="2054"/>
        <v>1610</v>
      </c>
      <c r="R804" s="4">
        <f t="shared" si="2055"/>
        <v>1580</v>
      </c>
      <c r="S804" s="4">
        <f t="shared" si="2056"/>
        <v>0</v>
      </c>
      <c r="T804" s="4">
        <f t="shared" si="2057"/>
        <v>1580</v>
      </c>
      <c r="U804" s="4">
        <f t="shared" si="2057"/>
        <v>0</v>
      </c>
      <c r="V804" s="4">
        <f t="shared" si="2057"/>
        <v>1580</v>
      </c>
      <c r="W804" s="4">
        <f t="shared" si="2057"/>
        <v>0</v>
      </c>
      <c r="X804" s="4">
        <f t="shared" si="2057"/>
        <v>1580</v>
      </c>
      <c r="Y804" s="4">
        <f t="shared" si="2057"/>
        <v>0</v>
      </c>
      <c r="Z804" s="4">
        <f t="shared" si="2057"/>
        <v>1580</v>
      </c>
      <c r="AA804" s="4">
        <f t="shared" si="2058"/>
        <v>1530</v>
      </c>
      <c r="AB804" s="4">
        <f t="shared" si="2059"/>
        <v>0</v>
      </c>
      <c r="AC804" s="4">
        <f t="shared" si="2060"/>
        <v>1530</v>
      </c>
      <c r="AD804" s="4">
        <f t="shared" si="2060"/>
        <v>0</v>
      </c>
      <c r="AE804" s="4">
        <f t="shared" si="2060"/>
        <v>1530</v>
      </c>
      <c r="AF804" s="4">
        <f t="shared" si="2060"/>
        <v>0</v>
      </c>
      <c r="AG804" s="4">
        <f t="shared" si="2060"/>
        <v>1530</v>
      </c>
      <c r="AH804" s="83"/>
    </row>
    <row r="805" spans="1:34" s="42" customFormat="1" ht="31.5" hidden="1" outlineLevel="5" x14ac:dyDescent="0.2">
      <c r="A805" s="5" t="s">
        <v>381</v>
      </c>
      <c r="B805" s="5" t="s">
        <v>314</v>
      </c>
      <c r="C805" s="5" t="s">
        <v>403</v>
      </c>
      <c r="D805" s="5"/>
      <c r="E805" s="18" t="s">
        <v>404</v>
      </c>
      <c r="F805" s="4">
        <f>F806</f>
        <v>1610</v>
      </c>
      <c r="G805" s="4">
        <f t="shared" si="2054"/>
        <v>0</v>
      </c>
      <c r="H805" s="4">
        <f t="shared" si="2054"/>
        <v>1610</v>
      </c>
      <c r="I805" s="4">
        <f t="shared" si="2054"/>
        <v>0</v>
      </c>
      <c r="J805" s="4">
        <f t="shared" si="2054"/>
        <v>0</v>
      </c>
      <c r="K805" s="4">
        <f t="shared" si="2054"/>
        <v>0</v>
      </c>
      <c r="L805" s="4">
        <f t="shared" si="2054"/>
        <v>1610</v>
      </c>
      <c r="M805" s="4">
        <f t="shared" si="2054"/>
        <v>0</v>
      </c>
      <c r="N805" s="4">
        <f t="shared" si="2054"/>
        <v>1610</v>
      </c>
      <c r="O805" s="4">
        <f t="shared" si="2054"/>
        <v>0</v>
      </c>
      <c r="P805" s="4">
        <f t="shared" si="2054"/>
        <v>0</v>
      </c>
      <c r="Q805" s="4">
        <f t="shared" si="2054"/>
        <v>1610</v>
      </c>
      <c r="R805" s="4">
        <f t="shared" si="2055"/>
        <v>1580</v>
      </c>
      <c r="S805" s="4">
        <f t="shared" si="2056"/>
        <v>0</v>
      </c>
      <c r="T805" s="4">
        <f t="shared" si="2057"/>
        <v>1580</v>
      </c>
      <c r="U805" s="4">
        <f t="shared" si="2057"/>
        <v>0</v>
      </c>
      <c r="V805" s="4">
        <f t="shared" si="2057"/>
        <v>1580</v>
      </c>
      <c r="W805" s="4">
        <f t="shared" si="2057"/>
        <v>0</v>
      </c>
      <c r="X805" s="4">
        <f t="shared" si="2057"/>
        <v>1580</v>
      </c>
      <c r="Y805" s="4">
        <f t="shared" si="2057"/>
        <v>0</v>
      </c>
      <c r="Z805" s="4">
        <f t="shared" si="2057"/>
        <v>1580</v>
      </c>
      <c r="AA805" s="4">
        <f t="shared" si="2058"/>
        <v>1530</v>
      </c>
      <c r="AB805" s="4">
        <f t="shared" si="2059"/>
        <v>0</v>
      </c>
      <c r="AC805" s="4">
        <f t="shared" si="2060"/>
        <v>1530</v>
      </c>
      <c r="AD805" s="4">
        <f t="shared" si="2060"/>
        <v>0</v>
      </c>
      <c r="AE805" s="4">
        <f t="shared" si="2060"/>
        <v>1530</v>
      </c>
      <c r="AF805" s="4">
        <f t="shared" si="2060"/>
        <v>0</v>
      </c>
      <c r="AG805" s="4">
        <f t="shared" si="2060"/>
        <v>1530</v>
      </c>
      <c r="AH805" s="83"/>
    </row>
    <row r="806" spans="1:34" s="42" customFormat="1" ht="15.75" hidden="1" outlineLevel="7" x14ac:dyDescent="0.2">
      <c r="A806" s="11" t="s">
        <v>381</v>
      </c>
      <c r="B806" s="11" t="s">
        <v>314</v>
      </c>
      <c r="C806" s="11" t="s">
        <v>403</v>
      </c>
      <c r="D806" s="11" t="s">
        <v>33</v>
      </c>
      <c r="E806" s="15" t="s">
        <v>34</v>
      </c>
      <c r="F806" s="8">
        <v>1610</v>
      </c>
      <c r="G806" s="8"/>
      <c r="H806" s="8">
        <f t="shared" ref="H806" si="2061">SUM(F806:G806)</f>
        <v>1610</v>
      </c>
      <c r="I806" s="8"/>
      <c r="J806" s="8"/>
      <c r="K806" s="8"/>
      <c r="L806" s="8">
        <f t="shared" ref="L806" si="2062">SUM(H806:K806)</f>
        <v>1610</v>
      </c>
      <c r="M806" s="8"/>
      <c r="N806" s="8">
        <f>SUM(L806:M806)</f>
        <v>1610</v>
      </c>
      <c r="O806" s="8"/>
      <c r="P806" s="8"/>
      <c r="Q806" s="8">
        <f>SUM(N806:P806)</f>
        <v>1610</v>
      </c>
      <c r="R806" s="8">
        <v>1580</v>
      </c>
      <c r="S806" s="8"/>
      <c r="T806" s="8">
        <f t="shared" ref="T806" si="2063">SUM(R806:S806)</f>
        <v>1580</v>
      </c>
      <c r="U806" s="8"/>
      <c r="V806" s="8">
        <f t="shared" ref="V806" si="2064">SUM(T806:U806)</f>
        <v>1580</v>
      </c>
      <c r="W806" s="8"/>
      <c r="X806" s="8">
        <f>SUM(V806:W806)</f>
        <v>1580</v>
      </c>
      <c r="Y806" s="8"/>
      <c r="Z806" s="8">
        <f>SUM(X806:Y806)</f>
        <v>1580</v>
      </c>
      <c r="AA806" s="8">
        <v>1530</v>
      </c>
      <c r="AB806" s="8"/>
      <c r="AC806" s="8">
        <f t="shared" ref="AC806" si="2065">SUM(AA806:AB806)</f>
        <v>1530</v>
      </c>
      <c r="AD806" s="8"/>
      <c r="AE806" s="8">
        <f t="shared" ref="AE806" si="2066">SUM(AC806:AD806)</f>
        <v>1530</v>
      </c>
      <c r="AF806" s="8"/>
      <c r="AG806" s="8">
        <f>SUM(AE806:AF806)</f>
        <v>1530</v>
      </c>
      <c r="AH806" s="83"/>
    </row>
    <row r="807" spans="1:34" s="76" customFormat="1" ht="15.75" outlineLevel="7" x14ac:dyDescent="0.25">
      <c r="A807" s="5" t="s">
        <v>381</v>
      </c>
      <c r="B807" s="60" t="s">
        <v>565</v>
      </c>
      <c r="C807" s="75"/>
      <c r="D807" s="10"/>
      <c r="E807" s="61" t="s">
        <v>548</v>
      </c>
      <c r="F807" s="4"/>
      <c r="G807" s="4"/>
      <c r="H807" s="4"/>
      <c r="I807" s="4"/>
      <c r="J807" s="56">
        <f>J816+J808</f>
        <v>87.188370000000006</v>
      </c>
      <c r="K807" s="4"/>
      <c r="L807" s="56">
        <f>L816+L808</f>
        <v>87.188370000000006</v>
      </c>
      <c r="M807" s="4"/>
      <c r="N807" s="56">
        <f>N816+N808</f>
        <v>87.188370000000006</v>
      </c>
      <c r="O807" s="56">
        <f t="shared" ref="O807:Q807" si="2067">O816+O808</f>
        <v>1802.8</v>
      </c>
      <c r="P807" s="56">
        <f t="shared" si="2067"/>
        <v>0</v>
      </c>
      <c r="Q807" s="56">
        <f t="shared" si="2067"/>
        <v>1889.98837</v>
      </c>
      <c r="R807" s="4"/>
      <c r="S807" s="4"/>
      <c r="T807" s="4"/>
      <c r="U807" s="4"/>
      <c r="V807" s="4"/>
      <c r="W807" s="4"/>
      <c r="X807" s="56">
        <f>X816+X808</f>
        <v>0</v>
      </c>
      <c r="Y807" s="4"/>
      <c r="Z807" s="56"/>
      <c r="AA807" s="4"/>
      <c r="AB807" s="4"/>
      <c r="AC807" s="4"/>
      <c r="AD807" s="4"/>
      <c r="AE807" s="4"/>
      <c r="AF807" s="4"/>
      <c r="AG807" s="56"/>
      <c r="AH807" s="83"/>
    </row>
    <row r="808" spans="1:34" s="76" customFormat="1" ht="15.75" outlineLevel="7" x14ac:dyDescent="0.25">
      <c r="A808" s="5" t="s">
        <v>381</v>
      </c>
      <c r="B808" s="64" t="s">
        <v>697</v>
      </c>
      <c r="C808" s="66"/>
      <c r="D808" s="67"/>
      <c r="E808" s="71" t="s">
        <v>698</v>
      </c>
      <c r="F808" s="4"/>
      <c r="G808" s="4"/>
      <c r="H808" s="4"/>
      <c r="I808" s="4"/>
      <c r="J808" s="56">
        <f t="shared" ref="J808:Q814" si="2068">J809</f>
        <v>87.188370000000006</v>
      </c>
      <c r="K808" s="4"/>
      <c r="L808" s="56">
        <f t="shared" si="2068"/>
        <v>87.188370000000006</v>
      </c>
      <c r="M808" s="4"/>
      <c r="N808" s="56">
        <f t="shared" si="2068"/>
        <v>87.188370000000006</v>
      </c>
      <c r="O808" s="56">
        <f t="shared" si="2068"/>
        <v>1802.8</v>
      </c>
      <c r="P808" s="56">
        <f t="shared" si="2068"/>
        <v>0</v>
      </c>
      <c r="Q808" s="56">
        <f t="shared" si="2068"/>
        <v>1889.98837</v>
      </c>
      <c r="R808" s="4"/>
      <c r="S808" s="4"/>
      <c r="T808" s="4"/>
      <c r="U808" s="4"/>
      <c r="V808" s="4"/>
      <c r="W808" s="4"/>
      <c r="X808" s="56">
        <f t="shared" ref="X808:X814" si="2069">X809</f>
        <v>0</v>
      </c>
      <c r="Y808" s="4"/>
      <c r="Z808" s="56"/>
      <c r="AA808" s="4"/>
      <c r="AB808" s="4"/>
      <c r="AC808" s="4"/>
      <c r="AD808" s="4"/>
      <c r="AE808" s="4"/>
      <c r="AF808" s="4"/>
      <c r="AG808" s="56"/>
      <c r="AH808" s="83"/>
    </row>
    <row r="809" spans="1:34" s="76" customFormat="1" ht="31.5" outlineLevel="7" x14ac:dyDescent="0.25">
      <c r="A809" s="5" t="s">
        <v>381</v>
      </c>
      <c r="B809" s="64" t="s">
        <v>697</v>
      </c>
      <c r="C809" s="64" t="s">
        <v>289</v>
      </c>
      <c r="D809" s="66"/>
      <c r="E809" s="65" t="s">
        <v>290</v>
      </c>
      <c r="F809" s="4"/>
      <c r="G809" s="4"/>
      <c r="H809" s="4"/>
      <c r="I809" s="4"/>
      <c r="J809" s="56">
        <f t="shared" si="2068"/>
        <v>87.188370000000006</v>
      </c>
      <c r="K809" s="4"/>
      <c r="L809" s="56">
        <f t="shared" si="2068"/>
        <v>87.188370000000006</v>
      </c>
      <c r="M809" s="4"/>
      <c r="N809" s="56">
        <f t="shared" si="2068"/>
        <v>87.188370000000006</v>
      </c>
      <c r="O809" s="56">
        <f t="shared" si="2068"/>
        <v>1802.8</v>
      </c>
      <c r="P809" s="56">
        <f t="shared" si="2068"/>
        <v>0</v>
      </c>
      <c r="Q809" s="56">
        <f t="shared" si="2068"/>
        <v>1889.98837</v>
      </c>
      <c r="R809" s="4"/>
      <c r="S809" s="4"/>
      <c r="T809" s="4"/>
      <c r="U809" s="4"/>
      <c r="V809" s="4"/>
      <c r="W809" s="4"/>
      <c r="X809" s="56">
        <f t="shared" si="2069"/>
        <v>0</v>
      </c>
      <c r="Y809" s="4"/>
      <c r="Z809" s="56"/>
      <c r="AA809" s="4"/>
      <c r="AB809" s="4"/>
      <c r="AC809" s="4"/>
      <c r="AD809" s="4"/>
      <c r="AE809" s="4"/>
      <c r="AF809" s="4"/>
      <c r="AG809" s="56"/>
      <c r="AH809" s="83"/>
    </row>
    <row r="810" spans="1:34" s="76" customFormat="1" ht="31.5" outlineLevel="7" x14ac:dyDescent="0.25">
      <c r="A810" s="5" t="s">
        <v>381</v>
      </c>
      <c r="B810" s="64" t="s">
        <v>697</v>
      </c>
      <c r="C810" s="66">
        <v>190000000</v>
      </c>
      <c r="D810" s="67"/>
      <c r="E810" s="68" t="s">
        <v>699</v>
      </c>
      <c r="F810" s="4"/>
      <c r="G810" s="4"/>
      <c r="H810" s="4"/>
      <c r="I810" s="4"/>
      <c r="J810" s="56">
        <f t="shared" si="2068"/>
        <v>87.188370000000006</v>
      </c>
      <c r="K810" s="4"/>
      <c r="L810" s="56">
        <f t="shared" si="2068"/>
        <v>87.188370000000006</v>
      </c>
      <c r="M810" s="4"/>
      <c r="N810" s="56">
        <f t="shared" si="2068"/>
        <v>87.188370000000006</v>
      </c>
      <c r="O810" s="56">
        <f t="shared" si="2068"/>
        <v>1802.8</v>
      </c>
      <c r="P810" s="56">
        <f t="shared" si="2068"/>
        <v>0</v>
      </c>
      <c r="Q810" s="56">
        <f t="shared" si="2068"/>
        <v>1889.98837</v>
      </c>
      <c r="R810" s="4"/>
      <c r="S810" s="4"/>
      <c r="T810" s="4"/>
      <c r="U810" s="4"/>
      <c r="V810" s="4"/>
      <c r="W810" s="4"/>
      <c r="X810" s="56">
        <f t="shared" si="2069"/>
        <v>0</v>
      </c>
      <c r="Y810" s="4"/>
      <c r="Z810" s="56"/>
      <c r="AA810" s="4"/>
      <c r="AB810" s="4"/>
      <c r="AC810" s="4"/>
      <c r="AD810" s="4"/>
      <c r="AE810" s="4"/>
      <c r="AF810" s="4"/>
      <c r="AG810" s="56"/>
      <c r="AH810" s="83"/>
    </row>
    <row r="811" spans="1:34" s="76" customFormat="1" ht="31.5" outlineLevel="7" x14ac:dyDescent="0.25">
      <c r="A811" s="5" t="s">
        <v>381</v>
      </c>
      <c r="B811" s="64" t="s">
        <v>697</v>
      </c>
      <c r="C811" s="67" t="s">
        <v>396</v>
      </c>
      <c r="D811" s="67"/>
      <c r="E811" s="69" t="s">
        <v>57</v>
      </c>
      <c r="F811" s="4"/>
      <c r="G811" s="4"/>
      <c r="H811" s="4"/>
      <c r="I811" s="4"/>
      <c r="J811" s="56">
        <f>J814</f>
        <v>87.188370000000006</v>
      </c>
      <c r="K811" s="4"/>
      <c r="L811" s="56">
        <f>L814</f>
        <v>87.188370000000006</v>
      </c>
      <c r="M811" s="4"/>
      <c r="N811" s="56">
        <f>N814+N812</f>
        <v>87.188370000000006</v>
      </c>
      <c r="O811" s="56">
        <f t="shared" ref="O811:AF811" si="2070">O814+O812</f>
        <v>1802.8</v>
      </c>
      <c r="P811" s="56">
        <f t="shared" si="2070"/>
        <v>0</v>
      </c>
      <c r="Q811" s="56">
        <f t="shared" si="2070"/>
        <v>1889.98837</v>
      </c>
      <c r="R811" s="56">
        <f t="shared" si="2070"/>
        <v>0</v>
      </c>
      <c r="S811" s="56">
        <f t="shared" si="2070"/>
        <v>0</v>
      </c>
      <c r="T811" s="56">
        <f t="shared" si="2070"/>
        <v>0</v>
      </c>
      <c r="U811" s="56">
        <f t="shared" si="2070"/>
        <v>0</v>
      </c>
      <c r="V811" s="56">
        <f t="shared" si="2070"/>
        <v>0</v>
      </c>
      <c r="W811" s="56">
        <f t="shared" si="2070"/>
        <v>0</v>
      </c>
      <c r="X811" s="56">
        <f t="shared" si="2070"/>
        <v>0</v>
      </c>
      <c r="Y811" s="56">
        <f t="shared" si="2070"/>
        <v>0</v>
      </c>
      <c r="Z811" s="56"/>
      <c r="AA811" s="56">
        <f t="shared" si="2070"/>
        <v>0</v>
      </c>
      <c r="AB811" s="56">
        <f t="shared" si="2070"/>
        <v>0</v>
      </c>
      <c r="AC811" s="56">
        <f t="shared" si="2070"/>
        <v>0</v>
      </c>
      <c r="AD811" s="56">
        <f t="shared" si="2070"/>
        <v>0</v>
      </c>
      <c r="AE811" s="56">
        <f t="shared" si="2070"/>
        <v>0</v>
      </c>
      <c r="AF811" s="56">
        <f t="shared" si="2070"/>
        <v>0</v>
      </c>
      <c r="AG811" s="56"/>
      <c r="AH811" s="83"/>
    </row>
    <row r="812" spans="1:34" s="76" customFormat="1" ht="31.5" outlineLevel="7" x14ac:dyDescent="0.25">
      <c r="A812" s="5" t="s">
        <v>381</v>
      </c>
      <c r="B812" s="64" t="s">
        <v>697</v>
      </c>
      <c r="C812" s="67" t="s">
        <v>751</v>
      </c>
      <c r="D812" s="67"/>
      <c r="E812" s="69" t="s">
        <v>752</v>
      </c>
      <c r="F812" s="4"/>
      <c r="G812" s="4"/>
      <c r="H812" s="4"/>
      <c r="I812" s="4"/>
      <c r="J812" s="56"/>
      <c r="K812" s="4"/>
      <c r="L812" s="56"/>
      <c r="M812" s="4"/>
      <c r="N812" s="56"/>
      <c r="O812" s="4">
        <f t="shared" ref="O812:Q812" si="2071">O813</f>
        <v>1802.8</v>
      </c>
      <c r="P812" s="4">
        <f t="shared" si="2071"/>
        <v>0</v>
      </c>
      <c r="Q812" s="4">
        <f t="shared" si="2071"/>
        <v>1802.8</v>
      </c>
      <c r="R812" s="4"/>
      <c r="S812" s="4"/>
      <c r="T812" s="4"/>
      <c r="U812" s="4"/>
      <c r="V812" s="4"/>
      <c r="W812" s="4"/>
      <c r="X812" s="56"/>
      <c r="Y812" s="4"/>
      <c r="Z812" s="56"/>
      <c r="AA812" s="4"/>
      <c r="AB812" s="4"/>
      <c r="AC812" s="4"/>
      <c r="AD812" s="4"/>
      <c r="AE812" s="4"/>
      <c r="AF812" s="4"/>
      <c r="AG812" s="56"/>
      <c r="AH812" s="83"/>
    </row>
    <row r="813" spans="1:34" s="76" customFormat="1" ht="31.5" outlineLevel="7" x14ac:dyDescent="0.25">
      <c r="A813" s="11" t="s">
        <v>381</v>
      </c>
      <c r="B813" s="73" t="s">
        <v>697</v>
      </c>
      <c r="C813" s="70" t="s">
        <v>751</v>
      </c>
      <c r="D813" s="70" t="s">
        <v>92</v>
      </c>
      <c r="E813" s="74" t="s">
        <v>584</v>
      </c>
      <c r="F813" s="4"/>
      <c r="G813" s="4"/>
      <c r="H813" s="4"/>
      <c r="I813" s="4"/>
      <c r="J813" s="56"/>
      <c r="K813" s="4"/>
      <c r="L813" s="56"/>
      <c r="M813" s="4"/>
      <c r="N813" s="56"/>
      <c r="O813" s="8">
        <v>1802.8</v>
      </c>
      <c r="P813" s="8"/>
      <c r="Q813" s="8">
        <f>SUM(N813:P813)</f>
        <v>1802.8</v>
      </c>
      <c r="R813" s="4"/>
      <c r="S813" s="4"/>
      <c r="T813" s="4"/>
      <c r="U813" s="4"/>
      <c r="V813" s="4"/>
      <c r="W813" s="4"/>
      <c r="X813" s="56"/>
      <c r="Y813" s="4"/>
      <c r="Z813" s="56"/>
      <c r="AA813" s="4"/>
      <c r="AB813" s="4"/>
      <c r="AC813" s="4"/>
      <c r="AD813" s="4"/>
      <c r="AE813" s="4"/>
      <c r="AF813" s="4"/>
      <c r="AG813" s="56"/>
      <c r="AH813" s="83"/>
    </row>
    <row r="814" spans="1:34" s="77" customFormat="1" ht="31.5" hidden="1" outlineLevel="7" x14ac:dyDescent="0.25">
      <c r="A814" s="5" t="s">
        <v>381</v>
      </c>
      <c r="B814" s="64" t="s">
        <v>697</v>
      </c>
      <c r="C814" s="67" t="s">
        <v>724</v>
      </c>
      <c r="D814" s="67"/>
      <c r="E814" s="69" t="s">
        <v>902</v>
      </c>
      <c r="F814" s="4"/>
      <c r="G814" s="4"/>
      <c r="H814" s="4"/>
      <c r="I814" s="4"/>
      <c r="J814" s="78">
        <f t="shared" si="2068"/>
        <v>87.188370000000006</v>
      </c>
      <c r="K814" s="4"/>
      <c r="L814" s="78">
        <f t="shared" si="2068"/>
        <v>87.188370000000006</v>
      </c>
      <c r="M814" s="4"/>
      <c r="N814" s="78">
        <f t="shared" si="2068"/>
        <v>87.188370000000006</v>
      </c>
      <c r="O814" s="4"/>
      <c r="P814" s="4"/>
      <c r="Q814" s="78">
        <f t="shared" si="2068"/>
        <v>87.188370000000006</v>
      </c>
      <c r="R814" s="4"/>
      <c r="S814" s="4"/>
      <c r="T814" s="4"/>
      <c r="U814" s="4"/>
      <c r="V814" s="4"/>
      <c r="W814" s="4"/>
      <c r="X814" s="78">
        <f t="shared" si="2069"/>
        <v>0</v>
      </c>
      <c r="Y814" s="4"/>
      <c r="Z814" s="78">
        <f t="shared" ref="Z814" si="2072">Z815</f>
        <v>0</v>
      </c>
      <c r="AA814" s="4"/>
      <c r="AB814" s="4"/>
      <c r="AC814" s="4"/>
      <c r="AD814" s="4"/>
      <c r="AE814" s="4"/>
      <c r="AF814" s="4"/>
      <c r="AG814" s="78">
        <f t="shared" ref="AG814" si="2073">AG815</f>
        <v>0</v>
      </c>
      <c r="AH814" s="83"/>
    </row>
    <row r="815" spans="1:34" s="72" customFormat="1" ht="31.5" hidden="1" outlineLevel="7" x14ac:dyDescent="0.25">
      <c r="A815" s="11" t="s">
        <v>381</v>
      </c>
      <c r="B815" s="73" t="s">
        <v>697</v>
      </c>
      <c r="C815" s="70" t="s">
        <v>724</v>
      </c>
      <c r="D815" s="70" t="s">
        <v>92</v>
      </c>
      <c r="E815" s="74" t="s">
        <v>584</v>
      </c>
      <c r="F815" s="8"/>
      <c r="G815" s="8"/>
      <c r="H815" s="8"/>
      <c r="I815" s="8"/>
      <c r="J815" s="78">
        <v>87.188370000000006</v>
      </c>
      <c r="K815" s="8"/>
      <c r="L815" s="8">
        <f t="shared" ref="L815" si="2074">SUM(H815:K815)</f>
        <v>87.188370000000006</v>
      </c>
      <c r="M815" s="8"/>
      <c r="N815" s="8">
        <f>SUM(L815:M815)</f>
        <v>87.188370000000006</v>
      </c>
      <c r="O815" s="8"/>
      <c r="P815" s="8"/>
      <c r="Q815" s="8">
        <f>SUM(N815:P815)</f>
        <v>87.188370000000006</v>
      </c>
      <c r="R815" s="8"/>
      <c r="S815" s="8"/>
      <c r="T815" s="8"/>
      <c r="U815" s="8"/>
      <c r="V815" s="8"/>
      <c r="W815" s="8"/>
      <c r="X815" s="8">
        <f>SUM(V815:W815)</f>
        <v>0</v>
      </c>
      <c r="Y815" s="8"/>
      <c r="Z815" s="8">
        <f>SUM(X815:Y815)</f>
        <v>0</v>
      </c>
      <c r="AA815" s="8"/>
      <c r="AB815" s="8"/>
      <c r="AC815" s="8"/>
      <c r="AD815" s="8"/>
      <c r="AE815" s="8"/>
      <c r="AF815" s="8"/>
      <c r="AG815" s="8">
        <f>SUM(AE815:AF815)</f>
        <v>0</v>
      </c>
      <c r="AH815" s="83"/>
    </row>
    <row r="816" spans="1:34" s="42" customFormat="1" ht="15.75" outlineLevel="7" x14ac:dyDescent="0.2">
      <c r="A816" s="11"/>
      <c r="B816" s="11"/>
      <c r="C816" s="11"/>
      <c r="D816" s="11"/>
      <c r="E816" s="15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3"/>
    </row>
    <row r="817" spans="1:34" ht="30.75" customHeight="1" x14ac:dyDescent="0.2">
      <c r="A817" s="5" t="s">
        <v>441</v>
      </c>
      <c r="B817" s="5"/>
      <c r="C817" s="5"/>
      <c r="D817" s="5"/>
      <c r="E817" s="18" t="s">
        <v>442</v>
      </c>
      <c r="F817" s="4">
        <f>F818+F825+F834+F855+F931</f>
        <v>225267.20000000001</v>
      </c>
      <c r="G817" s="4">
        <f t="shared" ref="G817:J817" si="2075">G818+G825+G834+G855+G931</f>
        <v>413.02924999999999</v>
      </c>
      <c r="H817" s="4">
        <f t="shared" si="2075"/>
        <v>225680.22924999997</v>
      </c>
      <c r="I817" s="4">
        <f t="shared" si="2075"/>
        <v>6109.6133500000005</v>
      </c>
      <c r="J817" s="4">
        <f t="shared" si="2075"/>
        <v>7020.5835900000002</v>
      </c>
      <c r="K817" s="4">
        <f t="shared" ref="K817:L817" si="2076">K818+K825+K834+K855+K931</f>
        <v>224.0549</v>
      </c>
      <c r="L817" s="4">
        <f t="shared" si="2076"/>
        <v>239034.48108999999</v>
      </c>
      <c r="M817" s="4">
        <f t="shared" ref="M817:Q817" si="2077">M818+M825+M834+M855+M931</f>
        <v>1339.99045</v>
      </c>
      <c r="N817" s="4">
        <f t="shared" si="2077"/>
        <v>240374.47153999997</v>
      </c>
      <c r="O817" s="4">
        <f t="shared" si="2077"/>
        <v>16487.5</v>
      </c>
      <c r="P817" s="4">
        <f t="shared" si="2077"/>
        <v>19.460789999999999</v>
      </c>
      <c r="Q817" s="4">
        <f t="shared" si="2077"/>
        <v>256881.43232999998</v>
      </c>
      <c r="R817" s="4">
        <f>R818+R825+R834+R855+R931</f>
        <v>215695</v>
      </c>
      <c r="S817" s="4">
        <f t="shared" ref="S817" si="2078">S818+S825+S834+S855+S931</f>
        <v>0</v>
      </c>
      <c r="T817" s="4">
        <f t="shared" ref="T817:Z817" si="2079">T818+T825+T834+T855+T931</f>
        <v>215695</v>
      </c>
      <c r="U817" s="4">
        <f t="shared" si="2079"/>
        <v>6557.8579999999993</v>
      </c>
      <c r="V817" s="4">
        <f t="shared" si="2079"/>
        <v>222252.85800000001</v>
      </c>
      <c r="W817" s="4">
        <f t="shared" si="2079"/>
        <v>0</v>
      </c>
      <c r="X817" s="4">
        <f t="shared" si="2079"/>
        <v>222252.85800000001</v>
      </c>
      <c r="Y817" s="4">
        <f t="shared" si="2079"/>
        <v>0</v>
      </c>
      <c r="Z817" s="4">
        <f t="shared" si="2079"/>
        <v>222252.85800000001</v>
      </c>
      <c r="AA817" s="4">
        <f>AA818+AA825+AA834+AA855+AA931</f>
        <v>202836.5</v>
      </c>
      <c r="AB817" s="4">
        <f t="shared" ref="AB817" si="2080">AB818+AB825+AB834+AB855+AB931</f>
        <v>0</v>
      </c>
      <c r="AC817" s="4">
        <f t="shared" ref="AC817:AG817" si="2081">AC818+AC825+AC834+AC855+AC931</f>
        <v>202836.5</v>
      </c>
      <c r="AD817" s="4">
        <f t="shared" si="2081"/>
        <v>20074.625</v>
      </c>
      <c r="AE817" s="4">
        <f t="shared" si="2081"/>
        <v>222911.125</v>
      </c>
      <c r="AF817" s="4">
        <f t="shared" si="2081"/>
        <v>0</v>
      </c>
      <c r="AG817" s="4">
        <f t="shared" si="2081"/>
        <v>222911.125</v>
      </c>
      <c r="AH817" s="83"/>
    </row>
    <row r="818" spans="1:34" ht="21.75" hidden="1" customHeight="1" x14ac:dyDescent="0.2">
      <c r="A818" s="5" t="s">
        <v>441</v>
      </c>
      <c r="B818" s="5" t="s">
        <v>552</v>
      </c>
      <c r="C818" s="5"/>
      <c r="D818" s="5"/>
      <c r="E818" s="12" t="s">
        <v>536</v>
      </c>
      <c r="F818" s="4">
        <f t="shared" ref="F818:AF823" si="2082">F819</f>
        <v>39</v>
      </c>
      <c r="G818" s="4">
        <f t="shared" si="2082"/>
        <v>0</v>
      </c>
      <c r="H818" s="4">
        <f t="shared" si="2082"/>
        <v>39</v>
      </c>
      <c r="I818" s="4">
        <f t="shared" si="2082"/>
        <v>0</v>
      </c>
      <c r="J818" s="4">
        <f t="shared" si="2082"/>
        <v>0</v>
      </c>
      <c r="K818" s="4">
        <f t="shared" si="2082"/>
        <v>0</v>
      </c>
      <c r="L818" s="4">
        <f t="shared" si="2082"/>
        <v>39</v>
      </c>
      <c r="M818" s="4">
        <f t="shared" si="2082"/>
        <v>0</v>
      </c>
      <c r="N818" s="4">
        <f t="shared" si="2082"/>
        <v>39</v>
      </c>
      <c r="O818" s="4">
        <f t="shared" si="2082"/>
        <v>0</v>
      </c>
      <c r="P818" s="4">
        <f t="shared" si="2082"/>
        <v>0</v>
      </c>
      <c r="Q818" s="4">
        <f t="shared" si="2082"/>
        <v>39</v>
      </c>
      <c r="R818" s="4">
        <f t="shared" ref="R818:AA818" si="2083">R819</f>
        <v>39</v>
      </c>
      <c r="S818" s="4">
        <f t="shared" si="2082"/>
        <v>0</v>
      </c>
      <c r="T818" s="4">
        <f t="shared" si="2082"/>
        <v>39</v>
      </c>
      <c r="U818" s="4">
        <f t="shared" si="2082"/>
        <v>0</v>
      </c>
      <c r="V818" s="4">
        <f t="shared" si="2082"/>
        <v>39</v>
      </c>
      <c r="W818" s="4">
        <f t="shared" si="2082"/>
        <v>0</v>
      </c>
      <c r="X818" s="4">
        <f t="shared" si="2082"/>
        <v>39</v>
      </c>
      <c r="Y818" s="4">
        <f t="shared" si="2082"/>
        <v>0</v>
      </c>
      <c r="Z818" s="4">
        <f t="shared" si="2082"/>
        <v>39</v>
      </c>
      <c r="AA818" s="4">
        <f t="shared" si="2083"/>
        <v>39</v>
      </c>
      <c r="AB818" s="4">
        <f t="shared" si="2082"/>
        <v>0</v>
      </c>
      <c r="AC818" s="4">
        <f t="shared" si="2082"/>
        <v>39</v>
      </c>
      <c r="AD818" s="4">
        <f t="shared" si="2082"/>
        <v>0</v>
      </c>
      <c r="AE818" s="4">
        <f t="shared" si="2082"/>
        <v>39</v>
      </c>
      <c r="AF818" s="4">
        <f t="shared" si="2082"/>
        <v>0</v>
      </c>
      <c r="AG818" s="4">
        <f t="shared" ref="AF818:AG823" si="2084">AG819</f>
        <v>39</v>
      </c>
      <c r="AH818" s="83"/>
    </row>
    <row r="819" spans="1:34" ht="15.75" hidden="1" outlineLevel="1" x14ac:dyDescent="0.2">
      <c r="A819" s="5" t="s">
        <v>441</v>
      </c>
      <c r="B819" s="5" t="s">
        <v>15</v>
      </c>
      <c r="C819" s="5"/>
      <c r="D819" s="5"/>
      <c r="E819" s="18" t="s">
        <v>16</v>
      </c>
      <c r="F819" s="4">
        <f t="shared" si="2082"/>
        <v>39</v>
      </c>
      <c r="G819" s="4">
        <f t="shared" si="2082"/>
        <v>0</v>
      </c>
      <c r="H819" s="4">
        <f t="shared" si="2082"/>
        <v>39</v>
      </c>
      <c r="I819" s="4">
        <f t="shared" si="2082"/>
        <v>0</v>
      </c>
      <c r="J819" s="4">
        <f t="shared" si="2082"/>
        <v>0</v>
      </c>
      <c r="K819" s="4">
        <f t="shared" si="2082"/>
        <v>0</v>
      </c>
      <c r="L819" s="4">
        <f t="shared" si="2082"/>
        <v>39</v>
      </c>
      <c r="M819" s="4">
        <f t="shared" si="2082"/>
        <v>0</v>
      </c>
      <c r="N819" s="4">
        <f t="shared" si="2082"/>
        <v>39</v>
      </c>
      <c r="O819" s="4">
        <f t="shared" si="2082"/>
        <v>0</v>
      </c>
      <c r="P819" s="4">
        <f t="shared" si="2082"/>
        <v>0</v>
      </c>
      <c r="Q819" s="4">
        <f t="shared" si="2082"/>
        <v>39</v>
      </c>
      <c r="R819" s="4">
        <f t="shared" ref="R819:R823" si="2085">R820</f>
        <v>39</v>
      </c>
      <c r="S819" s="4">
        <f t="shared" si="2082"/>
        <v>0</v>
      </c>
      <c r="T819" s="4">
        <f t="shared" si="2082"/>
        <v>39</v>
      </c>
      <c r="U819" s="4">
        <f t="shared" si="2082"/>
        <v>0</v>
      </c>
      <c r="V819" s="4">
        <f t="shared" si="2082"/>
        <v>39</v>
      </c>
      <c r="W819" s="4">
        <f t="shared" si="2082"/>
        <v>0</v>
      </c>
      <c r="X819" s="4">
        <f t="shared" si="2082"/>
        <v>39</v>
      </c>
      <c r="Y819" s="4">
        <f t="shared" si="2082"/>
        <v>0</v>
      </c>
      <c r="Z819" s="4">
        <f t="shared" si="2082"/>
        <v>39</v>
      </c>
      <c r="AA819" s="4">
        <f t="shared" ref="AA819:AA823" si="2086">AA820</f>
        <v>39</v>
      </c>
      <c r="AB819" s="4">
        <f t="shared" si="2082"/>
        <v>0</v>
      </c>
      <c r="AC819" s="4">
        <f t="shared" si="2082"/>
        <v>39</v>
      </c>
      <c r="AD819" s="4">
        <f t="shared" si="2082"/>
        <v>0</v>
      </c>
      <c r="AE819" s="4">
        <f t="shared" si="2082"/>
        <v>39</v>
      </c>
      <c r="AF819" s="4">
        <f t="shared" si="2084"/>
        <v>0</v>
      </c>
      <c r="AG819" s="4">
        <f t="shared" si="2084"/>
        <v>39</v>
      </c>
      <c r="AH819" s="83"/>
    </row>
    <row r="820" spans="1:34" ht="31.5" hidden="1" outlineLevel="2" x14ac:dyDescent="0.2">
      <c r="A820" s="5" t="s">
        <v>441</v>
      </c>
      <c r="B820" s="5" t="s">
        <v>15</v>
      </c>
      <c r="C820" s="5" t="s">
        <v>52</v>
      </c>
      <c r="D820" s="5"/>
      <c r="E820" s="18" t="s">
        <v>53</v>
      </c>
      <c r="F820" s="4">
        <f t="shared" si="2082"/>
        <v>39</v>
      </c>
      <c r="G820" s="4">
        <f t="shared" si="2082"/>
        <v>0</v>
      </c>
      <c r="H820" s="4">
        <f t="shared" si="2082"/>
        <v>39</v>
      </c>
      <c r="I820" s="4">
        <f t="shared" si="2082"/>
        <v>0</v>
      </c>
      <c r="J820" s="4">
        <f t="shared" si="2082"/>
        <v>0</v>
      </c>
      <c r="K820" s="4">
        <f t="shared" si="2082"/>
        <v>0</v>
      </c>
      <c r="L820" s="4">
        <f t="shared" si="2082"/>
        <v>39</v>
      </c>
      <c r="M820" s="4">
        <f t="shared" si="2082"/>
        <v>0</v>
      </c>
      <c r="N820" s="4">
        <f t="shared" si="2082"/>
        <v>39</v>
      </c>
      <c r="O820" s="4">
        <f t="shared" si="2082"/>
        <v>0</v>
      </c>
      <c r="P820" s="4">
        <f t="shared" si="2082"/>
        <v>0</v>
      </c>
      <c r="Q820" s="4">
        <f t="shared" si="2082"/>
        <v>39</v>
      </c>
      <c r="R820" s="4">
        <f t="shared" si="2085"/>
        <v>39</v>
      </c>
      <c r="S820" s="4">
        <f t="shared" si="2082"/>
        <v>0</v>
      </c>
      <c r="T820" s="4">
        <f t="shared" si="2082"/>
        <v>39</v>
      </c>
      <c r="U820" s="4">
        <f t="shared" si="2082"/>
        <v>0</v>
      </c>
      <c r="V820" s="4">
        <f t="shared" si="2082"/>
        <v>39</v>
      </c>
      <c r="W820" s="4">
        <f t="shared" si="2082"/>
        <v>0</v>
      </c>
      <c r="X820" s="4">
        <f t="shared" si="2082"/>
        <v>39</v>
      </c>
      <c r="Y820" s="4">
        <f t="shared" si="2082"/>
        <v>0</v>
      </c>
      <c r="Z820" s="4">
        <f t="shared" si="2082"/>
        <v>39</v>
      </c>
      <c r="AA820" s="4">
        <f t="shared" si="2086"/>
        <v>39</v>
      </c>
      <c r="AB820" s="4">
        <f t="shared" si="2082"/>
        <v>0</v>
      </c>
      <c r="AC820" s="4">
        <f t="shared" si="2082"/>
        <v>39</v>
      </c>
      <c r="AD820" s="4">
        <f t="shared" si="2082"/>
        <v>0</v>
      </c>
      <c r="AE820" s="4">
        <f t="shared" si="2082"/>
        <v>39</v>
      </c>
      <c r="AF820" s="4">
        <f t="shared" si="2084"/>
        <v>0</v>
      </c>
      <c r="AG820" s="4">
        <f t="shared" si="2084"/>
        <v>39</v>
      </c>
      <c r="AH820" s="83"/>
    </row>
    <row r="821" spans="1:34" ht="31.5" hidden="1" outlineLevel="3" x14ac:dyDescent="0.2">
      <c r="A821" s="5" t="s">
        <v>441</v>
      </c>
      <c r="B821" s="5" t="s">
        <v>15</v>
      </c>
      <c r="C821" s="5" t="s">
        <v>98</v>
      </c>
      <c r="D821" s="5"/>
      <c r="E821" s="18" t="s">
        <v>99</v>
      </c>
      <c r="F821" s="4">
        <f t="shared" si="2082"/>
        <v>39</v>
      </c>
      <c r="G821" s="4">
        <f t="shared" si="2082"/>
        <v>0</v>
      </c>
      <c r="H821" s="4">
        <f t="shared" si="2082"/>
        <v>39</v>
      </c>
      <c r="I821" s="4">
        <f t="shared" si="2082"/>
        <v>0</v>
      </c>
      <c r="J821" s="4">
        <f t="shared" si="2082"/>
        <v>0</v>
      </c>
      <c r="K821" s="4">
        <f t="shared" si="2082"/>
        <v>0</v>
      </c>
      <c r="L821" s="4">
        <f t="shared" si="2082"/>
        <v>39</v>
      </c>
      <c r="M821" s="4">
        <f t="shared" si="2082"/>
        <v>0</v>
      </c>
      <c r="N821" s="4">
        <f t="shared" si="2082"/>
        <v>39</v>
      </c>
      <c r="O821" s="4">
        <f t="shared" si="2082"/>
        <v>0</v>
      </c>
      <c r="P821" s="4">
        <f t="shared" si="2082"/>
        <v>0</v>
      </c>
      <c r="Q821" s="4">
        <f t="shared" si="2082"/>
        <v>39</v>
      </c>
      <c r="R821" s="4">
        <f t="shared" si="2085"/>
        <v>39</v>
      </c>
      <c r="S821" s="4">
        <f t="shared" si="2082"/>
        <v>0</v>
      </c>
      <c r="T821" s="4">
        <f t="shared" si="2082"/>
        <v>39</v>
      </c>
      <c r="U821" s="4">
        <f t="shared" si="2082"/>
        <v>0</v>
      </c>
      <c r="V821" s="4">
        <f t="shared" si="2082"/>
        <v>39</v>
      </c>
      <c r="W821" s="4">
        <f t="shared" si="2082"/>
        <v>0</v>
      </c>
      <c r="X821" s="4">
        <f t="shared" si="2082"/>
        <v>39</v>
      </c>
      <c r="Y821" s="4">
        <f t="shared" si="2082"/>
        <v>0</v>
      </c>
      <c r="Z821" s="4">
        <f t="shared" si="2082"/>
        <v>39</v>
      </c>
      <c r="AA821" s="4">
        <f t="shared" si="2086"/>
        <v>39</v>
      </c>
      <c r="AB821" s="4">
        <f t="shared" si="2082"/>
        <v>0</v>
      </c>
      <c r="AC821" s="4">
        <f t="shared" si="2082"/>
        <v>39</v>
      </c>
      <c r="AD821" s="4">
        <f t="shared" si="2082"/>
        <v>0</v>
      </c>
      <c r="AE821" s="4">
        <f t="shared" si="2082"/>
        <v>39</v>
      </c>
      <c r="AF821" s="4">
        <f t="shared" si="2084"/>
        <v>0</v>
      </c>
      <c r="AG821" s="4">
        <f t="shared" si="2084"/>
        <v>39</v>
      </c>
      <c r="AH821" s="83"/>
    </row>
    <row r="822" spans="1:34" ht="47.25" hidden="1" outlineLevel="4" x14ac:dyDescent="0.2">
      <c r="A822" s="5" t="s">
        <v>441</v>
      </c>
      <c r="B822" s="5" t="s">
        <v>15</v>
      </c>
      <c r="C822" s="5" t="s">
        <v>100</v>
      </c>
      <c r="D822" s="5"/>
      <c r="E822" s="18" t="s">
        <v>101</v>
      </c>
      <c r="F822" s="4">
        <f t="shared" si="2082"/>
        <v>39</v>
      </c>
      <c r="G822" s="4">
        <f t="shared" si="2082"/>
        <v>0</v>
      </c>
      <c r="H822" s="4">
        <f t="shared" si="2082"/>
        <v>39</v>
      </c>
      <c r="I822" s="4">
        <f t="shared" si="2082"/>
        <v>0</v>
      </c>
      <c r="J822" s="4">
        <f t="shared" si="2082"/>
        <v>0</v>
      </c>
      <c r="K822" s="4">
        <f t="shared" si="2082"/>
        <v>0</v>
      </c>
      <c r="L822" s="4">
        <f t="shared" si="2082"/>
        <v>39</v>
      </c>
      <c r="M822" s="4">
        <f t="shared" si="2082"/>
        <v>0</v>
      </c>
      <c r="N822" s="4">
        <f t="shared" si="2082"/>
        <v>39</v>
      </c>
      <c r="O822" s="4">
        <f t="shared" si="2082"/>
        <v>0</v>
      </c>
      <c r="P822" s="4">
        <f t="shared" si="2082"/>
        <v>0</v>
      </c>
      <c r="Q822" s="4">
        <f t="shared" si="2082"/>
        <v>39</v>
      </c>
      <c r="R822" s="4">
        <f t="shared" si="2085"/>
        <v>39</v>
      </c>
      <c r="S822" s="4">
        <f t="shared" si="2082"/>
        <v>0</v>
      </c>
      <c r="T822" s="4">
        <f t="shared" si="2082"/>
        <v>39</v>
      </c>
      <c r="U822" s="4">
        <f t="shared" si="2082"/>
        <v>0</v>
      </c>
      <c r="V822" s="4">
        <f t="shared" si="2082"/>
        <v>39</v>
      </c>
      <c r="W822" s="4">
        <f t="shared" si="2082"/>
        <v>0</v>
      </c>
      <c r="X822" s="4">
        <f t="shared" si="2082"/>
        <v>39</v>
      </c>
      <c r="Y822" s="4">
        <f t="shared" si="2082"/>
        <v>0</v>
      </c>
      <c r="Z822" s="4">
        <f t="shared" si="2082"/>
        <v>39</v>
      </c>
      <c r="AA822" s="4">
        <f t="shared" si="2086"/>
        <v>39</v>
      </c>
      <c r="AB822" s="4">
        <f t="shared" si="2082"/>
        <v>0</v>
      </c>
      <c r="AC822" s="4">
        <f t="shared" si="2082"/>
        <v>39</v>
      </c>
      <c r="AD822" s="4">
        <f t="shared" si="2082"/>
        <v>0</v>
      </c>
      <c r="AE822" s="4">
        <f t="shared" si="2082"/>
        <v>39</v>
      </c>
      <c r="AF822" s="4">
        <f t="shared" si="2084"/>
        <v>0</v>
      </c>
      <c r="AG822" s="4">
        <f t="shared" si="2084"/>
        <v>39</v>
      </c>
      <c r="AH822" s="83"/>
    </row>
    <row r="823" spans="1:34" ht="15.75" hidden="1" outlineLevel="5" x14ac:dyDescent="0.2">
      <c r="A823" s="5" t="s">
        <v>441</v>
      </c>
      <c r="B823" s="5" t="s">
        <v>15</v>
      </c>
      <c r="C823" s="5" t="s">
        <v>102</v>
      </c>
      <c r="D823" s="5"/>
      <c r="E823" s="18" t="s">
        <v>103</v>
      </c>
      <c r="F823" s="4">
        <f t="shared" si="2082"/>
        <v>39</v>
      </c>
      <c r="G823" s="4">
        <f t="shared" si="2082"/>
        <v>0</v>
      </c>
      <c r="H823" s="4">
        <f t="shared" si="2082"/>
        <v>39</v>
      </c>
      <c r="I823" s="4">
        <f t="shared" si="2082"/>
        <v>0</v>
      </c>
      <c r="J823" s="4">
        <f t="shared" si="2082"/>
        <v>0</v>
      </c>
      <c r="K823" s="4">
        <f t="shared" si="2082"/>
        <v>0</v>
      </c>
      <c r="L823" s="4">
        <f t="shared" si="2082"/>
        <v>39</v>
      </c>
      <c r="M823" s="4">
        <f t="shared" si="2082"/>
        <v>0</v>
      </c>
      <c r="N823" s="4">
        <f t="shared" si="2082"/>
        <v>39</v>
      </c>
      <c r="O823" s="4">
        <f t="shared" si="2082"/>
        <v>0</v>
      </c>
      <c r="P823" s="4">
        <f t="shared" si="2082"/>
        <v>0</v>
      </c>
      <c r="Q823" s="4">
        <f t="shared" si="2082"/>
        <v>39</v>
      </c>
      <c r="R823" s="4">
        <f t="shared" si="2085"/>
        <v>39</v>
      </c>
      <c r="S823" s="4">
        <f t="shared" si="2082"/>
        <v>0</v>
      </c>
      <c r="T823" s="4">
        <f t="shared" si="2082"/>
        <v>39</v>
      </c>
      <c r="U823" s="4">
        <f t="shared" si="2082"/>
        <v>0</v>
      </c>
      <c r="V823" s="4">
        <f t="shared" si="2082"/>
        <v>39</v>
      </c>
      <c r="W823" s="4">
        <f t="shared" si="2082"/>
        <v>0</v>
      </c>
      <c r="X823" s="4">
        <f t="shared" si="2082"/>
        <v>39</v>
      </c>
      <c r="Y823" s="4">
        <f t="shared" si="2082"/>
        <v>0</v>
      </c>
      <c r="Z823" s="4">
        <f t="shared" si="2082"/>
        <v>39</v>
      </c>
      <c r="AA823" s="4">
        <f t="shared" si="2086"/>
        <v>39</v>
      </c>
      <c r="AB823" s="4">
        <f t="shared" si="2082"/>
        <v>0</v>
      </c>
      <c r="AC823" s="4">
        <f t="shared" si="2082"/>
        <v>39</v>
      </c>
      <c r="AD823" s="4">
        <f t="shared" si="2082"/>
        <v>0</v>
      </c>
      <c r="AE823" s="4">
        <f t="shared" si="2082"/>
        <v>39</v>
      </c>
      <c r="AF823" s="4">
        <f t="shared" si="2084"/>
        <v>0</v>
      </c>
      <c r="AG823" s="4">
        <f t="shared" si="2084"/>
        <v>39</v>
      </c>
      <c r="AH823" s="83"/>
    </row>
    <row r="824" spans="1:34" ht="31.5" hidden="1" outlineLevel="7" x14ac:dyDescent="0.2">
      <c r="A824" s="11" t="s">
        <v>441</v>
      </c>
      <c r="B824" s="11" t="s">
        <v>15</v>
      </c>
      <c r="C824" s="11" t="s">
        <v>102</v>
      </c>
      <c r="D824" s="11" t="s">
        <v>11</v>
      </c>
      <c r="E824" s="15" t="s">
        <v>12</v>
      </c>
      <c r="F824" s="8">
        <v>39</v>
      </c>
      <c r="G824" s="8"/>
      <c r="H824" s="8">
        <f t="shared" ref="H824" si="2087">SUM(F824:G824)</f>
        <v>39</v>
      </c>
      <c r="I824" s="8"/>
      <c r="J824" s="8"/>
      <c r="K824" s="8"/>
      <c r="L824" s="8">
        <f t="shared" ref="L824" si="2088">SUM(H824:K824)</f>
        <v>39</v>
      </c>
      <c r="M824" s="8"/>
      <c r="N824" s="8">
        <f>SUM(L824:M824)</f>
        <v>39</v>
      </c>
      <c r="O824" s="8"/>
      <c r="P824" s="8"/>
      <c r="Q824" s="8">
        <f>SUM(N824:P824)</f>
        <v>39</v>
      </c>
      <c r="R824" s="8">
        <v>39</v>
      </c>
      <c r="S824" s="8"/>
      <c r="T824" s="8">
        <f t="shared" ref="T824" si="2089">SUM(R824:S824)</f>
        <v>39</v>
      </c>
      <c r="U824" s="8"/>
      <c r="V824" s="8">
        <f t="shared" ref="V824" si="2090">SUM(T824:U824)</f>
        <v>39</v>
      </c>
      <c r="W824" s="8"/>
      <c r="X824" s="8">
        <f>SUM(V824:W824)</f>
        <v>39</v>
      </c>
      <c r="Y824" s="8"/>
      <c r="Z824" s="8">
        <f>SUM(X824:Y824)</f>
        <v>39</v>
      </c>
      <c r="AA824" s="8">
        <v>39</v>
      </c>
      <c r="AB824" s="8"/>
      <c r="AC824" s="8">
        <f t="shared" ref="AC824" si="2091">SUM(AA824:AB824)</f>
        <v>39</v>
      </c>
      <c r="AD824" s="8"/>
      <c r="AE824" s="8">
        <f t="shared" ref="AE824" si="2092">SUM(AC824:AD824)</f>
        <v>39</v>
      </c>
      <c r="AF824" s="8"/>
      <c r="AG824" s="8">
        <f>SUM(AE824:AF824)</f>
        <v>39</v>
      </c>
      <c r="AH824" s="83"/>
    </row>
    <row r="825" spans="1:34" ht="15.75" hidden="1" outlineLevel="7" x14ac:dyDescent="0.2">
      <c r="A825" s="5" t="s">
        <v>441</v>
      </c>
      <c r="B825" s="5" t="s">
        <v>558</v>
      </c>
      <c r="C825" s="11"/>
      <c r="D825" s="11"/>
      <c r="E825" s="12" t="s">
        <v>539</v>
      </c>
      <c r="F825" s="4">
        <f>F826</f>
        <v>200</v>
      </c>
      <c r="G825" s="4">
        <f t="shared" ref="G825:Q829" si="2093">G826</f>
        <v>0</v>
      </c>
      <c r="H825" s="4">
        <f t="shared" si="2093"/>
        <v>200</v>
      </c>
      <c r="I825" s="4">
        <f t="shared" si="2093"/>
        <v>0</v>
      </c>
      <c r="J825" s="4">
        <f t="shared" si="2093"/>
        <v>0</v>
      </c>
      <c r="K825" s="4">
        <f t="shared" si="2093"/>
        <v>0</v>
      </c>
      <c r="L825" s="4">
        <f t="shared" si="2093"/>
        <v>200</v>
      </c>
      <c r="M825" s="4">
        <f t="shared" si="2093"/>
        <v>0</v>
      </c>
      <c r="N825" s="4">
        <f t="shared" si="2093"/>
        <v>200</v>
      </c>
      <c r="O825" s="4">
        <f t="shared" si="2093"/>
        <v>0</v>
      </c>
      <c r="P825" s="4">
        <f t="shared" si="2093"/>
        <v>0</v>
      </c>
      <c r="Q825" s="4">
        <f t="shared" si="2093"/>
        <v>200</v>
      </c>
      <c r="R825" s="4">
        <f t="shared" ref="R825:AA825" si="2094">R826</f>
        <v>200</v>
      </c>
      <c r="S825" s="4">
        <f t="shared" ref="S825:S829" si="2095">S826</f>
        <v>0</v>
      </c>
      <c r="T825" s="4">
        <f t="shared" ref="T825:Z829" si="2096">T826</f>
        <v>200</v>
      </c>
      <c r="U825" s="4">
        <f t="shared" si="2096"/>
        <v>0</v>
      </c>
      <c r="V825" s="4">
        <f t="shared" si="2096"/>
        <v>200</v>
      </c>
      <c r="W825" s="4">
        <f t="shared" si="2096"/>
        <v>0</v>
      </c>
      <c r="X825" s="4">
        <f t="shared" si="2096"/>
        <v>200</v>
      </c>
      <c r="Y825" s="4">
        <f t="shared" si="2096"/>
        <v>0</v>
      </c>
      <c r="Z825" s="4">
        <f t="shared" si="2096"/>
        <v>200</v>
      </c>
      <c r="AA825" s="4">
        <f t="shared" si="2094"/>
        <v>200</v>
      </c>
      <c r="AB825" s="4">
        <f t="shared" ref="AB825:AB829" si="2097">AB826</f>
        <v>0</v>
      </c>
      <c r="AC825" s="4">
        <f t="shared" ref="AC825:AG829" si="2098">AC826</f>
        <v>200</v>
      </c>
      <c r="AD825" s="4">
        <f t="shared" si="2098"/>
        <v>0</v>
      </c>
      <c r="AE825" s="4">
        <f t="shared" si="2098"/>
        <v>200</v>
      </c>
      <c r="AF825" s="4">
        <f t="shared" si="2098"/>
        <v>0</v>
      </c>
      <c r="AG825" s="4">
        <f t="shared" si="2098"/>
        <v>200</v>
      </c>
      <c r="AH825" s="83"/>
    </row>
    <row r="826" spans="1:34" ht="15.75" hidden="1" outlineLevel="1" x14ac:dyDescent="0.2">
      <c r="A826" s="5" t="s">
        <v>441</v>
      </c>
      <c r="B826" s="5" t="s">
        <v>203</v>
      </c>
      <c r="C826" s="5"/>
      <c r="D826" s="5"/>
      <c r="E826" s="18" t="s">
        <v>204</v>
      </c>
      <c r="F826" s="4">
        <f>F827</f>
        <v>200</v>
      </c>
      <c r="G826" s="4">
        <f t="shared" si="2093"/>
        <v>0</v>
      </c>
      <c r="H826" s="4">
        <f t="shared" si="2093"/>
        <v>200</v>
      </c>
      <c r="I826" s="4">
        <f t="shared" si="2093"/>
        <v>0</v>
      </c>
      <c r="J826" s="4">
        <f t="shared" si="2093"/>
        <v>0</v>
      </c>
      <c r="K826" s="4">
        <f t="shared" si="2093"/>
        <v>0</v>
      </c>
      <c r="L826" s="4">
        <f t="shared" si="2093"/>
        <v>200</v>
      </c>
      <c r="M826" s="4">
        <f t="shared" si="2093"/>
        <v>0</v>
      </c>
      <c r="N826" s="4">
        <f t="shared" si="2093"/>
        <v>200</v>
      </c>
      <c r="O826" s="4">
        <f t="shared" si="2093"/>
        <v>0</v>
      </c>
      <c r="P826" s="4">
        <f t="shared" si="2093"/>
        <v>0</v>
      </c>
      <c r="Q826" s="4">
        <f t="shared" si="2093"/>
        <v>200</v>
      </c>
      <c r="R826" s="4">
        <f t="shared" ref="R826:AA829" si="2099">R827</f>
        <v>200</v>
      </c>
      <c r="S826" s="4">
        <f t="shared" si="2095"/>
        <v>0</v>
      </c>
      <c r="T826" s="4">
        <f t="shared" si="2096"/>
        <v>200</v>
      </c>
      <c r="U826" s="4">
        <f t="shared" si="2096"/>
        <v>0</v>
      </c>
      <c r="V826" s="4">
        <f t="shared" si="2096"/>
        <v>200</v>
      </c>
      <c r="W826" s="4">
        <f t="shared" si="2096"/>
        <v>0</v>
      </c>
      <c r="X826" s="4">
        <f t="shared" si="2096"/>
        <v>200</v>
      </c>
      <c r="Y826" s="4">
        <f t="shared" si="2096"/>
        <v>0</v>
      </c>
      <c r="Z826" s="4">
        <f t="shared" si="2096"/>
        <v>200</v>
      </c>
      <c r="AA826" s="4">
        <f t="shared" si="2099"/>
        <v>200</v>
      </c>
      <c r="AB826" s="4">
        <f t="shared" si="2097"/>
        <v>0</v>
      </c>
      <c r="AC826" s="4">
        <f t="shared" si="2098"/>
        <v>200</v>
      </c>
      <c r="AD826" s="4">
        <f t="shared" si="2098"/>
        <v>0</v>
      </c>
      <c r="AE826" s="4">
        <f t="shared" si="2098"/>
        <v>200</v>
      </c>
      <c r="AF826" s="4">
        <f t="shared" si="2098"/>
        <v>0</v>
      </c>
      <c r="AG826" s="4">
        <f t="shared" si="2098"/>
        <v>200</v>
      </c>
      <c r="AH826" s="83"/>
    </row>
    <row r="827" spans="1:34" ht="31.5" hidden="1" outlineLevel="2" x14ac:dyDescent="0.2">
      <c r="A827" s="5" t="s">
        <v>441</v>
      </c>
      <c r="B827" s="5" t="s">
        <v>203</v>
      </c>
      <c r="C827" s="5" t="s">
        <v>205</v>
      </c>
      <c r="D827" s="5"/>
      <c r="E827" s="18" t="s">
        <v>206</v>
      </c>
      <c r="F827" s="4">
        <f>F828</f>
        <v>200</v>
      </c>
      <c r="G827" s="4">
        <f t="shared" si="2093"/>
        <v>0</v>
      </c>
      <c r="H827" s="4">
        <f t="shared" si="2093"/>
        <v>200</v>
      </c>
      <c r="I827" s="4">
        <f t="shared" si="2093"/>
        <v>0</v>
      </c>
      <c r="J827" s="4">
        <f t="shared" si="2093"/>
        <v>0</v>
      </c>
      <c r="K827" s="4">
        <f t="shared" si="2093"/>
        <v>0</v>
      </c>
      <c r="L827" s="4">
        <f t="shared" si="2093"/>
        <v>200</v>
      </c>
      <c r="M827" s="4">
        <f t="shared" si="2093"/>
        <v>0</v>
      </c>
      <c r="N827" s="4">
        <f t="shared" si="2093"/>
        <v>200</v>
      </c>
      <c r="O827" s="4">
        <f t="shared" si="2093"/>
        <v>0</v>
      </c>
      <c r="P827" s="4">
        <f t="shared" si="2093"/>
        <v>0</v>
      </c>
      <c r="Q827" s="4">
        <f t="shared" si="2093"/>
        <v>200</v>
      </c>
      <c r="R827" s="4">
        <f t="shared" si="2099"/>
        <v>200</v>
      </c>
      <c r="S827" s="4">
        <f t="shared" si="2095"/>
        <v>0</v>
      </c>
      <c r="T827" s="4">
        <f t="shared" si="2096"/>
        <v>200</v>
      </c>
      <c r="U827" s="4">
        <f t="shared" si="2096"/>
        <v>0</v>
      </c>
      <c r="V827" s="4">
        <f t="shared" si="2096"/>
        <v>200</v>
      </c>
      <c r="W827" s="4">
        <f t="shared" si="2096"/>
        <v>0</v>
      </c>
      <c r="X827" s="4">
        <f t="shared" si="2096"/>
        <v>200</v>
      </c>
      <c r="Y827" s="4">
        <f t="shared" si="2096"/>
        <v>0</v>
      </c>
      <c r="Z827" s="4">
        <f t="shared" si="2096"/>
        <v>200</v>
      </c>
      <c r="AA827" s="4">
        <f t="shared" si="2099"/>
        <v>200</v>
      </c>
      <c r="AB827" s="4">
        <f t="shared" si="2097"/>
        <v>0</v>
      </c>
      <c r="AC827" s="4">
        <f t="shared" si="2098"/>
        <v>200</v>
      </c>
      <c r="AD827" s="4">
        <f t="shared" si="2098"/>
        <v>0</v>
      </c>
      <c r="AE827" s="4">
        <f t="shared" si="2098"/>
        <v>200</v>
      </c>
      <c r="AF827" s="4">
        <f t="shared" si="2098"/>
        <v>0</v>
      </c>
      <c r="AG827" s="4">
        <f t="shared" si="2098"/>
        <v>200</v>
      </c>
      <c r="AH827" s="83"/>
    </row>
    <row r="828" spans="1:34" ht="31.5" hidden="1" outlineLevel="3" x14ac:dyDescent="0.2">
      <c r="A828" s="5" t="s">
        <v>441</v>
      </c>
      <c r="B828" s="5" t="s">
        <v>203</v>
      </c>
      <c r="C828" s="5" t="s">
        <v>207</v>
      </c>
      <c r="D828" s="5"/>
      <c r="E828" s="18" t="s">
        <v>208</v>
      </c>
      <c r="F828" s="4">
        <f>F829</f>
        <v>200</v>
      </c>
      <c r="G828" s="4">
        <f t="shared" si="2093"/>
        <v>0</v>
      </c>
      <c r="H828" s="4">
        <f t="shared" si="2093"/>
        <v>200</v>
      </c>
      <c r="I828" s="4">
        <f t="shared" si="2093"/>
        <v>0</v>
      </c>
      <c r="J828" s="4">
        <f t="shared" si="2093"/>
        <v>0</v>
      </c>
      <c r="K828" s="4">
        <f t="shared" si="2093"/>
        <v>0</v>
      </c>
      <c r="L828" s="4">
        <f t="shared" si="2093"/>
        <v>200</v>
      </c>
      <c r="M828" s="4">
        <f t="shared" si="2093"/>
        <v>0</v>
      </c>
      <c r="N828" s="4">
        <f t="shared" si="2093"/>
        <v>200</v>
      </c>
      <c r="O828" s="4">
        <f t="shared" si="2093"/>
        <v>0</v>
      </c>
      <c r="P828" s="4">
        <f t="shared" si="2093"/>
        <v>0</v>
      </c>
      <c r="Q828" s="4">
        <f t="shared" si="2093"/>
        <v>200</v>
      </c>
      <c r="R828" s="4">
        <f t="shared" si="2099"/>
        <v>200</v>
      </c>
      <c r="S828" s="4">
        <f t="shared" si="2095"/>
        <v>0</v>
      </c>
      <c r="T828" s="4">
        <f t="shared" si="2096"/>
        <v>200</v>
      </c>
      <c r="U828" s="4">
        <f t="shared" si="2096"/>
        <v>0</v>
      </c>
      <c r="V828" s="4">
        <f t="shared" si="2096"/>
        <v>200</v>
      </c>
      <c r="W828" s="4">
        <f t="shared" si="2096"/>
        <v>0</v>
      </c>
      <c r="X828" s="4">
        <f t="shared" si="2096"/>
        <v>200</v>
      </c>
      <c r="Y828" s="4">
        <f t="shared" si="2096"/>
        <v>0</v>
      </c>
      <c r="Z828" s="4">
        <f t="shared" si="2096"/>
        <v>200</v>
      </c>
      <c r="AA828" s="4">
        <f t="shared" si="2099"/>
        <v>200</v>
      </c>
      <c r="AB828" s="4">
        <f t="shared" si="2097"/>
        <v>0</v>
      </c>
      <c r="AC828" s="4">
        <f t="shared" si="2098"/>
        <v>200</v>
      </c>
      <c r="AD828" s="4">
        <f t="shared" si="2098"/>
        <v>0</v>
      </c>
      <c r="AE828" s="4">
        <f t="shared" si="2098"/>
        <v>200</v>
      </c>
      <c r="AF828" s="4">
        <f t="shared" si="2098"/>
        <v>0</v>
      </c>
      <c r="AG828" s="4">
        <f t="shared" si="2098"/>
        <v>200</v>
      </c>
      <c r="AH828" s="83"/>
    </row>
    <row r="829" spans="1:34" ht="47.25" hidden="1" outlineLevel="4" x14ac:dyDescent="0.2">
      <c r="A829" s="5" t="s">
        <v>441</v>
      </c>
      <c r="B829" s="5" t="s">
        <v>203</v>
      </c>
      <c r="C829" s="5" t="s">
        <v>209</v>
      </c>
      <c r="D829" s="5"/>
      <c r="E829" s="18" t="s">
        <v>612</v>
      </c>
      <c r="F829" s="4">
        <f>F830</f>
        <v>200</v>
      </c>
      <c r="G829" s="4">
        <f t="shared" si="2093"/>
        <v>0</v>
      </c>
      <c r="H829" s="4">
        <f t="shared" si="2093"/>
        <v>200</v>
      </c>
      <c r="I829" s="4">
        <f t="shared" si="2093"/>
        <v>0</v>
      </c>
      <c r="J829" s="4">
        <f t="shared" si="2093"/>
        <v>0</v>
      </c>
      <c r="K829" s="4">
        <f t="shared" si="2093"/>
        <v>0</v>
      </c>
      <c r="L829" s="4">
        <f t="shared" si="2093"/>
        <v>200</v>
      </c>
      <c r="M829" s="4">
        <f t="shared" si="2093"/>
        <v>0</v>
      </c>
      <c r="N829" s="4">
        <f t="shared" si="2093"/>
        <v>200</v>
      </c>
      <c r="O829" s="4">
        <f t="shared" si="2093"/>
        <v>0</v>
      </c>
      <c r="P829" s="4">
        <f t="shared" si="2093"/>
        <v>0</v>
      </c>
      <c r="Q829" s="4">
        <f t="shared" si="2093"/>
        <v>200</v>
      </c>
      <c r="R829" s="4">
        <f t="shared" si="2099"/>
        <v>200</v>
      </c>
      <c r="S829" s="4">
        <f t="shared" si="2095"/>
        <v>0</v>
      </c>
      <c r="T829" s="4">
        <f t="shared" si="2096"/>
        <v>200</v>
      </c>
      <c r="U829" s="4">
        <f t="shared" si="2096"/>
        <v>0</v>
      </c>
      <c r="V829" s="4">
        <f t="shared" si="2096"/>
        <v>200</v>
      </c>
      <c r="W829" s="4">
        <f t="shared" si="2096"/>
        <v>0</v>
      </c>
      <c r="X829" s="4">
        <f t="shared" si="2096"/>
        <v>200</v>
      </c>
      <c r="Y829" s="4">
        <f t="shared" si="2096"/>
        <v>0</v>
      </c>
      <c r="Z829" s="4">
        <f t="shared" si="2096"/>
        <v>200</v>
      </c>
      <c r="AA829" s="4">
        <f t="shared" si="2099"/>
        <v>200</v>
      </c>
      <c r="AB829" s="4">
        <f t="shared" si="2097"/>
        <v>0</v>
      </c>
      <c r="AC829" s="4">
        <f t="shared" si="2098"/>
        <v>200</v>
      </c>
      <c r="AD829" s="4">
        <f t="shared" si="2098"/>
        <v>0</v>
      </c>
      <c r="AE829" s="4">
        <f t="shared" si="2098"/>
        <v>200</v>
      </c>
      <c r="AF829" s="4">
        <f t="shared" si="2098"/>
        <v>0</v>
      </c>
      <c r="AG829" s="4">
        <f t="shared" si="2098"/>
        <v>200</v>
      </c>
      <c r="AH829" s="83"/>
    </row>
    <row r="830" spans="1:34" ht="31.5" hidden="1" outlineLevel="5" x14ac:dyDescent="0.2">
      <c r="A830" s="5" t="s">
        <v>441</v>
      </c>
      <c r="B830" s="5" t="s">
        <v>203</v>
      </c>
      <c r="C830" s="5" t="s">
        <v>443</v>
      </c>
      <c r="D830" s="5"/>
      <c r="E830" s="18" t="s">
        <v>444</v>
      </c>
      <c r="F830" s="4">
        <f>F831+F832+F833</f>
        <v>200</v>
      </c>
      <c r="G830" s="4">
        <f t="shared" ref="G830:J830" si="2100">G831+G832+G833</f>
        <v>0</v>
      </c>
      <c r="H830" s="4">
        <f t="shared" si="2100"/>
        <v>200</v>
      </c>
      <c r="I830" s="4">
        <f t="shared" si="2100"/>
        <v>0</v>
      </c>
      <c r="J830" s="4">
        <f t="shared" si="2100"/>
        <v>0</v>
      </c>
      <c r="K830" s="4">
        <f t="shared" ref="K830:L830" si="2101">K831+K832+K833</f>
        <v>0</v>
      </c>
      <c r="L830" s="4">
        <f t="shared" si="2101"/>
        <v>200</v>
      </c>
      <c r="M830" s="4">
        <f t="shared" ref="M830:Q830" si="2102">M831+M832+M833</f>
        <v>0</v>
      </c>
      <c r="N830" s="4">
        <f t="shared" si="2102"/>
        <v>200</v>
      </c>
      <c r="O830" s="4">
        <f t="shared" si="2102"/>
        <v>0</v>
      </c>
      <c r="P830" s="4">
        <f t="shared" si="2102"/>
        <v>0</v>
      </c>
      <c r="Q830" s="4">
        <f t="shared" si="2102"/>
        <v>200</v>
      </c>
      <c r="R830" s="4">
        <f t="shared" ref="R830:AA830" si="2103">R831+R832+R833</f>
        <v>200</v>
      </c>
      <c r="S830" s="4">
        <f t="shared" ref="S830" si="2104">S831+S832+S833</f>
        <v>0</v>
      </c>
      <c r="T830" s="4">
        <f t="shared" ref="T830:Z830" si="2105">T831+T832+T833</f>
        <v>200</v>
      </c>
      <c r="U830" s="4">
        <f t="shared" si="2105"/>
        <v>0</v>
      </c>
      <c r="V830" s="4">
        <f t="shared" si="2105"/>
        <v>200</v>
      </c>
      <c r="W830" s="4">
        <f t="shared" si="2105"/>
        <v>0</v>
      </c>
      <c r="X830" s="4">
        <f t="shared" si="2105"/>
        <v>200</v>
      </c>
      <c r="Y830" s="4">
        <f t="shared" si="2105"/>
        <v>0</v>
      </c>
      <c r="Z830" s="4">
        <f t="shared" si="2105"/>
        <v>200</v>
      </c>
      <c r="AA830" s="4">
        <f t="shared" si="2103"/>
        <v>200</v>
      </c>
      <c r="AB830" s="4">
        <f t="shared" ref="AB830" si="2106">AB831+AB832+AB833</f>
        <v>0</v>
      </c>
      <c r="AC830" s="4">
        <f t="shared" ref="AC830:AG830" si="2107">AC831+AC832+AC833</f>
        <v>200</v>
      </c>
      <c r="AD830" s="4">
        <f t="shared" si="2107"/>
        <v>0</v>
      </c>
      <c r="AE830" s="4">
        <f t="shared" si="2107"/>
        <v>200</v>
      </c>
      <c r="AF830" s="4">
        <f t="shared" si="2107"/>
        <v>0</v>
      </c>
      <c r="AG830" s="4">
        <f t="shared" si="2107"/>
        <v>200</v>
      </c>
      <c r="AH830" s="83"/>
    </row>
    <row r="831" spans="1:34" ht="31.5" hidden="1" outlineLevel="7" x14ac:dyDescent="0.2">
      <c r="A831" s="11" t="s">
        <v>441</v>
      </c>
      <c r="B831" s="11" t="s">
        <v>203</v>
      </c>
      <c r="C831" s="11" t="s">
        <v>443</v>
      </c>
      <c r="D831" s="11" t="s">
        <v>11</v>
      </c>
      <c r="E831" s="15" t="s">
        <v>12</v>
      </c>
      <c r="F831" s="8">
        <v>100</v>
      </c>
      <c r="G831" s="8"/>
      <c r="H831" s="8">
        <f t="shared" ref="H831:H833" si="2108">SUM(F831:G831)</f>
        <v>100</v>
      </c>
      <c r="I831" s="8"/>
      <c r="J831" s="8"/>
      <c r="K831" s="8"/>
      <c r="L831" s="8">
        <f t="shared" ref="L831:L833" si="2109">SUM(H831:K831)</f>
        <v>100</v>
      </c>
      <c r="M831" s="8"/>
      <c r="N831" s="8">
        <f>SUM(L831:M831)</f>
        <v>100</v>
      </c>
      <c r="O831" s="8"/>
      <c r="P831" s="8"/>
      <c r="Q831" s="8">
        <f>SUM(N831:P831)</f>
        <v>100</v>
      </c>
      <c r="R831" s="8">
        <v>100</v>
      </c>
      <c r="S831" s="8"/>
      <c r="T831" s="8">
        <f t="shared" ref="T831:T833" si="2110">SUM(R831:S831)</f>
        <v>100</v>
      </c>
      <c r="U831" s="8"/>
      <c r="V831" s="8">
        <f t="shared" ref="V831:V833" si="2111">SUM(T831:U831)</f>
        <v>100</v>
      </c>
      <c r="W831" s="8"/>
      <c r="X831" s="8">
        <f>SUM(V831:W831)</f>
        <v>100</v>
      </c>
      <c r="Y831" s="8"/>
      <c r="Z831" s="8">
        <f>SUM(X831:Y831)</f>
        <v>100</v>
      </c>
      <c r="AA831" s="8">
        <v>100</v>
      </c>
      <c r="AB831" s="8"/>
      <c r="AC831" s="8">
        <f t="shared" ref="AC831:AC833" si="2112">SUM(AA831:AB831)</f>
        <v>100</v>
      </c>
      <c r="AD831" s="8"/>
      <c r="AE831" s="8">
        <f t="shared" ref="AE831:AE833" si="2113">SUM(AC831:AD831)</f>
        <v>100</v>
      </c>
      <c r="AF831" s="8"/>
      <c r="AG831" s="8">
        <f>SUM(AE831:AF831)</f>
        <v>100</v>
      </c>
      <c r="AH831" s="83"/>
    </row>
    <row r="832" spans="1:34" ht="31.5" hidden="1" outlineLevel="7" x14ac:dyDescent="0.2">
      <c r="A832" s="11" t="s">
        <v>441</v>
      </c>
      <c r="B832" s="11" t="s">
        <v>203</v>
      </c>
      <c r="C832" s="11" t="s">
        <v>443</v>
      </c>
      <c r="D832" s="11" t="s">
        <v>92</v>
      </c>
      <c r="E832" s="15" t="s">
        <v>93</v>
      </c>
      <c r="F832" s="8">
        <v>30</v>
      </c>
      <c r="G832" s="8"/>
      <c r="H832" s="8">
        <f t="shared" si="2108"/>
        <v>30</v>
      </c>
      <c r="I832" s="8"/>
      <c r="J832" s="8"/>
      <c r="K832" s="8"/>
      <c r="L832" s="8">
        <f t="shared" si="2109"/>
        <v>30</v>
      </c>
      <c r="M832" s="8"/>
      <c r="N832" s="8">
        <f>SUM(L832:M832)</f>
        <v>30</v>
      </c>
      <c r="O832" s="8"/>
      <c r="P832" s="8"/>
      <c r="Q832" s="8">
        <f>SUM(N832:P832)</f>
        <v>30</v>
      </c>
      <c r="R832" s="8">
        <v>30</v>
      </c>
      <c r="S832" s="8"/>
      <c r="T832" s="8">
        <f t="shared" si="2110"/>
        <v>30</v>
      </c>
      <c r="U832" s="8"/>
      <c r="V832" s="8">
        <f t="shared" si="2111"/>
        <v>30</v>
      </c>
      <c r="W832" s="8"/>
      <c r="X832" s="8">
        <f>SUM(V832:W832)</f>
        <v>30</v>
      </c>
      <c r="Y832" s="8"/>
      <c r="Z832" s="8">
        <f>SUM(X832:Y832)</f>
        <v>30</v>
      </c>
      <c r="AA832" s="8">
        <v>30</v>
      </c>
      <c r="AB832" s="8"/>
      <c r="AC832" s="8">
        <f t="shared" si="2112"/>
        <v>30</v>
      </c>
      <c r="AD832" s="8"/>
      <c r="AE832" s="8">
        <f t="shared" si="2113"/>
        <v>30</v>
      </c>
      <c r="AF832" s="8"/>
      <c r="AG832" s="8">
        <f>SUM(AE832:AF832)</f>
        <v>30</v>
      </c>
      <c r="AH832" s="83"/>
    </row>
    <row r="833" spans="1:34" ht="15.75" hidden="1" outlineLevel="7" x14ac:dyDescent="0.2">
      <c r="A833" s="11" t="s">
        <v>441</v>
      </c>
      <c r="B833" s="11" t="s">
        <v>203</v>
      </c>
      <c r="C833" s="11" t="s">
        <v>443</v>
      </c>
      <c r="D833" s="11" t="s">
        <v>27</v>
      </c>
      <c r="E833" s="15" t="s">
        <v>28</v>
      </c>
      <c r="F833" s="8">
        <v>70</v>
      </c>
      <c r="G833" s="8"/>
      <c r="H833" s="8">
        <f t="shared" si="2108"/>
        <v>70</v>
      </c>
      <c r="I833" s="8"/>
      <c r="J833" s="8"/>
      <c r="K833" s="8"/>
      <c r="L833" s="8">
        <f t="shared" si="2109"/>
        <v>70</v>
      </c>
      <c r="M833" s="8"/>
      <c r="N833" s="8">
        <f>SUM(L833:M833)</f>
        <v>70</v>
      </c>
      <c r="O833" s="8"/>
      <c r="P833" s="8"/>
      <c r="Q833" s="8">
        <f>SUM(N833:P833)</f>
        <v>70</v>
      </c>
      <c r="R833" s="8">
        <v>70</v>
      </c>
      <c r="S833" s="8"/>
      <c r="T833" s="8">
        <f t="shared" si="2110"/>
        <v>70</v>
      </c>
      <c r="U833" s="8"/>
      <c r="V833" s="8">
        <f t="shared" si="2111"/>
        <v>70</v>
      </c>
      <c r="W833" s="8"/>
      <c r="X833" s="8">
        <f>SUM(V833:W833)</f>
        <v>70</v>
      </c>
      <c r="Y833" s="8"/>
      <c r="Z833" s="8">
        <f>SUM(X833:Y833)</f>
        <v>70</v>
      </c>
      <c r="AA833" s="8">
        <v>70</v>
      </c>
      <c r="AB833" s="8"/>
      <c r="AC833" s="8">
        <f t="shared" si="2112"/>
        <v>70</v>
      </c>
      <c r="AD833" s="8"/>
      <c r="AE833" s="8">
        <f t="shared" si="2113"/>
        <v>70</v>
      </c>
      <c r="AF833" s="8"/>
      <c r="AG833" s="8">
        <f>SUM(AE833:AF833)</f>
        <v>70</v>
      </c>
      <c r="AH833" s="83"/>
    </row>
    <row r="834" spans="1:34" ht="15.75" hidden="1" outlineLevel="7" x14ac:dyDescent="0.2">
      <c r="A834" s="5" t="s">
        <v>441</v>
      </c>
      <c r="B834" s="5" t="s">
        <v>553</v>
      </c>
      <c r="C834" s="11"/>
      <c r="D834" s="11"/>
      <c r="E834" s="12" t="s">
        <v>537</v>
      </c>
      <c r="F834" s="4">
        <f>F835+F845</f>
        <v>45355.8</v>
      </c>
      <c r="G834" s="4">
        <f t="shared" ref="G834:J834" si="2114">G835+G845</f>
        <v>0</v>
      </c>
      <c r="H834" s="4">
        <f t="shared" si="2114"/>
        <v>45355.8</v>
      </c>
      <c r="I834" s="4">
        <f t="shared" si="2114"/>
        <v>0</v>
      </c>
      <c r="J834" s="4">
        <f t="shared" si="2114"/>
        <v>0</v>
      </c>
      <c r="K834" s="4">
        <f t="shared" ref="K834:L834" si="2115">K835+K845</f>
        <v>0</v>
      </c>
      <c r="L834" s="4">
        <f t="shared" si="2115"/>
        <v>45355.8</v>
      </c>
      <c r="M834" s="4">
        <f t="shared" ref="M834:Q834" si="2116">M835+M845</f>
        <v>0</v>
      </c>
      <c r="N834" s="4">
        <f t="shared" si="2116"/>
        <v>45355.8</v>
      </c>
      <c r="O834" s="4">
        <f t="shared" si="2116"/>
        <v>0</v>
      </c>
      <c r="P834" s="4">
        <f t="shared" si="2116"/>
        <v>0</v>
      </c>
      <c r="Q834" s="4">
        <f t="shared" si="2116"/>
        <v>45355.8</v>
      </c>
      <c r="R834" s="4">
        <f t="shared" ref="R834:AA834" si="2117">R835+R845</f>
        <v>43017</v>
      </c>
      <c r="S834" s="4">
        <f t="shared" ref="S834" si="2118">S835+S845</f>
        <v>0</v>
      </c>
      <c r="T834" s="4">
        <f t="shared" ref="T834:Z834" si="2119">T835+T845</f>
        <v>43017</v>
      </c>
      <c r="U834" s="4">
        <f t="shared" si="2119"/>
        <v>0</v>
      </c>
      <c r="V834" s="4">
        <f t="shared" si="2119"/>
        <v>43017</v>
      </c>
      <c r="W834" s="4">
        <f t="shared" si="2119"/>
        <v>0</v>
      </c>
      <c r="X834" s="4">
        <f t="shared" si="2119"/>
        <v>43017</v>
      </c>
      <c r="Y834" s="4">
        <f t="shared" si="2119"/>
        <v>0</v>
      </c>
      <c r="Z834" s="4">
        <f t="shared" si="2119"/>
        <v>43017</v>
      </c>
      <c r="AA834" s="4">
        <f t="shared" si="2117"/>
        <v>43017</v>
      </c>
      <c r="AB834" s="4">
        <f t="shared" ref="AB834" si="2120">AB835+AB845</f>
        <v>0</v>
      </c>
      <c r="AC834" s="4">
        <f t="shared" ref="AC834:AG834" si="2121">AC835+AC845</f>
        <v>43017</v>
      </c>
      <c r="AD834" s="4">
        <f t="shared" si="2121"/>
        <v>0</v>
      </c>
      <c r="AE834" s="4">
        <f t="shared" si="2121"/>
        <v>43017</v>
      </c>
      <c r="AF834" s="4">
        <f t="shared" si="2121"/>
        <v>0</v>
      </c>
      <c r="AG834" s="4">
        <f t="shared" si="2121"/>
        <v>43017</v>
      </c>
      <c r="AH834" s="83"/>
    </row>
    <row r="835" spans="1:34" ht="15.75" hidden="1" outlineLevel="1" x14ac:dyDescent="0.2">
      <c r="A835" s="5" t="s">
        <v>441</v>
      </c>
      <c r="B835" s="5" t="s">
        <v>414</v>
      </c>
      <c r="C835" s="5"/>
      <c r="D835" s="5"/>
      <c r="E835" s="18" t="s">
        <v>415</v>
      </c>
      <c r="F835" s="4">
        <f>F836</f>
        <v>43833</v>
      </c>
      <c r="G835" s="4">
        <f t="shared" ref="G835:Q843" si="2122">G836</f>
        <v>0</v>
      </c>
      <c r="H835" s="4">
        <f t="shared" si="2122"/>
        <v>43833</v>
      </c>
      <c r="I835" s="4">
        <f t="shared" si="2122"/>
        <v>0</v>
      </c>
      <c r="J835" s="4">
        <f t="shared" si="2122"/>
        <v>0</v>
      </c>
      <c r="K835" s="4">
        <f t="shared" si="2122"/>
        <v>0</v>
      </c>
      <c r="L835" s="4">
        <f t="shared" si="2122"/>
        <v>43833</v>
      </c>
      <c r="M835" s="4">
        <f t="shared" si="2122"/>
        <v>0</v>
      </c>
      <c r="N835" s="4">
        <f t="shared" si="2122"/>
        <v>43833</v>
      </c>
      <c r="O835" s="4">
        <f t="shared" si="2122"/>
        <v>0</v>
      </c>
      <c r="P835" s="4">
        <f t="shared" si="2122"/>
        <v>0</v>
      </c>
      <c r="Q835" s="4">
        <f t="shared" si="2122"/>
        <v>43833</v>
      </c>
      <c r="R835" s="4">
        <f t="shared" ref="R835:AA835" si="2123">R836</f>
        <v>41645</v>
      </c>
      <c r="S835" s="4">
        <f t="shared" ref="S835:S843" si="2124">S836</f>
        <v>0</v>
      </c>
      <c r="T835" s="4">
        <f t="shared" ref="T835:Z843" si="2125">T836</f>
        <v>41645</v>
      </c>
      <c r="U835" s="4">
        <f t="shared" si="2125"/>
        <v>0</v>
      </c>
      <c r="V835" s="4">
        <f t="shared" si="2125"/>
        <v>41645</v>
      </c>
      <c r="W835" s="4">
        <f t="shared" si="2125"/>
        <v>0</v>
      </c>
      <c r="X835" s="4">
        <f t="shared" si="2125"/>
        <v>41645</v>
      </c>
      <c r="Y835" s="4">
        <f t="shared" si="2125"/>
        <v>0</v>
      </c>
      <c r="Z835" s="4">
        <f t="shared" si="2125"/>
        <v>41645</v>
      </c>
      <c r="AA835" s="4">
        <f t="shared" si="2123"/>
        <v>41645</v>
      </c>
      <c r="AB835" s="4">
        <f t="shared" ref="AB835:AB843" si="2126">AB836</f>
        <v>0</v>
      </c>
      <c r="AC835" s="4">
        <f t="shared" ref="AC835:AG843" si="2127">AC836</f>
        <v>41645</v>
      </c>
      <c r="AD835" s="4">
        <f t="shared" si="2127"/>
        <v>0</v>
      </c>
      <c r="AE835" s="4">
        <f t="shared" si="2127"/>
        <v>41645</v>
      </c>
      <c r="AF835" s="4">
        <f t="shared" si="2127"/>
        <v>0</v>
      </c>
      <c r="AG835" s="4">
        <f t="shared" si="2127"/>
        <v>41645</v>
      </c>
      <c r="AH835" s="83"/>
    </row>
    <row r="836" spans="1:34" ht="31.5" hidden="1" outlineLevel="2" x14ac:dyDescent="0.2">
      <c r="A836" s="5" t="s">
        <v>441</v>
      </c>
      <c r="B836" s="5" t="s">
        <v>414</v>
      </c>
      <c r="C836" s="5" t="s">
        <v>205</v>
      </c>
      <c r="D836" s="5"/>
      <c r="E836" s="18" t="s">
        <v>206</v>
      </c>
      <c r="F836" s="4">
        <f t="shared" ref="F836:M836" si="2128">F841</f>
        <v>43833</v>
      </c>
      <c r="G836" s="4">
        <f t="shared" si="2128"/>
        <v>0</v>
      </c>
      <c r="H836" s="4">
        <f t="shared" si="2128"/>
        <v>43833</v>
      </c>
      <c r="I836" s="4">
        <f t="shared" si="2128"/>
        <v>0</v>
      </c>
      <c r="J836" s="4">
        <f t="shared" si="2128"/>
        <v>0</v>
      </c>
      <c r="K836" s="4">
        <f t="shared" si="2128"/>
        <v>0</v>
      </c>
      <c r="L836" s="4">
        <f t="shared" si="2128"/>
        <v>43833</v>
      </c>
      <c r="M836" s="4">
        <f t="shared" si="2128"/>
        <v>0</v>
      </c>
      <c r="N836" s="4">
        <f>N841+N837</f>
        <v>43833</v>
      </c>
      <c r="O836" s="4">
        <f t="shared" ref="O836:AG836" si="2129">O841+O837</f>
        <v>0</v>
      </c>
      <c r="P836" s="4">
        <f t="shared" si="2129"/>
        <v>0</v>
      </c>
      <c r="Q836" s="4">
        <f t="shared" si="2129"/>
        <v>43833</v>
      </c>
      <c r="R836" s="4">
        <f t="shared" si="2129"/>
        <v>41645</v>
      </c>
      <c r="S836" s="4">
        <f t="shared" si="2129"/>
        <v>0</v>
      </c>
      <c r="T836" s="4">
        <f t="shared" si="2129"/>
        <v>41645</v>
      </c>
      <c r="U836" s="4">
        <f t="shared" si="2129"/>
        <v>0</v>
      </c>
      <c r="V836" s="4">
        <f t="shared" si="2129"/>
        <v>41645</v>
      </c>
      <c r="W836" s="4">
        <f t="shared" si="2129"/>
        <v>0</v>
      </c>
      <c r="X836" s="4">
        <f t="shared" si="2129"/>
        <v>41645</v>
      </c>
      <c r="Y836" s="4">
        <f t="shared" si="2129"/>
        <v>0</v>
      </c>
      <c r="Z836" s="4">
        <f t="shared" si="2129"/>
        <v>41645</v>
      </c>
      <c r="AA836" s="4">
        <f t="shared" si="2129"/>
        <v>41645</v>
      </c>
      <c r="AB836" s="4">
        <f t="shared" si="2129"/>
        <v>0</v>
      </c>
      <c r="AC836" s="4">
        <f t="shared" si="2129"/>
        <v>41645</v>
      </c>
      <c r="AD836" s="4">
        <f t="shared" si="2129"/>
        <v>0</v>
      </c>
      <c r="AE836" s="4">
        <f t="shared" si="2129"/>
        <v>41645</v>
      </c>
      <c r="AF836" s="4">
        <f t="shared" si="2129"/>
        <v>0</v>
      </c>
      <c r="AG836" s="4">
        <f t="shared" si="2129"/>
        <v>41645</v>
      </c>
      <c r="AH836" s="83"/>
    </row>
    <row r="837" spans="1:34" ht="31.5" hidden="1" outlineLevel="2" x14ac:dyDescent="0.2">
      <c r="A837" s="5" t="s">
        <v>441</v>
      </c>
      <c r="B837" s="5" t="s">
        <v>414</v>
      </c>
      <c r="C837" s="5" t="s">
        <v>301</v>
      </c>
      <c r="D837" s="5"/>
      <c r="E837" s="18" t="s">
        <v>302</v>
      </c>
      <c r="F837" s="4"/>
      <c r="G837" s="4"/>
      <c r="H837" s="4"/>
      <c r="I837" s="4"/>
      <c r="J837" s="4"/>
      <c r="K837" s="4"/>
      <c r="L837" s="4"/>
      <c r="M837" s="4"/>
      <c r="N837" s="4"/>
      <c r="O837" s="4">
        <f t="shared" si="2122"/>
        <v>0</v>
      </c>
      <c r="P837" s="4">
        <f t="shared" si="2122"/>
        <v>0</v>
      </c>
      <c r="Q837" s="4">
        <f t="shared" si="2122"/>
        <v>0</v>
      </c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83"/>
    </row>
    <row r="838" spans="1:34" ht="31.5" hidden="1" outlineLevel="2" x14ac:dyDescent="0.2">
      <c r="A838" s="5" t="s">
        <v>441</v>
      </c>
      <c r="B838" s="5" t="s">
        <v>414</v>
      </c>
      <c r="C838" s="5" t="s">
        <v>303</v>
      </c>
      <c r="D838" s="5"/>
      <c r="E838" s="18" t="s">
        <v>604</v>
      </c>
      <c r="F838" s="4"/>
      <c r="G838" s="4"/>
      <c r="H838" s="4"/>
      <c r="I838" s="4"/>
      <c r="J838" s="4"/>
      <c r="K838" s="4"/>
      <c r="L838" s="4"/>
      <c r="M838" s="4"/>
      <c r="N838" s="4"/>
      <c r="O838" s="4">
        <f t="shared" si="2122"/>
        <v>0</v>
      </c>
      <c r="P838" s="4">
        <f t="shared" si="2122"/>
        <v>0</v>
      </c>
      <c r="Q838" s="4">
        <f t="shared" si="2122"/>
        <v>0</v>
      </c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83"/>
    </row>
    <row r="839" spans="1:34" ht="31.5" hidden="1" outlineLevel="2" x14ac:dyDescent="0.2">
      <c r="A839" s="5" t="s">
        <v>441</v>
      </c>
      <c r="B839" s="5" t="s">
        <v>414</v>
      </c>
      <c r="C839" s="5" t="s">
        <v>708</v>
      </c>
      <c r="D839" s="10"/>
      <c r="E839" s="54" t="s">
        <v>707</v>
      </c>
      <c r="F839" s="4"/>
      <c r="G839" s="4"/>
      <c r="H839" s="4"/>
      <c r="I839" s="4"/>
      <c r="J839" s="4"/>
      <c r="K839" s="4"/>
      <c r="L839" s="4"/>
      <c r="M839" s="4"/>
      <c r="N839" s="4"/>
      <c r="O839" s="4">
        <f t="shared" si="2122"/>
        <v>0</v>
      </c>
      <c r="P839" s="4">
        <f t="shared" si="2122"/>
        <v>0</v>
      </c>
      <c r="Q839" s="4">
        <f t="shared" si="2122"/>
        <v>0</v>
      </c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83"/>
    </row>
    <row r="840" spans="1:34" ht="31.5" hidden="1" outlineLevel="2" collapsed="1" x14ac:dyDescent="0.2">
      <c r="A840" s="11" t="s">
        <v>441</v>
      </c>
      <c r="B840" s="11" t="s">
        <v>414</v>
      </c>
      <c r="C840" s="11" t="s">
        <v>708</v>
      </c>
      <c r="D840" s="9" t="s">
        <v>92</v>
      </c>
      <c r="E840" s="30" t="s">
        <v>584</v>
      </c>
      <c r="F840" s="4"/>
      <c r="G840" s="4"/>
      <c r="H840" s="4"/>
      <c r="I840" s="4"/>
      <c r="J840" s="4"/>
      <c r="K840" s="4"/>
      <c r="L840" s="4"/>
      <c r="M840" s="4"/>
      <c r="N840" s="4"/>
      <c r="O840" s="8"/>
      <c r="P840" s="8"/>
      <c r="Q840" s="8">
        <f>SUM(N840:P840)</f>
        <v>0</v>
      </c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83"/>
    </row>
    <row r="841" spans="1:34" ht="47.25" hidden="1" outlineLevel="3" x14ac:dyDescent="0.2">
      <c r="A841" s="5" t="s">
        <v>441</v>
      </c>
      <c r="B841" s="5" t="s">
        <v>414</v>
      </c>
      <c r="C841" s="5" t="s">
        <v>445</v>
      </c>
      <c r="D841" s="5"/>
      <c r="E841" s="18" t="s">
        <v>446</v>
      </c>
      <c r="F841" s="4">
        <f>F842</f>
        <v>43833</v>
      </c>
      <c r="G841" s="4">
        <f t="shared" si="2122"/>
        <v>0</v>
      </c>
      <c r="H841" s="4">
        <f t="shared" si="2122"/>
        <v>43833</v>
      </c>
      <c r="I841" s="4">
        <f t="shared" si="2122"/>
        <v>0</v>
      </c>
      <c r="J841" s="4">
        <f t="shared" si="2122"/>
        <v>0</v>
      </c>
      <c r="K841" s="4">
        <f t="shared" si="2122"/>
        <v>0</v>
      </c>
      <c r="L841" s="4">
        <f t="shared" si="2122"/>
        <v>43833</v>
      </c>
      <c r="M841" s="4">
        <f t="shared" si="2122"/>
        <v>0</v>
      </c>
      <c r="N841" s="4">
        <f t="shared" si="2122"/>
        <v>43833</v>
      </c>
      <c r="O841" s="4">
        <f t="shared" si="2122"/>
        <v>0</v>
      </c>
      <c r="P841" s="4">
        <f t="shared" si="2122"/>
        <v>0</v>
      </c>
      <c r="Q841" s="4">
        <f t="shared" si="2122"/>
        <v>43833</v>
      </c>
      <c r="R841" s="4">
        <f t="shared" ref="R841:R843" si="2130">R842</f>
        <v>41645</v>
      </c>
      <c r="S841" s="4">
        <f t="shared" si="2124"/>
        <v>0</v>
      </c>
      <c r="T841" s="4">
        <f t="shared" si="2125"/>
        <v>41645</v>
      </c>
      <c r="U841" s="4">
        <f t="shared" si="2125"/>
        <v>0</v>
      </c>
      <c r="V841" s="4">
        <f t="shared" si="2125"/>
        <v>41645</v>
      </c>
      <c r="W841" s="4">
        <f t="shared" si="2125"/>
        <v>0</v>
      </c>
      <c r="X841" s="4">
        <f t="shared" si="2125"/>
        <v>41645</v>
      </c>
      <c r="Y841" s="4">
        <f t="shared" si="2125"/>
        <v>0</v>
      </c>
      <c r="Z841" s="4">
        <f t="shared" si="2125"/>
        <v>41645</v>
      </c>
      <c r="AA841" s="4">
        <f t="shared" ref="AA841:AA843" si="2131">AA842</f>
        <v>41645</v>
      </c>
      <c r="AB841" s="4">
        <f t="shared" si="2126"/>
        <v>0</v>
      </c>
      <c r="AC841" s="4">
        <f t="shared" si="2127"/>
        <v>41645</v>
      </c>
      <c r="AD841" s="4">
        <f t="shared" si="2127"/>
        <v>0</v>
      </c>
      <c r="AE841" s="4">
        <f t="shared" si="2127"/>
        <v>41645</v>
      </c>
      <c r="AF841" s="4">
        <f t="shared" si="2127"/>
        <v>0</v>
      </c>
      <c r="AG841" s="4">
        <f t="shared" si="2127"/>
        <v>41645</v>
      </c>
      <c r="AH841" s="83"/>
    </row>
    <row r="842" spans="1:34" ht="31.5" hidden="1" outlineLevel="4" x14ac:dyDescent="0.2">
      <c r="A842" s="5" t="s">
        <v>441</v>
      </c>
      <c r="B842" s="5" t="s">
        <v>414</v>
      </c>
      <c r="C842" s="5" t="s">
        <v>447</v>
      </c>
      <c r="D842" s="5"/>
      <c r="E842" s="18" t="s">
        <v>57</v>
      </c>
      <c r="F842" s="4">
        <f>F843</f>
        <v>43833</v>
      </c>
      <c r="G842" s="4">
        <f t="shared" si="2122"/>
        <v>0</v>
      </c>
      <c r="H842" s="4">
        <f t="shared" si="2122"/>
        <v>43833</v>
      </c>
      <c r="I842" s="4">
        <f t="shared" si="2122"/>
        <v>0</v>
      </c>
      <c r="J842" s="4">
        <f t="shared" si="2122"/>
        <v>0</v>
      </c>
      <c r="K842" s="4">
        <f t="shared" si="2122"/>
        <v>0</v>
      </c>
      <c r="L842" s="4">
        <f t="shared" si="2122"/>
        <v>43833</v>
      </c>
      <c r="M842" s="4">
        <f t="shared" si="2122"/>
        <v>0</v>
      </c>
      <c r="N842" s="4">
        <f t="shared" si="2122"/>
        <v>43833</v>
      </c>
      <c r="O842" s="4">
        <f t="shared" si="2122"/>
        <v>0</v>
      </c>
      <c r="P842" s="4">
        <f t="shared" si="2122"/>
        <v>0</v>
      </c>
      <c r="Q842" s="4">
        <f t="shared" si="2122"/>
        <v>43833</v>
      </c>
      <c r="R842" s="4">
        <f t="shared" si="2130"/>
        <v>41645</v>
      </c>
      <c r="S842" s="4">
        <f t="shared" si="2124"/>
        <v>0</v>
      </c>
      <c r="T842" s="4">
        <f t="shared" si="2125"/>
        <v>41645</v>
      </c>
      <c r="U842" s="4">
        <f t="shared" si="2125"/>
        <v>0</v>
      </c>
      <c r="V842" s="4">
        <f t="shared" si="2125"/>
        <v>41645</v>
      </c>
      <c r="W842" s="4">
        <f t="shared" si="2125"/>
        <v>0</v>
      </c>
      <c r="X842" s="4">
        <f t="shared" si="2125"/>
        <v>41645</v>
      </c>
      <c r="Y842" s="4">
        <f t="shared" si="2125"/>
        <v>0</v>
      </c>
      <c r="Z842" s="4">
        <f t="shared" si="2125"/>
        <v>41645</v>
      </c>
      <c r="AA842" s="4">
        <f t="shared" si="2131"/>
        <v>41645</v>
      </c>
      <c r="AB842" s="4">
        <f t="shared" si="2126"/>
        <v>0</v>
      </c>
      <c r="AC842" s="4">
        <f t="shared" si="2127"/>
        <v>41645</v>
      </c>
      <c r="AD842" s="4">
        <f t="shared" si="2127"/>
        <v>0</v>
      </c>
      <c r="AE842" s="4">
        <f t="shared" si="2127"/>
        <v>41645</v>
      </c>
      <c r="AF842" s="4">
        <f t="shared" si="2127"/>
        <v>0</v>
      </c>
      <c r="AG842" s="4">
        <f t="shared" si="2127"/>
        <v>41645</v>
      </c>
      <c r="AH842" s="83"/>
    </row>
    <row r="843" spans="1:34" ht="18" hidden="1" customHeight="1" outlineLevel="5" x14ac:dyDescent="0.2">
      <c r="A843" s="5" t="s">
        <v>441</v>
      </c>
      <c r="B843" s="5" t="s">
        <v>414</v>
      </c>
      <c r="C843" s="5" t="s">
        <v>448</v>
      </c>
      <c r="D843" s="5"/>
      <c r="E843" s="18" t="s">
        <v>417</v>
      </c>
      <c r="F843" s="4">
        <f>F844</f>
        <v>43833</v>
      </c>
      <c r="G843" s="4">
        <f t="shared" si="2122"/>
        <v>0</v>
      </c>
      <c r="H843" s="4">
        <f t="shared" si="2122"/>
        <v>43833</v>
      </c>
      <c r="I843" s="4">
        <f t="shared" si="2122"/>
        <v>0</v>
      </c>
      <c r="J843" s="4">
        <f t="shared" si="2122"/>
        <v>0</v>
      </c>
      <c r="K843" s="4">
        <f t="shared" si="2122"/>
        <v>0</v>
      </c>
      <c r="L843" s="4">
        <f t="shared" si="2122"/>
        <v>43833</v>
      </c>
      <c r="M843" s="4">
        <f t="shared" si="2122"/>
        <v>0</v>
      </c>
      <c r="N843" s="4">
        <f t="shared" si="2122"/>
        <v>43833</v>
      </c>
      <c r="O843" s="4">
        <f t="shared" si="2122"/>
        <v>0</v>
      </c>
      <c r="P843" s="4">
        <f t="shared" si="2122"/>
        <v>0</v>
      </c>
      <c r="Q843" s="4">
        <f t="shared" si="2122"/>
        <v>43833</v>
      </c>
      <c r="R843" s="4">
        <f t="shared" si="2130"/>
        <v>41645</v>
      </c>
      <c r="S843" s="4">
        <f t="shared" si="2124"/>
        <v>0</v>
      </c>
      <c r="T843" s="4">
        <f t="shared" si="2125"/>
        <v>41645</v>
      </c>
      <c r="U843" s="4">
        <f t="shared" si="2125"/>
        <v>0</v>
      </c>
      <c r="V843" s="4">
        <f t="shared" si="2125"/>
        <v>41645</v>
      </c>
      <c r="W843" s="4">
        <f t="shared" si="2125"/>
        <v>0</v>
      </c>
      <c r="X843" s="4">
        <f t="shared" si="2125"/>
        <v>41645</v>
      </c>
      <c r="Y843" s="4">
        <f t="shared" si="2125"/>
        <v>0</v>
      </c>
      <c r="Z843" s="4">
        <f t="shared" si="2125"/>
        <v>41645</v>
      </c>
      <c r="AA843" s="4">
        <f t="shared" si="2131"/>
        <v>41645</v>
      </c>
      <c r="AB843" s="4">
        <f t="shared" si="2126"/>
        <v>0</v>
      </c>
      <c r="AC843" s="4">
        <f t="shared" si="2127"/>
        <v>41645</v>
      </c>
      <c r="AD843" s="4">
        <f t="shared" si="2127"/>
        <v>0</v>
      </c>
      <c r="AE843" s="4">
        <f t="shared" si="2127"/>
        <v>41645</v>
      </c>
      <c r="AF843" s="4">
        <f t="shared" si="2127"/>
        <v>0</v>
      </c>
      <c r="AG843" s="4">
        <f t="shared" si="2127"/>
        <v>41645</v>
      </c>
      <c r="AH843" s="83"/>
    </row>
    <row r="844" spans="1:34" ht="31.5" hidden="1" outlineLevel="7" x14ac:dyDescent="0.2">
      <c r="A844" s="11" t="s">
        <v>441</v>
      </c>
      <c r="B844" s="11" t="s">
        <v>414</v>
      </c>
      <c r="C844" s="11" t="s">
        <v>448</v>
      </c>
      <c r="D844" s="11" t="s">
        <v>92</v>
      </c>
      <c r="E844" s="15" t="s">
        <v>93</v>
      </c>
      <c r="F844" s="8">
        <v>43833</v>
      </c>
      <c r="G844" s="8"/>
      <c r="H844" s="8">
        <f t="shared" ref="H844" si="2132">SUM(F844:G844)</f>
        <v>43833</v>
      </c>
      <c r="I844" s="8"/>
      <c r="J844" s="8"/>
      <c r="K844" s="8"/>
      <c r="L844" s="8">
        <f t="shared" ref="L844" si="2133">SUM(H844:K844)</f>
        <v>43833</v>
      </c>
      <c r="M844" s="8"/>
      <c r="N844" s="8">
        <f>SUM(L844:M844)</f>
        <v>43833</v>
      </c>
      <c r="O844" s="8"/>
      <c r="P844" s="8"/>
      <c r="Q844" s="8">
        <f>SUM(N844:P844)</f>
        <v>43833</v>
      </c>
      <c r="R844" s="8">
        <v>41645</v>
      </c>
      <c r="S844" s="8"/>
      <c r="T844" s="8">
        <f t="shared" ref="T844" si="2134">SUM(R844:S844)</f>
        <v>41645</v>
      </c>
      <c r="U844" s="8"/>
      <c r="V844" s="8">
        <f t="shared" ref="V844" si="2135">SUM(T844:U844)</f>
        <v>41645</v>
      </c>
      <c r="W844" s="8"/>
      <c r="X844" s="8">
        <f>SUM(V844:W844)</f>
        <v>41645</v>
      </c>
      <c r="Y844" s="8"/>
      <c r="Z844" s="8">
        <f>SUM(X844:Y844)</f>
        <v>41645</v>
      </c>
      <c r="AA844" s="8">
        <v>41645</v>
      </c>
      <c r="AB844" s="8"/>
      <c r="AC844" s="8">
        <f t="shared" ref="AC844" si="2136">SUM(AA844:AB844)</f>
        <v>41645</v>
      </c>
      <c r="AD844" s="8"/>
      <c r="AE844" s="8">
        <f t="shared" ref="AE844" si="2137">SUM(AC844:AD844)</f>
        <v>41645</v>
      </c>
      <c r="AF844" s="8"/>
      <c r="AG844" s="8">
        <f>SUM(AE844:AF844)</f>
        <v>41645</v>
      </c>
      <c r="AH844" s="83"/>
    </row>
    <row r="845" spans="1:34" ht="15.75" hidden="1" outlineLevel="1" x14ac:dyDescent="0.2">
      <c r="A845" s="5" t="s">
        <v>441</v>
      </c>
      <c r="B845" s="5" t="s">
        <v>418</v>
      </c>
      <c r="C845" s="5"/>
      <c r="D845" s="5"/>
      <c r="E845" s="18" t="s">
        <v>419</v>
      </c>
      <c r="F845" s="4">
        <f>F846</f>
        <v>1522.8</v>
      </c>
      <c r="G845" s="4">
        <f t="shared" ref="G845:Q845" si="2138">G846</f>
        <v>0</v>
      </c>
      <c r="H845" s="4">
        <f t="shared" si="2138"/>
        <v>1522.8</v>
      </c>
      <c r="I845" s="4">
        <f t="shared" si="2138"/>
        <v>0</v>
      </c>
      <c r="J845" s="4">
        <f t="shared" si="2138"/>
        <v>0</v>
      </c>
      <c r="K845" s="4">
        <f t="shared" si="2138"/>
        <v>0</v>
      </c>
      <c r="L845" s="4">
        <f t="shared" si="2138"/>
        <v>1522.8</v>
      </c>
      <c r="M845" s="4">
        <f t="shared" si="2138"/>
        <v>0</v>
      </c>
      <c r="N845" s="4">
        <f t="shared" si="2138"/>
        <v>1522.8</v>
      </c>
      <c r="O845" s="4">
        <f t="shared" si="2138"/>
        <v>0</v>
      </c>
      <c r="P845" s="4">
        <f t="shared" si="2138"/>
        <v>0</v>
      </c>
      <c r="Q845" s="4">
        <f t="shared" si="2138"/>
        <v>1522.8</v>
      </c>
      <c r="R845" s="4">
        <f t="shared" ref="R845:AA845" si="2139">R846</f>
        <v>1372</v>
      </c>
      <c r="S845" s="4">
        <f t="shared" ref="S845" si="2140">S846</f>
        <v>0</v>
      </c>
      <c r="T845" s="4">
        <f t="shared" ref="T845:Z845" si="2141">T846</f>
        <v>1372</v>
      </c>
      <c r="U845" s="4">
        <f t="shared" si="2141"/>
        <v>0</v>
      </c>
      <c r="V845" s="4">
        <f t="shared" si="2141"/>
        <v>1372</v>
      </c>
      <c r="W845" s="4">
        <f t="shared" si="2141"/>
        <v>0</v>
      </c>
      <c r="X845" s="4">
        <f t="shared" si="2141"/>
        <v>1372</v>
      </c>
      <c r="Y845" s="4">
        <f t="shared" si="2141"/>
        <v>0</v>
      </c>
      <c r="Z845" s="4">
        <f t="shared" si="2141"/>
        <v>1372</v>
      </c>
      <c r="AA845" s="4">
        <f t="shared" si="2139"/>
        <v>1372</v>
      </c>
      <c r="AB845" s="4">
        <f t="shared" ref="AB845" si="2142">AB846</f>
        <v>0</v>
      </c>
      <c r="AC845" s="4">
        <f t="shared" ref="AC845:AG845" si="2143">AC846</f>
        <v>1372</v>
      </c>
      <c r="AD845" s="4">
        <f t="shared" si="2143"/>
        <v>0</v>
      </c>
      <c r="AE845" s="4">
        <f t="shared" si="2143"/>
        <v>1372</v>
      </c>
      <c r="AF845" s="4">
        <f t="shared" si="2143"/>
        <v>0</v>
      </c>
      <c r="AG845" s="4">
        <f t="shared" si="2143"/>
        <v>1372</v>
      </c>
      <c r="AH845" s="83"/>
    </row>
    <row r="846" spans="1:34" ht="31.5" hidden="1" outlineLevel="2" x14ac:dyDescent="0.2">
      <c r="A846" s="5" t="s">
        <v>441</v>
      </c>
      <c r="B846" s="5" t="s">
        <v>418</v>
      </c>
      <c r="C846" s="5" t="s">
        <v>205</v>
      </c>
      <c r="D846" s="5"/>
      <c r="E846" s="18" t="s">
        <v>206</v>
      </c>
      <c r="F846" s="4">
        <f>F847+F851</f>
        <v>1522.8</v>
      </c>
      <c r="G846" s="4">
        <f t="shared" ref="G846:J846" si="2144">G847+G851</f>
        <v>0</v>
      </c>
      <c r="H846" s="4">
        <f t="shared" si="2144"/>
        <v>1522.8</v>
      </c>
      <c r="I846" s="4">
        <f t="shared" si="2144"/>
        <v>0</v>
      </c>
      <c r="J846" s="4">
        <f t="shared" si="2144"/>
        <v>0</v>
      </c>
      <c r="K846" s="4">
        <f t="shared" ref="K846:L846" si="2145">K847+K851</f>
        <v>0</v>
      </c>
      <c r="L846" s="4">
        <f t="shared" si="2145"/>
        <v>1522.8</v>
      </c>
      <c r="M846" s="4">
        <f t="shared" ref="M846:Q846" si="2146">M847+M851</f>
        <v>0</v>
      </c>
      <c r="N846" s="4">
        <f t="shared" si="2146"/>
        <v>1522.8</v>
      </c>
      <c r="O846" s="4">
        <f t="shared" si="2146"/>
        <v>0</v>
      </c>
      <c r="P846" s="4">
        <f t="shared" si="2146"/>
        <v>0</v>
      </c>
      <c r="Q846" s="4">
        <f t="shared" si="2146"/>
        <v>1522.8</v>
      </c>
      <c r="R846" s="4">
        <f>R847+R851</f>
        <v>1372</v>
      </c>
      <c r="S846" s="4">
        <f t="shared" ref="S846" si="2147">S847+S851</f>
        <v>0</v>
      </c>
      <c r="T846" s="4">
        <f t="shared" ref="T846:Z846" si="2148">T847+T851</f>
        <v>1372</v>
      </c>
      <c r="U846" s="4">
        <f t="shared" si="2148"/>
        <v>0</v>
      </c>
      <c r="V846" s="4">
        <f t="shared" si="2148"/>
        <v>1372</v>
      </c>
      <c r="W846" s="4">
        <f t="shared" si="2148"/>
        <v>0</v>
      </c>
      <c r="X846" s="4">
        <f t="shared" si="2148"/>
        <v>1372</v>
      </c>
      <c r="Y846" s="4">
        <f t="shared" si="2148"/>
        <v>0</v>
      </c>
      <c r="Z846" s="4">
        <f t="shared" si="2148"/>
        <v>1372</v>
      </c>
      <c r="AA846" s="4">
        <f>AA847+AA851</f>
        <v>1372</v>
      </c>
      <c r="AB846" s="4">
        <f t="shared" ref="AB846" si="2149">AB847+AB851</f>
        <v>0</v>
      </c>
      <c r="AC846" s="4">
        <f t="shared" ref="AC846:AG846" si="2150">AC847+AC851</f>
        <v>1372</v>
      </c>
      <c r="AD846" s="4">
        <f t="shared" si="2150"/>
        <v>0</v>
      </c>
      <c r="AE846" s="4">
        <f t="shared" si="2150"/>
        <v>1372</v>
      </c>
      <c r="AF846" s="4">
        <f t="shared" si="2150"/>
        <v>0</v>
      </c>
      <c r="AG846" s="4">
        <f t="shared" si="2150"/>
        <v>1372</v>
      </c>
      <c r="AH846" s="83"/>
    </row>
    <row r="847" spans="1:34" ht="31.5" hidden="1" outlineLevel="3" x14ac:dyDescent="0.2">
      <c r="A847" s="5" t="s">
        <v>441</v>
      </c>
      <c r="B847" s="5" t="s">
        <v>418</v>
      </c>
      <c r="C847" s="5" t="s">
        <v>449</v>
      </c>
      <c r="D847" s="5"/>
      <c r="E847" s="18" t="s">
        <v>450</v>
      </c>
      <c r="F847" s="4">
        <f>F848</f>
        <v>500</v>
      </c>
      <c r="G847" s="4">
        <f t="shared" ref="G847:Q849" si="2151">G848</f>
        <v>0</v>
      </c>
      <c r="H847" s="4">
        <f t="shared" si="2151"/>
        <v>500</v>
      </c>
      <c r="I847" s="4">
        <f t="shared" si="2151"/>
        <v>0</v>
      </c>
      <c r="J847" s="4">
        <f t="shared" si="2151"/>
        <v>0</v>
      </c>
      <c r="K847" s="4">
        <f t="shared" si="2151"/>
        <v>0</v>
      </c>
      <c r="L847" s="4">
        <f t="shared" si="2151"/>
        <v>500</v>
      </c>
      <c r="M847" s="4">
        <f t="shared" si="2151"/>
        <v>0</v>
      </c>
      <c r="N847" s="4">
        <f t="shared" si="2151"/>
        <v>500</v>
      </c>
      <c r="O847" s="4">
        <f t="shared" si="2151"/>
        <v>0</v>
      </c>
      <c r="P847" s="4">
        <f t="shared" si="2151"/>
        <v>0</v>
      </c>
      <c r="Q847" s="4">
        <f t="shared" si="2151"/>
        <v>500</v>
      </c>
      <c r="R847" s="4">
        <f t="shared" ref="R847:AA848" si="2152">R848</f>
        <v>400</v>
      </c>
      <c r="S847" s="4">
        <f t="shared" ref="S847:S849" si="2153">S848</f>
        <v>0</v>
      </c>
      <c r="T847" s="4">
        <f t="shared" ref="T847:Z849" si="2154">T848</f>
        <v>400</v>
      </c>
      <c r="U847" s="4">
        <f t="shared" si="2154"/>
        <v>0</v>
      </c>
      <c r="V847" s="4">
        <f t="shared" si="2154"/>
        <v>400</v>
      </c>
      <c r="W847" s="4">
        <f t="shared" si="2154"/>
        <v>0</v>
      </c>
      <c r="X847" s="4">
        <f t="shared" si="2154"/>
        <v>400</v>
      </c>
      <c r="Y847" s="4">
        <f t="shared" si="2154"/>
        <v>0</v>
      </c>
      <c r="Z847" s="4">
        <f t="shared" si="2154"/>
        <v>400</v>
      </c>
      <c r="AA847" s="4">
        <f t="shared" si="2152"/>
        <v>400</v>
      </c>
      <c r="AB847" s="4">
        <f t="shared" ref="AB847:AB849" si="2155">AB848</f>
        <v>0</v>
      </c>
      <c r="AC847" s="4">
        <f t="shared" ref="AC847:AG849" si="2156">AC848</f>
        <v>400</v>
      </c>
      <c r="AD847" s="4">
        <f t="shared" si="2156"/>
        <v>0</v>
      </c>
      <c r="AE847" s="4">
        <f t="shared" si="2156"/>
        <v>400</v>
      </c>
      <c r="AF847" s="4">
        <f t="shared" si="2156"/>
        <v>0</v>
      </c>
      <c r="AG847" s="4">
        <f t="shared" si="2156"/>
        <v>400</v>
      </c>
      <c r="AH847" s="83"/>
    </row>
    <row r="848" spans="1:34" ht="47.25" hidden="1" outlineLevel="4" x14ac:dyDescent="0.2">
      <c r="A848" s="5" t="s">
        <v>441</v>
      </c>
      <c r="B848" s="5" t="s">
        <v>418</v>
      </c>
      <c r="C848" s="5" t="s">
        <v>451</v>
      </c>
      <c r="D848" s="5"/>
      <c r="E848" s="18" t="s">
        <v>452</v>
      </c>
      <c r="F848" s="4">
        <f>F849</f>
        <v>500</v>
      </c>
      <c r="G848" s="4">
        <f t="shared" si="2151"/>
        <v>0</v>
      </c>
      <c r="H848" s="4">
        <f t="shared" si="2151"/>
        <v>500</v>
      </c>
      <c r="I848" s="4">
        <f t="shared" si="2151"/>
        <v>0</v>
      </c>
      <c r="J848" s="4">
        <f t="shared" si="2151"/>
        <v>0</v>
      </c>
      <c r="K848" s="4">
        <f t="shared" si="2151"/>
        <v>0</v>
      </c>
      <c r="L848" s="4">
        <f t="shared" si="2151"/>
        <v>500</v>
      </c>
      <c r="M848" s="4">
        <f t="shared" si="2151"/>
        <v>0</v>
      </c>
      <c r="N848" s="4">
        <f t="shared" si="2151"/>
        <v>500</v>
      </c>
      <c r="O848" s="4">
        <f t="shared" si="2151"/>
        <v>0</v>
      </c>
      <c r="P848" s="4">
        <f t="shared" si="2151"/>
        <v>0</v>
      </c>
      <c r="Q848" s="4">
        <f t="shared" si="2151"/>
        <v>500</v>
      </c>
      <c r="R848" s="4">
        <f t="shared" si="2152"/>
        <v>400</v>
      </c>
      <c r="S848" s="4">
        <f t="shared" si="2153"/>
        <v>0</v>
      </c>
      <c r="T848" s="4">
        <f t="shared" si="2154"/>
        <v>400</v>
      </c>
      <c r="U848" s="4">
        <f t="shared" si="2154"/>
        <v>0</v>
      </c>
      <c r="V848" s="4">
        <f t="shared" si="2154"/>
        <v>400</v>
      </c>
      <c r="W848" s="4">
        <f t="shared" si="2154"/>
        <v>0</v>
      </c>
      <c r="X848" s="4">
        <f t="shared" si="2154"/>
        <v>400</v>
      </c>
      <c r="Y848" s="4">
        <f t="shared" si="2154"/>
        <v>0</v>
      </c>
      <c r="Z848" s="4">
        <f t="shared" si="2154"/>
        <v>400</v>
      </c>
      <c r="AA848" s="4">
        <f t="shared" si="2152"/>
        <v>400</v>
      </c>
      <c r="AB848" s="4">
        <f t="shared" si="2155"/>
        <v>0</v>
      </c>
      <c r="AC848" s="4">
        <f t="shared" si="2156"/>
        <v>400</v>
      </c>
      <c r="AD848" s="4">
        <f t="shared" si="2156"/>
        <v>0</v>
      </c>
      <c r="AE848" s="4">
        <f t="shared" si="2156"/>
        <v>400</v>
      </c>
      <c r="AF848" s="4">
        <f t="shared" si="2156"/>
        <v>0</v>
      </c>
      <c r="AG848" s="4">
        <f t="shared" si="2156"/>
        <v>400</v>
      </c>
      <c r="AH848" s="83"/>
    </row>
    <row r="849" spans="1:34" ht="15.75" hidden="1" outlineLevel="5" x14ac:dyDescent="0.2">
      <c r="A849" s="5" t="s">
        <v>441</v>
      </c>
      <c r="B849" s="5" t="s">
        <v>418</v>
      </c>
      <c r="C849" s="5" t="s">
        <v>453</v>
      </c>
      <c r="D849" s="5"/>
      <c r="E849" s="18" t="s">
        <v>454</v>
      </c>
      <c r="F849" s="4">
        <f>F850</f>
        <v>500</v>
      </c>
      <c r="G849" s="4">
        <f t="shared" si="2151"/>
        <v>0</v>
      </c>
      <c r="H849" s="4">
        <f t="shared" si="2151"/>
        <v>500</v>
      </c>
      <c r="I849" s="4">
        <f t="shared" si="2151"/>
        <v>0</v>
      </c>
      <c r="J849" s="4">
        <f t="shared" si="2151"/>
        <v>0</v>
      </c>
      <c r="K849" s="4">
        <f t="shared" si="2151"/>
        <v>0</v>
      </c>
      <c r="L849" s="4">
        <f t="shared" si="2151"/>
        <v>500</v>
      </c>
      <c r="M849" s="4">
        <f t="shared" si="2151"/>
        <v>0</v>
      </c>
      <c r="N849" s="4">
        <f t="shared" si="2151"/>
        <v>500</v>
      </c>
      <c r="O849" s="4">
        <f t="shared" si="2151"/>
        <v>0</v>
      </c>
      <c r="P849" s="4">
        <f t="shared" si="2151"/>
        <v>0</v>
      </c>
      <c r="Q849" s="4">
        <f t="shared" si="2151"/>
        <v>500</v>
      </c>
      <c r="R849" s="4">
        <f t="shared" ref="R849" si="2157">R850</f>
        <v>400</v>
      </c>
      <c r="S849" s="4">
        <f t="shared" si="2153"/>
        <v>0</v>
      </c>
      <c r="T849" s="4">
        <f t="shared" si="2154"/>
        <v>400</v>
      </c>
      <c r="U849" s="4">
        <f t="shared" si="2154"/>
        <v>0</v>
      </c>
      <c r="V849" s="4">
        <f t="shared" si="2154"/>
        <v>400</v>
      </c>
      <c r="W849" s="4">
        <f t="shared" si="2154"/>
        <v>0</v>
      </c>
      <c r="X849" s="4">
        <f t="shared" si="2154"/>
        <v>400</v>
      </c>
      <c r="Y849" s="4">
        <f t="shared" si="2154"/>
        <v>0</v>
      </c>
      <c r="Z849" s="4">
        <f t="shared" si="2154"/>
        <v>400</v>
      </c>
      <c r="AA849" s="4">
        <f t="shared" ref="AA849" si="2158">AA850</f>
        <v>400</v>
      </c>
      <c r="AB849" s="4">
        <f t="shared" si="2155"/>
        <v>0</v>
      </c>
      <c r="AC849" s="4">
        <f t="shared" si="2156"/>
        <v>400</v>
      </c>
      <c r="AD849" s="4">
        <f t="shared" si="2156"/>
        <v>0</v>
      </c>
      <c r="AE849" s="4">
        <f t="shared" si="2156"/>
        <v>400</v>
      </c>
      <c r="AF849" s="4">
        <f t="shared" si="2156"/>
        <v>0</v>
      </c>
      <c r="AG849" s="4">
        <f t="shared" si="2156"/>
        <v>400</v>
      </c>
      <c r="AH849" s="83"/>
    </row>
    <row r="850" spans="1:34" ht="31.5" hidden="1" outlineLevel="7" x14ac:dyDescent="0.2">
      <c r="A850" s="11" t="s">
        <v>441</v>
      </c>
      <c r="B850" s="11" t="s">
        <v>418</v>
      </c>
      <c r="C850" s="11" t="s">
        <v>453</v>
      </c>
      <c r="D850" s="11" t="s">
        <v>11</v>
      </c>
      <c r="E850" s="15" t="s">
        <v>12</v>
      </c>
      <c r="F850" s="8">
        <v>500</v>
      </c>
      <c r="G850" s="8"/>
      <c r="H850" s="8">
        <f t="shared" ref="H850" si="2159">SUM(F850:G850)</f>
        <v>500</v>
      </c>
      <c r="I850" s="8"/>
      <c r="J850" s="8"/>
      <c r="K850" s="8"/>
      <c r="L850" s="8">
        <f t="shared" ref="L850" si="2160">SUM(H850:K850)</f>
        <v>500</v>
      </c>
      <c r="M850" s="8"/>
      <c r="N850" s="8">
        <f>SUM(L850:M850)</f>
        <v>500</v>
      </c>
      <c r="O850" s="8"/>
      <c r="P850" s="8"/>
      <c r="Q850" s="8">
        <f>SUM(N850:P850)</f>
        <v>500</v>
      </c>
      <c r="R850" s="8">
        <v>400</v>
      </c>
      <c r="S850" s="8"/>
      <c r="T850" s="8">
        <f t="shared" ref="T850" si="2161">SUM(R850:S850)</f>
        <v>400</v>
      </c>
      <c r="U850" s="8"/>
      <c r="V850" s="8">
        <f t="shared" ref="V850" si="2162">SUM(T850:U850)</f>
        <v>400</v>
      </c>
      <c r="W850" s="8"/>
      <c r="X850" s="8">
        <f>SUM(V850:W850)</f>
        <v>400</v>
      </c>
      <c r="Y850" s="8"/>
      <c r="Z850" s="8">
        <f>SUM(X850:Y850)</f>
        <v>400</v>
      </c>
      <c r="AA850" s="8">
        <v>400</v>
      </c>
      <c r="AB850" s="8"/>
      <c r="AC850" s="8">
        <f t="shared" ref="AC850" si="2163">SUM(AA850:AB850)</f>
        <v>400</v>
      </c>
      <c r="AD850" s="8"/>
      <c r="AE850" s="8">
        <f t="shared" ref="AE850" si="2164">SUM(AC850:AD850)</f>
        <v>400</v>
      </c>
      <c r="AF850" s="8"/>
      <c r="AG850" s="8">
        <f>SUM(AE850:AF850)</f>
        <v>400</v>
      </c>
      <c r="AH850" s="83"/>
    </row>
    <row r="851" spans="1:34" ht="47.25" hidden="1" outlineLevel="3" x14ac:dyDescent="0.2">
      <c r="A851" s="5" t="s">
        <v>441</v>
      </c>
      <c r="B851" s="5" t="s">
        <v>418</v>
      </c>
      <c r="C851" s="5" t="s">
        <v>445</v>
      </c>
      <c r="D851" s="5"/>
      <c r="E851" s="18" t="s">
        <v>446</v>
      </c>
      <c r="F851" s="4">
        <f>F852</f>
        <v>1022.8</v>
      </c>
      <c r="G851" s="4">
        <f t="shared" ref="G851:Q853" si="2165">G852</f>
        <v>0</v>
      </c>
      <c r="H851" s="4">
        <f t="shared" si="2165"/>
        <v>1022.8</v>
      </c>
      <c r="I851" s="4">
        <f t="shared" si="2165"/>
        <v>0</v>
      </c>
      <c r="J851" s="4">
        <f t="shared" si="2165"/>
        <v>0</v>
      </c>
      <c r="K851" s="4">
        <f t="shared" si="2165"/>
        <v>0</v>
      </c>
      <c r="L851" s="4">
        <f t="shared" si="2165"/>
        <v>1022.8</v>
      </c>
      <c r="M851" s="4">
        <f t="shared" si="2165"/>
        <v>0</v>
      </c>
      <c r="N851" s="4">
        <f t="shared" si="2165"/>
        <v>1022.8</v>
      </c>
      <c r="O851" s="4">
        <f t="shared" si="2165"/>
        <v>0</v>
      </c>
      <c r="P851" s="4">
        <f t="shared" si="2165"/>
        <v>0</v>
      </c>
      <c r="Q851" s="4">
        <f t="shared" si="2165"/>
        <v>1022.8</v>
      </c>
      <c r="R851" s="4">
        <f t="shared" ref="R851:AA853" si="2166">R852</f>
        <v>972</v>
      </c>
      <c r="S851" s="4">
        <f t="shared" ref="S851:S853" si="2167">S852</f>
        <v>0</v>
      </c>
      <c r="T851" s="4">
        <f t="shared" ref="T851:Z853" si="2168">T852</f>
        <v>972</v>
      </c>
      <c r="U851" s="4">
        <f t="shared" si="2168"/>
        <v>0</v>
      </c>
      <c r="V851" s="4">
        <f t="shared" si="2168"/>
        <v>972</v>
      </c>
      <c r="W851" s="4">
        <f t="shared" si="2168"/>
        <v>0</v>
      </c>
      <c r="X851" s="4">
        <f t="shared" si="2168"/>
        <v>972</v>
      </c>
      <c r="Y851" s="4">
        <f t="shared" si="2168"/>
        <v>0</v>
      </c>
      <c r="Z851" s="4">
        <f t="shared" si="2168"/>
        <v>972</v>
      </c>
      <c r="AA851" s="4">
        <f t="shared" si="2166"/>
        <v>972</v>
      </c>
      <c r="AB851" s="4">
        <f t="shared" ref="AB851:AB853" si="2169">AB852</f>
        <v>0</v>
      </c>
      <c r="AC851" s="4">
        <f t="shared" ref="AC851:AG853" si="2170">AC852</f>
        <v>972</v>
      </c>
      <c r="AD851" s="4">
        <f t="shared" si="2170"/>
        <v>0</v>
      </c>
      <c r="AE851" s="4">
        <f t="shared" si="2170"/>
        <v>972</v>
      </c>
      <c r="AF851" s="4">
        <f t="shared" si="2170"/>
        <v>0</v>
      </c>
      <c r="AG851" s="4">
        <f t="shared" si="2170"/>
        <v>972</v>
      </c>
      <c r="AH851" s="83"/>
    </row>
    <row r="852" spans="1:34" ht="31.5" hidden="1" outlineLevel="4" x14ac:dyDescent="0.2">
      <c r="A852" s="5" t="s">
        <v>441</v>
      </c>
      <c r="B852" s="5" t="s">
        <v>418</v>
      </c>
      <c r="C852" s="5" t="s">
        <v>447</v>
      </c>
      <c r="D852" s="5"/>
      <c r="E852" s="18" t="s">
        <v>57</v>
      </c>
      <c r="F852" s="4">
        <f>F853</f>
        <v>1022.8</v>
      </c>
      <c r="G852" s="4">
        <f t="shared" si="2165"/>
        <v>0</v>
      </c>
      <c r="H852" s="4">
        <f t="shared" si="2165"/>
        <v>1022.8</v>
      </c>
      <c r="I852" s="4">
        <f t="shared" si="2165"/>
        <v>0</v>
      </c>
      <c r="J852" s="4">
        <f t="shared" si="2165"/>
        <v>0</v>
      </c>
      <c r="K852" s="4">
        <f t="shared" si="2165"/>
        <v>0</v>
      </c>
      <c r="L852" s="4">
        <f t="shared" si="2165"/>
        <v>1022.8</v>
      </c>
      <c r="M852" s="4">
        <f t="shared" si="2165"/>
        <v>0</v>
      </c>
      <c r="N852" s="4">
        <f t="shared" si="2165"/>
        <v>1022.8</v>
      </c>
      <c r="O852" s="4">
        <f t="shared" si="2165"/>
        <v>0</v>
      </c>
      <c r="P852" s="4">
        <f t="shared" si="2165"/>
        <v>0</v>
      </c>
      <c r="Q852" s="4">
        <f t="shared" si="2165"/>
        <v>1022.8</v>
      </c>
      <c r="R852" s="4">
        <f t="shared" si="2166"/>
        <v>972</v>
      </c>
      <c r="S852" s="4">
        <f t="shared" si="2167"/>
        <v>0</v>
      </c>
      <c r="T852" s="4">
        <f t="shared" si="2168"/>
        <v>972</v>
      </c>
      <c r="U852" s="4">
        <f t="shared" si="2168"/>
        <v>0</v>
      </c>
      <c r="V852" s="4">
        <f t="shared" si="2168"/>
        <v>972</v>
      </c>
      <c r="W852" s="4">
        <f t="shared" si="2168"/>
        <v>0</v>
      </c>
      <c r="X852" s="4">
        <f t="shared" si="2168"/>
        <v>972</v>
      </c>
      <c r="Y852" s="4">
        <f t="shared" si="2168"/>
        <v>0</v>
      </c>
      <c r="Z852" s="4">
        <f t="shared" si="2168"/>
        <v>972</v>
      </c>
      <c r="AA852" s="4">
        <f t="shared" si="2166"/>
        <v>972</v>
      </c>
      <c r="AB852" s="4">
        <f t="shared" si="2169"/>
        <v>0</v>
      </c>
      <c r="AC852" s="4">
        <f t="shared" si="2170"/>
        <v>972</v>
      </c>
      <c r="AD852" s="4">
        <f t="shared" si="2170"/>
        <v>0</v>
      </c>
      <c r="AE852" s="4">
        <f t="shared" si="2170"/>
        <v>972</v>
      </c>
      <c r="AF852" s="4">
        <f t="shared" si="2170"/>
        <v>0</v>
      </c>
      <c r="AG852" s="4">
        <f t="shared" si="2170"/>
        <v>972</v>
      </c>
      <c r="AH852" s="83"/>
    </row>
    <row r="853" spans="1:34" ht="17.25" hidden="1" customHeight="1" outlineLevel="5" x14ac:dyDescent="0.2">
      <c r="A853" s="5" t="s">
        <v>441</v>
      </c>
      <c r="B853" s="5" t="s">
        <v>418</v>
      </c>
      <c r="C853" s="5" t="s">
        <v>455</v>
      </c>
      <c r="D853" s="5"/>
      <c r="E853" s="18" t="s">
        <v>456</v>
      </c>
      <c r="F853" s="4">
        <f>F854</f>
        <v>1022.8</v>
      </c>
      <c r="G853" s="4">
        <f t="shared" si="2165"/>
        <v>0</v>
      </c>
      <c r="H853" s="4">
        <f t="shared" si="2165"/>
        <v>1022.8</v>
      </c>
      <c r="I853" s="4">
        <f t="shared" si="2165"/>
        <v>0</v>
      </c>
      <c r="J853" s="4">
        <f t="shared" si="2165"/>
        <v>0</v>
      </c>
      <c r="K853" s="4">
        <f t="shared" si="2165"/>
        <v>0</v>
      </c>
      <c r="L853" s="4">
        <f t="shared" si="2165"/>
        <v>1022.8</v>
      </c>
      <c r="M853" s="4">
        <f t="shared" si="2165"/>
        <v>0</v>
      </c>
      <c r="N853" s="4">
        <f t="shared" si="2165"/>
        <v>1022.8</v>
      </c>
      <c r="O853" s="4">
        <f t="shared" si="2165"/>
        <v>0</v>
      </c>
      <c r="P853" s="4">
        <f t="shared" si="2165"/>
        <v>0</v>
      </c>
      <c r="Q853" s="4">
        <f t="shared" si="2165"/>
        <v>1022.8</v>
      </c>
      <c r="R853" s="4">
        <f t="shared" si="2166"/>
        <v>972</v>
      </c>
      <c r="S853" s="4">
        <f t="shared" si="2167"/>
        <v>0</v>
      </c>
      <c r="T853" s="4">
        <f t="shared" si="2168"/>
        <v>972</v>
      </c>
      <c r="U853" s="4">
        <f t="shared" si="2168"/>
        <v>0</v>
      </c>
      <c r="V853" s="4">
        <f t="shared" si="2168"/>
        <v>972</v>
      </c>
      <c r="W853" s="4">
        <f t="shared" si="2168"/>
        <v>0</v>
      </c>
      <c r="X853" s="4">
        <f t="shared" si="2168"/>
        <v>972</v>
      </c>
      <c r="Y853" s="4">
        <f t="shared" si="2168"/>
        <v>0</v>
      </c>
      <c r="Z853" s="4">
        <f t="shared" si="2168"/>
        <v>972</v>
      </c>
      <c r="AA853" s="4">
        <f t="shared" si="2166"/>
        <v>972</v>
      </c>
      <c r="AB853" s="4">
        <f t="shared" si="2169"/>
        <v>0</v>
      </c>
      <c r="AC853" s="4">
        <f t="shared" si="2170"/>
        <v>972</v>
      </c>
      <c r="AD853" s="4">
        <f t="shared" si="2170"/>
        <v>0</v>
      </c>
      <c r="AE853" s="4">
        <f t="shared" si="2170"/>
        <v>972</v>
      </c>
      <c r="AF853" s="4">
        <f t="shared" si="2170"/>
        <v>0</v>
      </c>
      <c r="AG853" s="4">
        <f t="shared" si="2170"/>
        <v>972</v>
      </c>
      <c r="AH853" s="83"/>
    </row>
    <row r="854" spans="1:34" ht="31.5" hidden="1" outlineLevel="7" x14ac:dyDescent="0.2">
      <c r="A854" s="11" t="s">
        <v>441</v>
      </c>
      <c r="B854" s="11" t="s">
        <v>418</v>
      </c>
      <c r="C854" s="11" t="s">
        <v>455</v>
      </c>
      <c r="D854" s="11" t="s">
        <v>92</v>
      </c>
      <c r="E854" s="15" t="s">
        <v>93</v>
      </c>
      <c r="F854" s="8">
        <v>1022.8</v>
      </c>
      <c r="G854" s="8"/>
      <c r="H854" s="8">
        <f t="shared" ref="H854" si="2171">SUM(F854:G854)</f>
        <v>1022.8</v>
      </c>
      <c r="I854" s="8"/>
      <c r="J854" s="8"/>
      <c r="K854" s="8"/>
      <c r="L854" s="8">
        <f t="shared" ref="L854" si="2172">SUM(H854:K854)</f>
        <v>1022.8</v>
      </c>
      <c r="M854" s="8"/>
      <c r="N854" s="8">
        <f>SUM(L854:M854)</f>
        <v>1022.8</v>
      </c>
      <c r="O854" s="8"/>
      <c r="P854" s="8"/>
      <c r="Q854" s="8">
        <f>SUM(N854:P854)</f>
        <v>1022.8</v>
      </c>
      <c r="R854" s="8">
        <v>972</v>
      </c>
      <c r="S854" s="8"/>
      <c r="T854" s="8">
        <f t="shared" ref="T854" si="2173">SUM(R854:S854)</f>
        <v>972</v>
      </c>
      <c r="U854" s="8"/>
      <c r="V854" s="8">
        <f t="shared" ref="V854" si="2174">SUM(T854:U854)</f>
        <v>972</v>
      </c>
      <c r="W854" s="8"/>
      <c r="X854" s="8">
        <f>SUM(V854:W854)</f>
        <v>972</v>
      </c>
      <c r="Y854" s="8"/>
      <c r="Z854" s="8">
        <f>SUM(X854:Y854)</f>
        <v>972</v>
      </c>
      <c r="AA854" s="8">
        <v>972</v>
      </c>
      <c r="AB854" s="8"/>
      <c r="AC854" s="8">
        <f t="shared" ref="AC854" si="2175">SUM(AA854:AB854)</f>
        <v>972</v>
      </c>
      <c r="AD854" s="8"/>
      <c r="AE854" s="8">
        <f t="shared" ref="AE854" si="2176">SUM(AC854:AD854)</f>
        <v>972</v>
      </c>
      <c r="AF854" s="8"/>
      <c r="AG854" s="8">
        <f>SUM(AE854:AF854)</f>
        <v>972</v>
      </c>
      <c r="AH854" s="83"/>
    </row>
    <row r="855" spans="1:34" ht="15.75" outlineLevel="7" x14ac:dyDescent="0.2">
      <c r="A855" s="5" t="s">
        <v>441</v>
      </c>
      <c r="B855" s="5" t="s">
        <v>562</v>
      </c>
      <c r="C855" s="11"/>
      <c r="D855" s="11"/>
      <c r="E855" s="12" t="s">
        <v>545</v>
      </c>
      <c r="F855" s="4">
        <f>F856+F902</f>
        <v>163709.4</v>
      </c>
      <c r="G855" s="4">
        <f t="shared" ref="G855:J855" si="2177">G856+G902</f>
        <v>413.02924999999999</v>
      </c>
      <c r="H855" s="4">
        <f t="shared" si="2177"/>
        <v>164122.42924999999</v>
      </c>
      <c r="I855" s="4">
        <f t="shared" si="2177"/>
        <v>1455.7353499999999</v>
      </c>
      <c r="J855" s="4">
        <f t="shared" si="2177"/>
        <v>7020.5835900000002</v>
      </c>
      <c r="K855" s="4">
        <f t="shared" ref="K855:L855" si="2178">K856+K902</f>
        <v>224.0549</v>
      </c>
      <c r="L855" s="4">
        <f t="shared" si="2178"/>
        <v>172822.80309</v>
      </c>
      <c r="M855" s="4">
        <f t="shared" ref="M855:Q855" si="2179">M856+M902</f>
        <v>1339.99045</v>
      </c>
      <c r="N855" s="4">
        <f t="shared" si="2179"/>
        <v>174162.79353999998</v>
      </c>
      <c r="O855" s="4">
        <f t="shared" si="2179"/>
        <v>14799.6</v>
      </c>
      <c r="P855" s="4">
        <f t="shared" si="2179"/>
        <v>19.460789999999999</v>
      </c>
      <c r="Q855" s="4">
        <f t="shared" si="2179"/>
        <v>188981.85433</v>
      </c>
      <c r="R855" s="4">
        <f>R856+R902</f>
        <v>156812.6</v>
      </c>
      <c r="S855" s="4">
        <f t="shared" ref="S855" si="2180">S856+S902</f>
        <v>0</v>
      </c>
      <c r="T855" s="4">
        <f t="shared" ref="T855:Z855" si="2181">T856+T902</f>
        <v>156812.6</v>
      </c>
      <c r="U855" s="4">
        <f t="shared" si="2181"/>
        <v>0</v>
      </c>
      <c r="V855" s="4">
        <f t="shared" si="2181"/>
        <v>156812.6</v>
      </c>
      <c r="W855" s="4">
        <f t="shared" si="2181"/>
        <v>0</v>
      </c>
      <c r="X855" s="4">
        <f t="shared" si="2181"/>
        <v>156812.6</v>
      </c>
      <c r="Y855" s="4">
        <f t="shared" si="2181"/>
        <v>0</v>
      </c>
      <c r="Z855" s="4">
        <f t="shared" si="2181"/>
        <v>156812.6</v>
      </c>
      <c r="AA855" s="4">
        <f>AA856+AA902</f>
        <v>156580.5</v>
      </c>
      <c r="AB855" s="4">
        <f t="shared" ref="AB855" si="2182">AB856+AB902</f>
        <v>0</v>
      </c>
      <c r="AC855" s="4">
        <f t="shared" ref="AC855:AG855" si="2183">AC856+AC902</f>
        <v>156580.5</v>
      </c>
      <c r="AD855" s="4">
        <f t="shared" si="2183"/>
        <v>0</v>
      </c>
      <c r="AE855" s="4">
        <f t="shared" si="2183"/>
        <v>156580.5</v>
      </c>
      <c r="AF855" s="4">
        <f t="shared" si="2183"/>
        <v>0</v>
      </c>
      <c r="AG855" s="4">
        <f t="shared" si="2183"/>
        <v>156580.5</v>
      </c>
      <c r="AH855" s="83"/>
    </row>
    <row r="856" spans="1:34" ht="15.75" outlineLevel="1" x14ac:dyDescent="0.2">
      <c r="A856" s="5" t="s">
        <v>441</v>
      </c>
      <c r="B856" s="5" t="s">
        <v>457</v>
      </c>
      <c r="C856" s="5"/>
      <c r="D856" s="5"/>
      <c r="E856" s="18" t="s">
        <v>458</v>
      </c>
      <c r="F856" s="4">
        <f>F857</f>
        <v>144465.9</v>
      </c>
      <c r="G856" s="4">
        <f t="shared" ref="G856:H856" si="2184">G857</f>
        <v>413.02924999999999</v>
      </c>
      <c r="H856" s="4">
        <f t="shared" si="2184"/>
        <v>144878.92924999999</v>
      </c>
      <c r="I856" s="4">
        <f>I857+I893</f>
        <v>1455.7353499999999</v>
      </c>
      <c r="J856" s="4">
        <f t="shared" ref="J856:AE856" si="2185">J857+J893</f>
        <v>6555.9435899999999</v>
      </c>
      <c r="K856" s="4">
        <f t="shared" si="2185"/>
        <v>224.0549</v>
      </c>
      <c r="L856" s="4">
        <f t="shared" si="2185"/>
        <v>153114.66308999999</v>
      </c>
      <c r="M856" s="4">
        <f t="shared" ref="M856:N856" si="2186">M857+M893</f>
        <v>1339.99045</v>
      </c>
      <c r="N856" s="4">
        <f t="shared" si="2186"/>
        <v>154454.65354</v>
      </c>
      <c r="O856" s="4">
        <f>O857+O893</f>
        <v>14799.6</v>
      </c>
      <c r="P856" s="4">
        <f t="shared" ref="P856:Q856" si="2187">P857+P893</f>
        <v>19.460789999999999</v>
      </c>
      <c r="Q856" s="4">
        <f t="shared" si="2187"/>
        <v>169273.71432999999</v>
      </c>
      <c r="R856" s="4">
        <f t="shared" si="2185"/>
        <v>139420</v>
      </c>
      <c r="S856" s="4">
        <f t="shared" si="2185"/>
        <v>0</v>
      </c>
      <c r="T856" s="4">
        <f t="shared" si="2185"/>
        <v>139420</v>
      </c>
      <c r="U856" s="4">
        <f t="shared" si="2185"/>
        <v>0</v>
      </c>
      <c r="V856" s="4">
        <f t="shared" si="2185"/>
        <v>139420</v>
      </c>
      <c r="W856" s="4">
        <f t="shared" si="2185"/>
        <v>0</v>
      </c>
      <c r="X856" s="4">
        <f t="shared" si="2185"/>
        <v>139420</v>
      </c>
      <c r="Y856" s="4">
        <f>Y857+Y893</f>
        <v>0</v>
      </c>
      <c r="Z856" s="4">
        <f t="shared" ref="Z856" si="2188">Z857+Z893</f>
        <v>139420</v>
      </c>
      <c r="AA856" s="4">
        <f t="shared" si="2185"/>
        <v>139420</v>
      </c>
      <c r="AB856" s="4">
        <f t="shared" si="2185"/>
        <v>0</v>
      </c>
      <c r="AC856" s="4">
        <f t="shared" si="2185"/>
        <v>139420</v>
      </c>
      <c r="AD856" s="4">
        <f t="shared" si="2185"/>
        <v>0</v>
      </c>
      <c r="AE856" s="4">
        <f t="shared" si="2185"/>
        <v>139420</v>
      </c>
      <c r="AF856" s="4">
        <f>AF857+AF893</f>
        <v>0</v>
      </c>
      <c r="AG856" s="4">
        <f t="shared" ref="AG856" si="2189">AG857+AG893</f>
        <v>139420</v>
      </c>
      <c r="AH856" s="83"/>
    </row>
    <row r="857" spans="1:34" ht="31.5" outlineLevel="2" x14ac:dyDescent="0.2">
      <c r="A857" s="5" t="s">
        <v>441</v>
      </c>
      <c r="B857" s="5" t="s">
        <v>457</v>
      </c>
      <c r="C857" s="5" t="s">
        <v>205</v>
      </c>
      <c r="D857" s="5"/>
      <c r="E857" s="18" t="s">
        <v>206</v>
      </c>
      <c r="F857" s="4">
        <f>F875+F881</f>
        <v>144465.9</v>
      </c>
      <c r="G857" s="4">
        <f>G875+G881+G858</f>
        <v>413.02924999999999</v>
      </c>
      <c r="H857" s="4">
        <f t="shared" ref="H857:AC857" si="2190">H875+H881+H858</f>
        <v>144878.92924999999</v>
      </c>
      <c r="I857" s="4">
        <f t="shared" si="2190"/>
        <v>1239.0877499999999</v>
      </c>
      <c r="J857" s="4">
        <f t="shared" si="2190"/>
        <v>6555.9435899999999</v>
      </c>
      <c r="K857" s="4">
        <f>K875+K881+K858</f>
        <v>169.893</v>
      </c>
      <c r="L857" s="4">
        <f t="shared" ref="L857" si="2191">L875+L881+L858</f>
        <v>152843.85358999998</v>
      </c>
      <c r="M857" s="4">
        <f>M875+M881+M858</f>
        <v>1339.99045</v>
      </c>
      <c r="N857" s="4">
        <f t="shared" ref="N857:O857" si="2192">N875+N881+N858</f>
        <v>154183.84404</v>
      </c>
      <c r="O857" s="4">
        <f t="shared" si="2192"/>
        <v>14799.6</v>
      </c>
      <c r="P857" s="4">
        <f>P875+P881+P858</f>
        <v>19.460789999999999</v>
      </c>
      <c r="Q857" s="4">
        <f t="shared" ref="Q857" si="2193">Q875+Q881+Q858</f>
        <v>169002.90482999998</v>
      </c>
      <c r="R857" s="4">
        <f t="shared" si="2190"/>
        <v>139420</v>
      </c>
      <c r="S857" s="4">
        <f t="shared" si="2190"/>
        <v>0</v>
      </c>
      <c r="T857" s="4">
        <f t="shared" si="2190"/>
        <v>139420</v>
      </c>
      <c r="U857" s="4">
        <f>U875+U881+U858</f>
        <v>0</v>
      </c>
      <c r="V857" s="4">
        <f t="shared" ref="V857" si="2194">V875+V881+V858</f>
        <v>139420</v>
      </c>
      <c r="W857" s="4">
        <f>W875+W881+W858</f>
        <v>0</v>
      </c>
      <c r="X857" s="4">
        <f t="shared" ref="X857:Y857" si="2195">X875+X881+X858</f>
        <v>139420</v>
      </c>
      <c r="Y857" s="4">
        <f t="shared" si="2195"/>
        <v>0</v>
      </c>
      <c r="Z857" s="4">
        <f t="shared" ref="Z857" si="2196">Z875+Z881+Z858</f>
        <v>139420</v>
      </c>
      <c r="AA857" s="4">
        <f t="shared" si="2190"/>
        <v>139420</v>
      </c>
      <c r="AB857" s="4">
        <f t="shared" si="2190"/>
        <v>0</v>
      </c>
      <c r="AC857" s="4">
        <f t="shared" si="2190"/>
        <v>139420</v>
      </c>
      <c r="AD857" s="4">
        <f>AD875+AD881+AD858</f>
        <v>0</v>
      </c>
      <c r="AE857" s="4">
        <f t="shared" ref="AE857:AF857" si="2197">AE875+AE881+AE858</f>
        <v>139420</v>
      </c>
      <c r="AF857" s="4">
        <f t="shared" si="2197"/>
        <v>0</v>
      </c>
      <c r="AG857" s="4">
        <f t="shared" ref="AG857" si="2198">AG875+AG881+AG858</f>
        <v>139420</v>
      </c>
      <c r="AH857" s="83"/>
    </row>
    <row r="858" spans="1:34" ht="31.5" outlineLevel="2" x14ac:dyDescent="0.2">
      <c r="A858" s="5" t="s">
        <v>441</v>
      </c>
      <c r="B858" s="5" t="s">
        <v>457</v>
      </c>
      <c r="C858" s="5" t="s">
        <v>301</v>
      </c>
      <c r="D858" s="5"/>
      <c r="E858" s="18" t="s">
        <v>302</v>
      </c>
      <c r="F858" s="4"/>
      <c r="G858" s="4">
        <f t="shared" ref="G858:H858" si="2199">G859</f>
        <v>413.02924999999999</v>
      </c>
      <c r="H858" s="4">
        <f t="shared" si="2199"/>
        <v>413.02924999999999</v>
      </c>
      <c r="I858" s="4">
        <f>I859+I872</f>
        <v>1239.0877499999999</v>
      </c>
      <c r="J858" s="4">
        <f t="shared" ref="J858:AD858" si="2200">J859+J872</f>
        <v>598.96717999999998</v>
      </c>
      <c r="K858" s="4">
        <f t="shared" si="2200"/>
        <v>169.893</v>
      </c>
      <c r="L858" s="4">
        <f t="shared" si="2200"/>
        <v>2420.9771799999999</v>
      </c>
      <c r="M858" s="4">
        <f t="shared" ref="M858:N858" si="2201">M859+M872</f>
        <v>1339.99045</v>
      </c>
      <c r="N858" s="4">
        <f t="shared" si="2201"/>
        <v>3760.9676300000001</v>
      </c>
      <c r="O858" s="4">
        <f>O859+O872</f>
        <v>900</v>
      </c>
      <c r="P858" s="4">
        <f t="shared" ref="P858:Q858" si="2202">P859+P872</f>
        <v>0</v>
      </c>
      <c r="Q858" s="4">
        <f t="shared" si="2202"/>
        <v>4660.9676300000001</v>
      </c>
      <c r="R858" s="4">
        <f t="shared" si="2200"/>
        <v>0</v>
      </c>
      <c r="S858" s="4">
        <f t="shared" si="2200"/>
        <v>0</v>
      </c>
      <c r="T858" s="4">
        <f t="shared" si="2200"/>
        <v>0</v>
      </c>
      <c r="U858" s="4">
        <f t="shared" si="2200"/>
        <v>0</v>
      </c>
      <c r="V858" s="4"/>
      <c r="W858" s="4">
        <f t="shared" ref="W858:X858" si="2203">W859+W872</f>
        <v>0</v>
      </c>
      <c r="X858" s="4">
        <f t="shared" si="2203"/>
        <v>0</v>
      </c>
      <c r="Y858" s="4">
        <f>Y859+Y872</f>
        <v>0</v>
      </c>
      <c r="Z858" s="4"/>
      <c r="AA858" s="4">
        <f t="shared" si="2200"/>
        <v>0</v>
      </c>
      <c r="AB858" s="4">
        <f t="shared" si="2200"/>
        <v>0</v>
      </c>
      <c r="AC858" s="4">
        <f t="shared" si="2200"/>
        <v>0</v>
      </c>
      <c r="AD858" s="4">
        <f t="shared" si="2200"/>
        <v>0</v>
      </c>
      <c r="AE858" s="4"/>
      <c r="AF858" s="4">
        <f>AF859+AF872</f>
        <v>0</v>
      </c>
      <c r="AG858" s="4"/>
      <c r="AH858" s="83"/>
    </row>
    <row r="859" spans="1:34" ht="31.5" outlineLevel="2" x14ac:dyDescent="0.2">
      <c r="A859" s="5" t="s">
        <v>441</v>
      </c>
      <c r="B859" s="5" t="s">
        <v>457</v>
      </c>
      <c r="C859" s="5" t="s">
        <v>303</v>
      </c>
      <c r="D859" s="5"/>
      <c r="E859" s="18" t="s">
        <v>604</v>
      </c>
      <c r="F859" s="4"/>
      <c r="G859" s="4">
        <f>G866</f>
        <v>413.02924999999999</v>
      </c>
      <c r="H859" s="4">
        <f>H866</f>
        <v>413.02924999999999</v>
      </c>
      <c r="I859" s="4">
        <f>I866+I868+I860+I862</f>
        <v>1239.0877499999999</v>
      </c>
      <c r="J859" s="4">
        <f t="shared" ref="J859:L859" si="2204">J866+J868+J860+J862</f>
        <v>73.967179999999999</v>
      </c>
      <c r="K859" s="4">
        <f t="shared" si="2204"/>
        <v>169.893</v>
      </c>
      <c r="L859" s="4">
        <f t="shared" si="2204"/>
        <v>1895.9771800000001</v>
      </c>
      <c r="M859" s="4">
        <f>M866+M868+M860+M862+M870</f>
        <v>1339.99045</v>
      </c>
      <c r="N859" s="4">
        <f t="shared" ref="N859" si="2205">N866+N868+N860+N862+N870</f>
        <v>3235.9676300000001</v>
      </c>
      <c r="O859" s="4">
        <f>O866+O868+O860+O862+O870+O864</f>
        <v>900</v>
      </c>
      <c r="P859" s="4">
        <f t="shared" ref="P859:AF859" si="2206">P866+P868+P860+P862+P870+P864</f>
        <v>0</v>
      </c>
      <c r="Q859" s="4">
        <f t="shared" si="2206"/>
        <v>4135.9676300000001</v>
      </c>
      <c r="R859" s="4">
        <f t="shared" si="2206"/>
        <v>0</v>
      </c>
      <c r="S859" s="4">
        <f t="shared" si="2206"/>
        <v>0</v>
      </c>
      <c r="T859" s="4">
        <f t="shared" si="2206"/>
        <v>0</v>
      </c>
      <c r="U859" s="4">
        <f t="shared" si="2206"/>
        <v>0</v>
      </c>
      <c r="V859" s="4">
        <f t="shared" si="2206"/>
        <v>0</v>
      </c>
      <c r="W859" s="4">
        <f t="shared" si="2206"/>
        <v>0</v>
      </c>
      <c r="X859" s="4">
        <f t="shared" si="2206"/>
        <v>0</v>
      </c>
      <c r="Y859" s="4">
        <f t="shared" si="2206"/>
        <v>0</v>
      </c>
      <c r="Z859" s="4"/>
      <c r="AA859" s="4">
        <f t="shared" si="2206"/>
        <v>0</v>
      </c>
      <c r="AB859" s="4">
        <f t="shared" si="2206"/>
        <v>0</v>
      </c>
      <c r="AC859" s="4">
        <f t="shared" si="2206"/>
        <v>0</v>
      </c>
      <c r="AD859" s="4">
        <f t="shared" si="2206"/>
        <v>0</v>
      </c>
      <c r="AE859" s="4">
        <f t="shared" si="2206"/>
        <v>0</v>
      </c>
      <c r="AF859" s="4">
        <f t="shared" si="2206"/>
        <v>0</v>
      </c>
      <c r="AG859" s="4"/>
      <c r="AH859" s="83"/>
    </row>
    <row r="860" spans="1:34" s="41" customFormat="1" ht="31.5" hidden="1" outlineLevel="2" x14ac:dyDescent="0.2">
      <c r="A860" s="5" t="s">
        <v>441</v>
      </c>
      <c r="B860" s="5" t="s">
        <v>457</v>
      </c>
      <c r="C860" s="5" t="s">
        <v>708</v>
      </c>
      <c r="D860" s="10"/>
      <c r="E860" s="54" t="s">
        <v>707</v>
      </c>
      <c r="F860" s="4"/>
      <c r="G860" s="4"/>
      <c r="H860" s="4"/>
      <c r="I860" s="4">
        <f t="shared" ref="G860:Q870" si="2207">I861</f>
        <v>0</v>
      </c>
      <c r="J860" s="4">
        <f t="shared" si="2207"/>
        <v>73.967179999999999</v>
      </c>
      <c r="K860" s="4">
        <f t="shared" si="2207"/>
        <v>0</v>
      </c>
      <c r="L860" s="4">
        <f t="shared" si="2207"/>
        <v>73.967179999999999</v>
      </c>
      <c r="M860" s="4">
        <f t="shared" si="2207"/>
        <v>0</v>
      </c>
      <c r="N860" s="4">
        <f t="shared" si="2207"/>
        <v>73.967179999999999</v>
      </c>
      <c r="O860" s="4">
        <f t="shared" si="2207"/>
        <v>0</v>
      </c>
      <c r="P860" s="4">
        <f t="shared" si="2207"/>
        <v>0</v>
      </c>
      <c r="Q860" s="4">
        <f t="shared" si="2207"/>
        <v>73.967179999999999</v>
      </c>
      <c r="R860" s="4"/>
      <c r="S860" s="4"/>
      <c r="T860" s="4"/>
      <c r="U860" s="4"/>
      <c r="V860" s="4"/>
      <c r="W860" s="4">
        <f t="shared" ref="W860:Z870" si="2208">W861</f>
        <v>0</v>
      </c>
      <c r="X860" s="4">
        <f t="shared" si="2208"/>
        <v>0</v>
      </c>
      <c r="Y860" s="4">
        <f t="shared" si="2208"/>
        <v>0</v>
      </c>
      <c r="Z860" s="4">
        <f t="shared" si="2208"/>
        <v>0</v>
      </c>
      <c r="AA860" s="4"/>
      <c r="AB860" s="4"/>
      <c r="AC860" s="4"/>
      <c r="AD860" s="4"/>
      <c r="AE860" s="4"/>
      <c r="AF860" s="4">
        <f t="shared" ref="AF860:AG870" si="2209">AF861</f>
        <v>0</v>
      </c>
      <c r="AG860" s="4">
        <f t="shared" si="2209"/>
        <v>0</v>
      </c>
      <c r="AH860" s="83"/>
    </row>
    <row r="861" spans="1:34" ht="31.5" hidden="1" outlineLevel="2" x14ac:dyDescent="0.2">
      <c r="A861" s="11" t="s">
        <v>441</v>
      </c>
      <c r="B861" s="11" t="s">
        <v>457</v>
      </c>
      <c r="C861" s="11" t="s">
        <v>708</v>
      </c>
      <c r="D861" s="9" t="s">
        <v>92</v>
      </c>
      <c r="E861" s="30" t="s">
        <v>584</v>
      </c>
      <c r="F861" s="4"/>
      <c r="G861" s="4"/>
      <c r="H861" s="4"/>
      <c r="I861" s="24"/>
      <c r="J861" s="8">
        <v>73.967179999999999</v>
      </c>
      <c r="K861" s="8"/>
      <c r="L861" s="8">
        <f t="shared" ref="L861" si="2210">SUM(H861:K861)</f>
        <v>73.967179999999999</v>
      </c>
      <c r="M861" s="8"/>
      <c r="N861" s="8">
        <f>SUM(L861:M861)</f>
        <v>73.967179999999999</v>
      </c>
      <c r="O861" s="24"/>
      <c r="P861" s="8"/>
      <c r="Q861" s="8">
        <f>SUM(N861:P861)</f>
        <v>73.967179999999999</v>
      </c>
      <c r="R861" s="4"/>
      <c r="S861" s="4"/>
      <c r="T861" s="4"/>
      <c r="U861" s="4"/>
      <c r="V861" s="4"/>
      <c r="W861" s="8"/>
      <c r="X861" s="8">
        <f>SUM(V861:W861)</f>
        <v>0</v>
      </c>
      <c r="Y861" s="24"/>
      <c r="Z861" s="8">
        <f>SUM(X861:Y861)</f>
        <v>0</v>
      </c>
      <c r="AA861" s="4"/>
      <c r="AB861" s="4"/>
      <c r="AC861" s="4"/>
      <c r="AD861" s="4"/>
      <c r="AE861" s="4"/>
      <c r="AF861" s="24"/>
      <c r="AG861" s="8">
        <f>SUM(AE861:AF861)</f>
        <v>0</v>
      </c>
      <c r="AH861" s="83"/>
    </row>
    <row r="862" spans="1:34" s="41" customFormat="1" ht="47.25" hidden="1" outlineLevel="2" x14ac:dyDescent="0.2">
      <c r="A862" s="5" t="s">
        <v>441</v>
      </c>
      <c r="B862" s="5" t="s">
        <v>457</v>
      </c>
      <c r="C862" s="10" t="s">
        <v>716</v>
      </c>
      <c r="D862" s="10"/>
      <c r="E862" s="32" t="s">
        <v>715</v>
      </c>
      <c r="F862" s="4"/>
      <c r="G862" s="4"/>
      <c r="H862" s="4"/>
      <c r="I862" s="4">
        <f t="shared" si="2207"/>
        <v>0</v>
      </c>
      <c r="J862" s="4">
        <f t="shared" si="2207"/>
        <v>0</v>
      </c>
      <c r="K862" s="4">
        <f t="shared" si="2207"/>
        <v>169.893</v>
      </c>
      <c r="L862" s="4">
        <f t="shared" si="2207"/>
        <v>169.893</v>
      </c>
      <c r="M862" s="4">
        <f t="shared" si="2207"/>
        <v>0</v>
      </c>
      <c r="N862" s="4">
        <f t="shared" si="2207"/>
        <v>169.893</v>
      </c>
      <c r="O862" s="4">
        <f t="shared" si="2207"/>
        <v>0</v>
      </c>
      <c r="P862" s="4">
        <f t="shared" si="2207"/>
        <v>0</v>
      </c>
      <c r="Q862" s="4">
        <f t="shared" si="2207"/>
        <v>169.893</v>
      </c>
      <c r="R862" s="4"/>
      <c r="S862" s="4"/>
      <c r="T862" s="4"/>
      <c r="U862" s="4"/>
      <c r="V862" s="4"/>
      <c r="W862" s="4">
        <f t="shared" si="2208"/>
        <v>0</v>
      </c>
      <c r="X862" s="4">
        <f t="shared" si="2208"/>
        <v>0</v>
      </c>
      <c r="Y862" s="4">
        <f t="shared" si="2208"/>
        <v>0</v>
      </c>
      <c r="Z862" s="4">
        <f t="shared" si="2208"/>
        <v>0</v>
      </c>
      <c r="AA862" s="4"/>
      <c r="AB862" s="4"/>
      <c r="AC862" s="4"/>
      <c r="AD862" s="4"/>
      <c r="AE862" s="4"/>
      <c r="AF862" s="4">
        <f t="shared" si="2209"/>
        <v>0</v>
      </c>
      <c r="AG862" s="4">
        <f t="shared" si="2209"/>
        <v>0</v>
      </c>
      <c r="AH862" s="83"/>
    </row>
    <row r="863" spans="1:34" ht="31.5" hidden="1" outlineLevel="2" x14ac:dyDescent="0.2">
      <c r="A863" s="11" t="s">
        <v>441</v>
      </c>
      <c r="B863" s="11" t="s">
        <v>457</v>
      </c>
      <c r="C863" s="9" t="s">
        <v>716</v>
      </c>
      <c r="D863" s="9" t="s">
        <v>92</v>
      </c>
      <c r="E863" s="30" t="s">
        <v>584</v>
      </c>
      <c r="F863" s="4"/>
      <c r="G863" s="4"/>
      <c r="H863" s="4"/>
      <c r="I863" s="24"/>
      <c r="J863" s="24"/>
      <c r="K863" s="24">
        <v>169.893</v>
      </c>
      <c r="L863" s="24">
        <f t="shared" ref="L863" si="2211">SUM(H863:K863)</f>
        <v>169.893</v>
      </c>
      <c r="M863" s="24"/>
      <c r="N863" s="24">
        <f>SUM(L863:M863)</f>
        <v>169.893</v>
      </c>
      <c r="O863" s="24"/>
      <c r="P863" s="24"/>
      <c r="Q863" s="24">
        <f>SUM(N863:P863)</f>
        <v>169.893</v>
      </c>
      <c r="R863" s="4"/>
      <c r="S863" s="4"/>
      <c r="T863" s="4"/>
      <c r="U863" s="4"/>
      <c r="V863" s="4"/>
      <c r="W863" s="24"/>
      <c r="X863" s="24">
        <f>SUM(V863:W863)</f>
        <v>0</v>
      </c>
      <c r="Y863" s="24"/>
      <c r="Z863" s="24">
        <f>SUM(X863:Y863)</f>
        <v>0</v>
      </c>
      <c r="AA863" s="4"/>
      <c r="AB863" s="4"/>
      <c r="AC863" s="4"/>
      <c r="AD863" s="4"/>
      <c r="AE863" s="4"/>
      <c r="AF863" s="24"/>
      <c r="AG863" s="24">
        <f>SUM(AE863:AF863)</f>
        <v>0</v>
      </c>
      <c r="AH863" s="83"/>
    </row>
    <row r="864" spans="1:34" s="42" customFormat="1" ht="47.25" outlineLevel="2" x14ac:dyDescent="0.2">
      <c r="A864" s="5" t="s">
        <v>441</v>
      </c>
      <c r="B864" s="5" t="s">
        <v>457</v>
      </c>
      <c r="C864" s="10" t="s">
        <v>716</v>
      </c>
      <c r="D864" s="10"/>
      <c r="E864" s="32" t="s">
        <v>895</v>
      </c>
      <c r="F864" s="4"/>
      <c r="G864" s="4"/>
      <c r="H864" s="4"/>
      <c r="I864" s="24"/>
      <c r="J864" s="24"/>
      <c r="K864" s="24"/>
      <c r="L864" s="24"/>
      <c r="M864" s="24"/>
      <c r="N864" s="24"/>
      <c r="O864" s="4">
        <f t="shared" si="2207"/>
        <v>900</v>
      </c>
      <c r="P864" s="4">
        <f t="shared" si="2207"/>
        <v>0</v>
      </c>
      <c r="Q864" s="4">
        <f t="shared" si="2207"/>
        <v>900</v>
      </c>
      <c r="R864" s="4"/>
      <c r="S864" s="4"/>
      <c r="T864" s="4"/>
      <c r="U864" s="4"/>
      <c r="V864" s="4"/>
      <c r="W864" s="24"/>
      <c r="X864" s="24"/>
      <c r="Y864" s="24"/>
      <c r="Z864" s="24"/>
      <c r="AA864" s="4"/>
      <c r="AB864" s="4"/>
      <c r="AC864" s="4"/>
      <c r="AD864" s="4"/>
      <c r="AE864" s="4"/>
      <c r="AF864" s="24"/>
      <c r="AG864" s="24"/>
      <c r="AH864" s="83"/>
    </row>
    <row r="865" spans="1:34" s="42" customFormat="1" ht="31.5" outlineLevel="2" x14ac:dyDescent="0.2">
      <c r="A865" s="11" t="s">
        <v>441</v>
      </c>
      <c r="B865" s="11" t="s">
        <v>457</v>
      </c>
      <c r="C865" s="9" t="s">
        <v>716</v>
      </c>
      <c r="D865" s="9" t="s">
        <v>92</v>
      </c>
      <c r="E865" s="30" t="s">
        <v>584</v>
      </c>
      <c r="F865" s="4"/>
      <c r="G865" s="4"/>
      <c r="H865" s="4"/>
      <c r="I865" s="24"/>
      <c r="J865" s="24"/>
      <c r="K865" s="24"/>
      <c r="L865" s="24"/>
      <c r="M865" s="24"/>
      <c r="N865" s="24"/>
      <c r="O865" s="24">
        <v>900</v>
      </c>
      <c r="P865" s="24"/>
      <c r="Q865" s="24">
        <f>SUM(N865:P865)</f>
        <v>900</v>
      </c>
      <c r="R865" s="4"/>
      <c r="S865" s="4"/>
      <c r="T865" s="4"/>
      <c r="U865" s="4"/>
      <c r="V865" s="4"/>
      <c r="W865" s="24"/>
      <c r="X865" s="24"/>
      <c r="Y865" s="24"/>
      <c r="Z865" s="24"/>
      <c r="AA865" s="4"/>
      <c r="AB865" s="4"/>
      <c r="AC865" s="4"/>
      <c r="AD865" s="4"/>
      <c r="AE865" s="4"/>
      <c r="AF865" s="24"/>
      <c r="AG865" s="24"/>
      <c r="AH865" s="83"/>
    </row>
    <row r="866" spans="1:34" ht="47.25" hidden="1" outlineLevel="2" x14ac:dyDescent="0.2">
      <c r="A866" s="5" t="s">
        <v>441</v>
      </c>
      <c r="B866" s="5" t="s">
        <v>457</v>
      </c>
      <c r="C866" s="5" t="s">
        <v>638</v>
      </c>
      <c r="D866" s="5"/>
      <c r="E866" s="18" t="s">
        <v>549</v>
      </c>
      <c r="F866" s="4"/>
      <c r="G866" s="4">
        <f t="shared" si="2207"/>
        <v>413.02924999999999</v>
      </c>
      <c r="H866" s="4">
        <f t="shared" si="2207"/>
        <v>413.02924999999999</v>
      </c>
      <c r="I866" s="4">
        <f t="shared" si="2207"/>
        <v>0</v>
      </c>
      <c r="J866" s="4">
        <f t="shared" si="2207"/>
        <v>0</v>
      </c>
      <c r="K866" s="4">
        <f t="shared" si="2207"/>
        <v>0</v>
      </c>
      <c r="L866" s="4">
        <f t="shared" si="2207"/>
        <v>413.02924999999999</v>
      </c>
      <c r="M866" s="4">
        <f t="shared" si="2207"/>
        <v>44.608910000000002</v>
      </c>
      <c r="N866" s="4">
        <f t="shared" si="2207"/>
        <v>457.63815999999997</v>
      </c>
      <c r="O866" s="4">
        <f t="shared" si="2207"/>
        <v>0</v>
      </c>
      <c r="P866" s="4">
        <f t="shared" si="2207"/>
        <v>0</v>
      </c>
      <c r="Q866" s="4">
        <f t="shared" si="2207"/>
        <v>457.63815999999997</v>
      </c>
      <c r="R866" s="4"/>
      <c r="S866" s="4"/>
      <c r="T866" s="4"/>
      <c r="U866" s="4">
        <f t="shared" ref="U866:V866" si="2212">U867</f>
        <v>0</v>
      </c>
      <c r="V866" s="4">
        <f t="shared" si="2212"/>
        <v>0</v>
      </c>
      <c r="W866" s="4">
        <f t="shared" si="2208"/>
        <v>0</v>
      </c>
      <c r="X866" s="4">
        <f t="shared" si="2208"/>
        <v>0</v>
      </c>
      <c r="Y866" s="4">
        <f t="shared" si="2208"/>
        <v>0</v>
      </c>
      <c r="Z866" s="4">
        <f t="shared" si="2208"/>
        <v>0</v>
      </c>
      <c r="AA866" s="4"/>
      <c r="AB866" s="4"/>
      <c r="AC866" s="4"/>
      <c r="AD866" s="4">
        <f t="shared" ref="AD866:AE866" si="2213">AD867</f>
        <v>0</v>
      </c>
      <c r="AE866" s="4">
        <f t="shared" si="2213"/>
        <v>0</v>
      </c>
      <c r="AF866" s="4">
        <f t="shared" si="2209"/>
        <v>0</v>
      </c>
      <c r="AG866" s="4">
        <f t="shared" si="2209"/>
        <v>0</v>
      </c>
      <c r="AH866" s="83"/>
    </row>
    <row r="867" spans="1:34" ht="31.5" hidden="1" outlineLevel="2" x14ac:dyDescent="0.2">
      <c r="A867" s="11" t="s">
        <v>441</v>
      </c>
      <c r="B867" s="11" t="s">
        <v>457</v>
      </c>
      <c r="C867" s="11" t="s">
        <v>638</v>
      </c>
      <c r="D867" s="11" t="s">
        <v>92</v>
      </c>
      <c r="E867" s="15" t="s">
        <v>93</v>
      </c>
      <c r="F867" s="4"/>
      <c r="G867" s="24">
        <v>413.02924999999999</v>
      </c>
      <c r="H867" s="24">
        <f t="shared" ref="H867" si="2214">SUM(F867:G867)</f>
        <v>413.02924999999999</v>
      </c>
      <c r="I867" s="24"/>
      <c r="J867" s="24"/>
      <c r="K867" s="24"/>
      <c r="L867" s="24">
        <f t="shared" ref="L867:L869" si="2215">SUM(H867:K867)</f>
        <v>413.02924999999999</v>
      </c>
      <c r="M867" s="24">
        <v>44.608910000000002</v>
      </c>
      <c r="N867" s="24">
        <f>SUM(L867:M867)</f>
        <v>457.63815999999997</v>
      </c>
      <c r="O867" s="24"/>
      <c r="P867" s="24"/>
      <c r="Q867" s="24">
        <f>SUM(N867:P867)</f>
        <v>457.63815999999997</v>
      </c>
      <c r="R867" s="4"/>
      <c r="S867" s="4"/>
      <c r="T867" s="4"/>
      <c r="U867" s="24"/>
      <c r="V867" s="24">
        <f t="shared" ref="V867" si="2216">SUM(T867:U867)</f>
        <v>0</v>
      </c>
      <c r="W867" s="24"/>
      <c r="X867" s="24">
        <f>SUM(V867:W867)</f>
        <v>0</v>
      </c>
      <c r="Y867" s="24"/>
      <c r="Z867" s="24">
        <f>SUM(X867:Y867)</f>
        <v>0</v>
      </c>
      <c r="AA867" s="4"/>
      <c r="AB867" s="4"/>
      <c r="AC867" s="4"/>
      <c r="AD867" s="24"/>
      <c r="AE867" s="24">
        <f t="shared" ref="AE867" si="2217">SUM(AC867:AD867)</f>
        <v>0</v>
      </c>
      <c r="AF867" s="24"/>
      <c r="AG867" s="24">
        <f>SUM(AE867:AF867)</f>
        <v>0</v>
      </c>
      <c r="AH867" s="83"/>
    </row>
    <row r="868" spans="1:34" ht="47.25" hidden="1" outlineLevel="2" x14ac:dyDescent="0.2">
      <c r="A868" s="5" t="s">
        <v>441</v>
      </c>
      <c r="B868" s="5" t="s">
        <v>457</v>
      </c>
      <c r="C868" s="5" t="s">
        <v>638</v>
      </c>
      <c r="D868" s="5"/>
      <c r="E868" s="18" t="s">
        <v>574</v>
      </c>
      <c r="F868" s="4"/>
      <c r="G868" s="24"/>
      <c r="H868" s="24"/>
      <c r="I868" s="4">
        <f t="shared" ref="I868" si="2218">I869</f>
        <v>1239.0877499999999</v>
      </c>
      <c r="J868" s="24"/>
      <c r="K868" s="24"/>
      <c r="L868" s="4">
        <f t="shared" si="2207"/>
        <v>1239.0877499999999</v>
      </c>
      <c r="M868" s="24"/>
      <c r="N868" s="4">
        <f t="shared" si="2207"/>
        <v>1239.0877499999999</v>
      </c>
      <c r="O868" s="4">
        <f t="shared" si="2207"/>
        <v>0</v>
      </c>
      <c r="P868" s="4">
        <f t="shared" si="2207"/>
        <v>0</v>
      </c>
      <c r="Q868" s="4">
        <f t="shared" si="2207"/>
        <v>1239.0877499999999</v>
      </c>
      <c r="R868" s="4"/>
      <c r="S868" s="4"/>
      <c r="T868" s="4"/>
      <c r="U868" s="24"/>
      <c r="V868" s="24"/>
      <c r="W868" s="24"/>
      <c r="X868" s="4">
        <f t="shared" si="2208"/>
        <v>0</v>
      </c>
      <c r="Y868" s="4">
        <f t="shared" si="2208"/>
        <v>0</v>
      </c>
      <c r="Z868" s="4">
        <f t="shared" si="2208"/>
        <v>0</v>
      </c>
      <c r="AA868" s="4"/>
      <c r="AB868" s="4"/>
      <c r="AC868" s="4"/>
      <c r="AD868" s="24"/>
      <c r="AE868" s="24"/>
      <c r="AF868" s="4">
        <f t="shared" si="2209"/>
        <v>0</v>
      </c>
      <c r="AG868" s="4">
        <f t="shared" si="2209"/>
        <v>0</v>
      </c>
      <c r="AH868" s="83"/>
    </row>
    <row r="869" spans="1:34" ht="31.5" hidden="1" outlineLevel="2" x14ac:dyDescent="0.2">
      <c r="A869" s="11" t="s">
        <v>441</v>
      </c>
      <c r="B869" s="11" t="s">
        <v>457</v>
      </c>
      <c r="C869" s="11" t="s">
        <v>638</v>
      </c>
      <c r="D869" s="11" t="s">
        <v>92</v>
      </c>
      <c r="E869" s="15" t="s">
        <v>93</v>
      </c>
      <c r="F869" s="4"/>
      <c r="G869" s="24"/>
      <c r="H869" s="24"/>
      <c r="I869" s="24">
        <v>1239.0877499999999</v>
      </c>
      <c r="J869" s="24"/>
      <c r="K869" s="24"/>
      <c r="L869" s="24">
        <f t="shared" si="2215"/>
        <v>1239.0877499999999</v>
      </c>
      <c r="M869" s="24"/>
      <c r="N869" s="24">
        <f>SUM(L869:M869)</f>
        <v>1239.0877499999999</v>
      </c>
      <c r="O869" s="24"/>
      <c r="P869" s="24"/>
      <c r="Q869" s="24">
        <f>SUM(N869:P869)</f>
        <v>1239.0877499999999</v>
      </c>
      <c r="R869" s="4"/>
      <c r="S869" s="4"/>
      <c r="T869" s="4"/>
      <c r="U869" s="24"/>
      <c r="V869" s="24"/>
      <c r="W869" s="24"/>
      <c r="X869" s="24">
        <f>SUM(V869:W869)</f>
        <v>0</v>
      </c>
      <c r="Y869" s="24"/>
      <c r="Z869" s="24">
        <f>SUM(X869:Y869)</f>
        <v>0</v>
      </c>
      <c r="AA869" s="4"/>
      <c r="AB869" s="4"/>
      <c r="AC869" s="4"/>
      <c r="AD869" s="24"/>
      <c r="AE869" s="24"/>
      <c r="AF869" s="24"/>
      <c r="AG869" s="24">
        <f>SUM(AE869:AF869)</f>
        <v>0</v>
      </c>
      <c r="AH869" s="83"/>
    </row>
    <row r="870" spans="1:34" s="41" customFormat="1" ht="31.5" hidden="1" outlineLevel="2" x14ac:dyDescent="0.2">
      <c r="A870" s="5" t="s">
        <v>441</v>
      </c>
      <c r="B870" s="5" t="s">
        <v>457</v>
      </c>
      <c r="C870" s="10" t="s">
        <v>733</v>
      </c>
      <c r="D870" s="10"/>
      <c r="E870" s="32" t="s">
        <v>732</v>
      </c>
      <c r="F870" s="4"/>
      <c r="G870" s="63"/>
      <c r="H870" s="63"/>
      <c r="I870" s="63"/>
      <c r="J870" s="63"/>
      <c r="K870" s="63"/>
      <c r="L870" s="63"/>
      <c r="M870" s="4">
        <f t="shared" si="2207"/>
        <v>1295.3815400000001</v>
      </c>
      <c r="N870" s="4">
        <f t="shared" si="2207"/>
        <v>1295.3815400000001</v>
      </c>
      <c r="O870" s="4">
        <f t="shared" si="2207"/>
        <v>0</v>
      </c>
      <c r="P870" s="4">
        <f t="shared" si="2207"/>
        <v>0</v>
      </c>
      <c r="Q870" s="4">
        <f t="shared" si="2207"/>
        <v>1295.3815400000001</v>
      </c>
      <c r="R870" s="4"/>
      <c r="S870" s="4"/>
      <c r="T870" s="4"/>
      <c r="U870" s="63"/>
      <c r="V870" s="63"/>
      <c r="W870" s="63"/>
      <c r="X870" s="63"/>
      <c r="Y870" s="4">
        <f t="shared" si="2208"/>
        <v>0</v>
      </c>
      <c r="Z870" s="4">
        <f t="shared" si="2208"/>
        <v>0</v>
      </c>
      <c r="AA870" s="4"/>
      <c r="AB870" s="4"/>
      <c r="AC870" s="4"/>
      <c r="AD870" s="63"/>
      <c r="AE870" s="63"/>
      <c r="AF870" s="4">
        <f t="shared" si="2209"/>
        <v>0</v>
      </c>
      <c r="AG870" s="4">
        <f t="shared" si="2209"/>
        <v>0</v>
      </c>
      <c r="AH870" s="83"/>
    </row>
    <row r="871" spans="1:34" ht="31.5" hidden="1" outlineLevel="2" x14ac:dyDescent="0.2">
      <c r="A871" s="11" t="s">
        <v>441</v>
      </c>
      <c r="B871" s="11" t="s">
        <v>457</v>
      </c>
      <c r="C871" s="9" t="s">
        <v>733</v>
      </c>
      <c r="D871" s="9" t="s">
        <v>92</v>
      </c>
      <c r="E871" s="30" t="s">
        <v>584</v>
      </c>
      <c r="F871" s="4"/>
      <c r="G871" s="24"/>
      <c r="H871" s="24"/>
      <c r="I871" s="24"/>
      <c r="J871" s="24"/>
      <c r="K871" s="24"/>
      <c r="L871" s="24"/>
      <c r="M871" s="24">
        <v>1295.3815400000001</v>
      </c>
      <c r="N871" s="24">
        <f>SUM(L871:M871)</f>
        <v>1295.3815400000001</v>
      </c>
      <c r="O871" s="24"/>
      <c r="P871" s="24"/>
      <c r="Q871" s="24">
        <f>SUM(N871:P871)</f>
        <v>1295.3815400000001</v>
      </c>
      <c r="R871" s="4"/>
      <c r="S871" s="4"/>
      <c r="T871" s="4"/>
      <c r="U871" s="24"/>
      <c r="V871" s="24"/>
      <c r="W871" s="24"/>
      <c r="X871" s="24"/>
      <c r="Y871" s="24"/>
      <c r="Z871" s="24">
        <f>SUM(X871:Y871)</f>
        <v>0</v>
      </c>
      <c r="AA871" s="4"/>
      <c r="AB871" s="4"/>
      <c r="AC871" s="4"/>
      <c r="AD871" s="24"/>
      <c r="AE871" s="24"/>
      <c r="AF871" s="24"/>
      <c r="AG871" s="24">
        <f>SUM(AE871:AF871)</f>
        <v>0</v>
      </c>
      <c r="AH871" s="83"/>
    </row>
    <row r="872" spans="1:34" s="77" customFormat="1" ht="15.75" hidden="1" outlineLevel="2" x14ac:dyDescent="0.25">
      <c r="A872" s="5" t="s">
        <v>441</v>
      </c>
      <c r="B872" s="5" t="s">
        <v>457</v>
      </c>
      <c r="C872" s="60" t="s">
        <v>709</v>
      </c>
      <c r="D872" s="75"/>
      <c r="E872" s="79" t="s">
        <v>252</v>
      </c>
      <c r="F872" s="4"/>
      <c r="G872" s="63"/>
      <c r="H872" s="63"/>
      <c r="I872" s="4">
        <f>I873</f>
        <v>0</v>
      </c>
      <c r="J872" s="4">
        <f t="shared" ref="J872:Q873" si="2219">J873</f>
        <v>525</v>
      </c>
      <c r="K872" s="4">
        <f t="shared" si="2219"/>
        <v>0</v>
      </c>
      <c r="L872" s="4">
        <f t="shared" si="2219"/>
        <v>525</v>
      </c>
      <c r="M872" s="4">
        <f t="shared" si="2219"/>
        <v>0</v>
      </c>
      <c r="N872" s="4">
        <f t="shared" si="2219"/>
        <v>525</v>
      </c>
      <c r="O872" s="4">
        <f>O873</f>
        <v>0</v>
      </c>
      <c r="P872" s="4">
        <f t="shared" si="2219"/>
        <v>0</v>
      </c>
      <c r="Q872" s="4">
        <f t="shared" si="2219"/>
        <v>525</v>
      </c>
      <c r="R872" s="4"/>
      <c r="S872" s="4"/>
      <c r="T872" s="4"/>
      <c r="U872" s="63"/>
      <c r="V872" s="63"/>
      <c r="W872" s="4">
        <f t="shared" ref="W872:X873" si="2220">W873</f>
        <v>0</v>
      </c>
      <c r="X872" s="4">
        <f t="shared" si="2220"/>
        <v>0</v>
      </c>
      <c r="Y872" s="4">
        <f>Y873</f>
        <v>0</v>
      </c>
      <c r="Z872" s="4">
        <f t="shared" ref="Z872:Z873" si="2221">Z873</f>
        <v>0</v>
      </c>
      <c r="AA872" s="4"/>
      <c r="AB872" s="4"/>
      <c r="AC872" s="4"/>
      <c r="AD872" s="63"/>
      <c r="AE872" s="63"/>
      <c r="AF872" s="4">
        <f>AF873</f>
        <v>0</v>
      </c>
      <c r="AG872" s="4">
        <f t="shared" ref="AG872:AG873" si="2222">AG873</f>
        <v>0</v>
      </c>
      <c r="AH872" s="83"/>
    </row>
    <row r="873" spans="1:34" s="77" customFormat="1" ht="31.5" hidden="1" outlineLevel="2" x14ac:dyDescent="0.25">
      <c r="A873" s="5" t="s">
        <v>441</v>
      </c>
      <c r="B873" s="5" t="s">
        <v>457</v>
      </c>
      <c r="C873" s="60" t="s">
        <v>710</v>
      </c>
      <c r="D873" s="10"/>
      <c r="E873" s="54" t="s">
        <v>707</v>
      </c>
      <c r="F873" s="4"/>
      <c r="G873" s="63"/>
      <c r="H873" s="63"/>
      <c r="I873" s="4">
        <f>I874</f>
        <v>0</v>
      </c>
      <c r="J873" s="4">
        <f t="shared" si="2219"/>
        <v>525</v>
      </c>
      <c r="K873" s="4">
        <f t="shared" si="2219"/>
        <v>0</v>
      </c>
      <c r="L873" s="4">
        <f t="shared" si="2219"/>
        <v>525</v>
      </c>
      <c r="M873" s="4">
        <f t="shared" si="2219"/>
        <v>0</v>
      </c>
      <c r="N873" s="4">
        <f t="shared" si="2219"/>
        <v>525</v>
      </c>
      <c r="O873" s="4">
        <f>O874</f>
        <v>0</v>
      </c>
      <c r="P873" s="4">
        <f t="shared" si="2219"/>
        <v>0</v>
      </c>
      <c r="Q873" s="4">
        <f t="shared" si="2219"/>
        <v>525</v>
      </c>
      <c r="R873" s="4"/>
      <c r="S873" s="4"/>
      <c r="T873" s="4"/>
      <c r="U873" s="63"/>
      <c r="V873" s="63"/>
      <c r="W873" s="4">
        <f t="shared" si="2220"/>
        <v>0</v>
      </c>
      <c r="X873" s="4">
        <f t="shared" si="2220"/>
        <v>0</v>
      </c>
      <c r="Y873" s="4">
        <f>Y874</f>
        <v>0</v>
      </c>
      <c r="Z873" s="4">
        <f t="shared" si="2221"/>
        <v>0</v>
      </c>
      <c r="AA873" s="4"/>
      <c r="AB873" s="4"/>
      <c r="AC873" s="4"/>
      <c r="AD873" s="63"/>
      <c r="AE873" s="63"/>
      <c r="AF873" s="4">
        <f>AF874</f>
        <v>0</v>
      </c>
      <c r="AG873" s="4">
        <f t="shared" si="2222"/>
        <v>0</v>
      </c>
      <c r="AH873" s="83"/>
    </row>
    <row r="874" spans="1:34" s="72" customFormat="1" ht="31.5" hidden="1" outlineLevel="2" x14ac:dyDescent="0.2">
      <c r="A874" s="11" t="s">
        <v>441</v>
      </c>
      <c r="B874" s="11" t="s">
        <v>457</v>
      </c>
      <c r="C874" s="62" t="s">
        <v>710</v>
      </c>
      <c r="D874" s="9" t="s">
        <v>92</v>
      </c>
      <c r="E874" s="30" t="s">
        <v>584</v>
      </c>
      <c r="F874" s="4"/>
      <c r="G874" s="24"/>
      <c r="H874" s="24"/>
      <c r="I874" s="8"/>
      <c r="J874" s="8">
        <f>300+85+100+40</f>
        <v>525</v>
      </c>
      <c r="K874" s="24"/>
      <c r="L874" s="8">
        <f t="shared" ref="L874" si="2223">SUM(H874:K874)</f>
        <v>525</v>
      </c>
      <c r="M874" s="24"/>
      <c r="N874" s="8">
        <f>SUM(L874:M874)</f>
        <v>525</v>
      </c>
      <c r="O874" s="8"/>
      <c r="P874" s="24"/>
      <c r="Q874" s="8">
        <f>SUM(N874:P874)</f>
        <v>525</v>
      </c>
      <c r="R874" s="4"/>
      <c r="S874" s="4"/>
      <c r="T874" s="4"/>
      <c r="U874" s="24"/>
      <c r="V874" s="24"/>
      <c r="W874" s="24"/>
      <c r="X874" s="8">
        <f>SUM(V874:W874)</f>
        <v>0</v>
      </c>
      <c r="Y874" s="8"/>
      <c r="Z874" s="8">
        <f>SUM(X874:Y874)</f>
        <v>0</v>
      </c>
      <c r="AA874" s="4"/>
      <c r="AB874" s="4"/>
      <c r="AC874" s="4"/>
      <c r="AD874" s="24"/>
      <c r="AE874" s="24"/>
      <c r="AF874" s="8"/>
      <c r="AG874" s="8">
        <f>SUM(AE874:AF874)</f>
        <v>0</v>
      </c>
      <c r="AH874" s="83"/>
    </row>
    <row r="875" spans="1:34" ht="31.5" outlineLevel="3" x14ac:dyDescent="0.2">
      <c r="A875" s="5" t="s">
        <v>441</v>
      </c>
      <c r="B875" s="5" t="s">
        <v>457</v>
      </c>
      <c r="C875" s="5" t="s">
        <v>459</v>
      </c>
      <c r="D875" s="5"/>
      <c r="E875" s="18" t="s">
        <v>460</v>
      </c>
      <c r="F875" s="4">
        <f>F876</f>
        <v>42900</v>
      </c>
      <c r="G875" s="4">
        <f t="shared" ref="G875:Q875" si="2224">G876</f>
        <v>0</v>
      </c>
      <c r="H875" s="4">
        <f t="shared" si="2224"/>
        <v>42900</v>
      </c>
      <c r="I875" s="4">
        <f t="shared" si="2224"/>
        <v>0</v>
      </c>
      <c r="J875" s="4">
        <f t="shared" si="2224"/>
        <v>5956.9764100000002</v>
      </c>
      <c r="K875" s="4">
        <f t="shared" si="2224"/>
        <v>0</v>
      </c>
      <c r="L875" s="4">
        <f t="shared" si="2224"/>
        <v>48856.976410000003</v>
      </c>
      <c r="M875" s="4">
        <f t="shared" si="2224"/>
        <v>0</v>
      </c>
      <c r="N875" s="4">
        <f t="shared" si="2224"/>
        <v>48856.976410000003</v>
      </c>
      <c r="O875" s="4">
        <f t="shared" si="2224"/>
        <v>13899.6</v>
      </c>
      <c r="P875" s="4">
        <f t="shared" si="2224"/>
        <v>19.460789999999999</v>
      </c>
      <c r="Q875" s="4">
        <f t="shared" si="2224"/>
        <v>62776.037199999999</v>
      </c>
      <c r="R875" s="4">
        <f t="shared" ref="R875:AA875" si="2225">R876</f>
        <v>42900</v>
      </c>
      <c r="S875" s="4">
        <f t="shared" ref="S875" si="2226">S876</f>
        <v>0</v>
      </c>
      <c r="T875" s="4">
        <f t="shared" ref="T875:Z875" si="2227">T876</f>
        <v>42900</v>
      </c>
      <c r="U875" s="4">
        <f t="shared" si="2227"/>
        <v>0</v>
      </c>
      <c r="V875" s="4">
        <f t="shared" si="2227"/>
        <v>42900</v>
      </c>
      <c r="W875" s="4">
        <f t="shared" si="2227"/>
        <v>0</v>
      </c>
      <c r="X875" s="4">
        <f t="shared" si="2227"/>
        <v>42900</v>
      </c>
      <c r="Y875" s="4">
        <f t="shared" si="2227"/>
        <v>0</v>
      </c>
      <c r="Z875" s="4">
        <f t="shared" si="2227"/>
        <v>42900</v>
      </c>
      <c r="AA875" s="4">
        <f t="shared" si="2225"/>
        <v>42900</v>
      </c>
      <c r="AB875" s="4">
        <f t="shared" ref="AB875" si="2228">AB876</f>
        <v>0</v>
      </c>
      <c r="AC875" s="4">
        <f t="shared" ref="AC875:AG875" si="2229">AC876</f>
        <v>42900</v>
      </c>
      <c r="AD875" s="4">
        <f t="shared" si="2229"/>
        <v>0</v>
      </c>
      <c r="AE875" s="4">
        <f t="shared" si="2229"/>
        <v>42900</v>
      </c>
      <c r="AF875" s="4">
        <f t="shared" si="2229"/>
        <v>0</v>
      </c>
      <c r="AG875" s="4">
        <f t="shared" si="2229"/>
        <v>42900</v>
      </c>
      <c r="AH875" s="83"/>
    </row>
    <row r="876" spans="1:34" ht="31.5" outlineLevel="4" x14ac:dyDescent="0.2">
      <c r="A876" s="5" t="s">
        <v>441</v>
      </c>
      <c r="B876" s="5" t="s">
        <v>457</v>
      </c>
      <c r="C876" s="5" t="s">
        <v>461</v>
      </c>
      <c r="D876" s="5"/>
      <c r="E876" s="18" t="s">
        <v>602</v>
      </c>
      <c r="F876" s="4">
        <f>F877+F879</f>
        <v>42900</v>
      </c>
      <c r="G876" s="4">
        <f t="shared" ref="G876:J876" si="2230">G877+G879</f>
        <v>0</v>
      </c>
      <c r="H876" s="4">
        <f t="shared" si="2230"/>
        <v>42900</v>
      </c>
      <c r="I876" s="4">
        <f t="shared" si="2230"/>
        <v>0</v>
      </c>
      <c r="J876" s="4">
        <f t="shared" si="2230"/>
        <v>5956.9764100000002</v>
      </c>
      <c r="K876" s="4">
        <f t="shared" ref="K876:L876" si="2231">K877+K879</f>
        <v>0</v>
      </c>
      <c r="L876" s="4">
        <f t="shared" si="2231"/>
        <v>48856.976410000003</v>
      </c>
      <c r="M876" s="4">
        <f t="shared" ref="M876:Q876" si="2232">M877+M879</f>
        <v>0</v>
      </c>
      <c r="N876" s="4">
        <f t="shared" si="2232"/>
        <v>48856.976410000003</v>
      </c>
      <c r="O876" s="4">
        <f t="shared" si="2232"/>
        <v>13899.6</v>
      </c>
      <c r="P876" s="4">
        <f t="shared" si="2232"/>
        <v>19.460789999999999</v>
      </c>
      <c r="Q876" s="4">
        <f t="shared" si="2232"/>
        <v>62776.037199999999</v>
      </c>
      <c r="R876" s="4">
        <f t="shared" ref="R876:AA876" si="2233">R877+R879</f>
        <v>42900</v>
      </c>
      <c r="S876" s="4">
        <f t="shared" ref="S876" si="2234">S877+S879</f>
        <v>0</v>
      </c>
      <c r="T876" s="4">
        <f t="shared" ref="T876:Z876" si="2235">T877+T879</f>
        <v>42900</v>
      </c>
      <c r="U876" s="4">
        <f t="shared" si="2235"/>
        <v>0</v>
      </c>
      <c r="V876" s="4">
        <f t="shared" si="2235"/>
        <v>42900</v>
      </c>
      <c r="W876" s="4">
        <f t="shared" si="2235"/>
        <v>0</v>
      </c>
      <c r="X876" s="4">
        <f t="shared" si="2235"/>
        <v>42900</v>
      </c>
      <c r="Y876" s="4">
        <f t="shared" si="2235"/>
        <v>0</v>
      </c>
      <c r="Z876" s="4">
        <f t="shared" si="2235"/>
        <v>42900</v>
      </c>
      <c r="AA876" s="4">
        <f t="shared" si="2233"/>
        <v>42900</v>
      </c>
      <c r="AB876" s="4">
        <f t="shared" ref="AB876" si="2236">AB877+AB879</f>
        <v>0</v>
      </c>
      <c r="AC876" s="4">
        <f t="shared" ref="AC876:AG876" si="2237">AC877+AC879</f>
        <v>42900</v>
      </c>
      <c r="AD876" s="4">
        <f t="shared" si="2237"/>
        <v>0</v>
      </c>
      <c r="AE876" s="4">
        <f t="shared" si="2237"/>
        <v>42900</v>
      </c>
      <c r="AF876" s="4">
        <f t="shared" si="2237"/>
        <v>0</v>
      </c>
      <c r="AG876" s="4">
        <f t="shared" si="2237"/>
        <v>42900</v>
      </c>
      <c r="AH876" s="83"/>
    </row>
    <row r="877" spans="1:34" ht="47.25" outlineLevel="5" x14ac:dyDescent="0.2">
      <c r="A877" s="5" t="s">
        <v>441</v>
      </c>
      <c r="B877" s="5" t="s">
        <v>457</v>
      </c>
      <c r="C877" s="5" t="s">
        <v>462</v>
      </c>
      <c r="D877" s="5"/>
      <c r="E877" s="18" t="s">
        <v>546</v>
      </c>
      <c r="F877" s="4">
        <f>F878</f>
        <v>12900</v>
      </c>
      <c r="G877" s="4">
        <f t="shared" ref="G877:Q877" si="2238">G878</f>
        <v>0</v>
      </c>
      <c r="H877" s="4">
        <f t="shared" si="2238"/>
        <v>12900</v>
      </c>
      <c r="I877" s="4">
        <f t="shared" si="2238"/>
        <v>0</v>
      </c>
      <c r="J877" s="4">
        <f t="shared" si="2238"/>
        <v>5956.9764100000002</v>
      </c>
      <c r="K877" s="4">
        <f t="shared" si="2238"/>
        <v>0</v>
      </c>
      <c r="L877" s="4">
        <f t="shared" si="2238"/>
        <v>18856.976409999999</v>
      </c>
      <c r="M877" s="4">
        <f t="shared" si="2238"/>
        <v>0</v>
      </c>
      <c r="N877" s="4">
        <f t="shared" si="2238"/>
        <v>18856.976409999999</v>
      </c>
      <c r="O877" s="4">
        <f t="shared" si="2238"/>
        <v>0</v>
      </c>
      <c r="P877" s="4">
        <f t="shared" si="2238"/>
        <v>19.460789999999999</v>
      </c>
      <c r="Q877" s="4">
        <f t="shared" si="2238"/>
        <v>18876.4372</v>
      </c>
      <c r="R877" s="4">
        <f t="shared" ref="R877:R879" si="2239">R878</f>
        <v>12900</v>
      </c>
      <c r="S877" s="4">
        <f t="shared" ref="S877" si="2240">S878</f>
        <v>0</v>
      </c>
      <c r="T877" s="4">
        <f t="shared" ref="T877:Z877" si="2241">T878</f>
        <v>12900</v>
      </c>
      <c r="U877" s="4">
        <f t="shared" si="2241"/>
        <v>0</v>
      </c>
      <c r="V877" s="4">
        <f t="shared" si="2241"/>
        <v>12900</v>
      </c>
      <c r="W877" s="4">
        <f t="shared" si="2241"/>
        <v>0</v>
      </c>
      <c r="X877" s="4">
        <f t="shared" si="2241"/>
        <v>12900</v>
      </c>
      <c r="Y877" s="4">
        <f t="shared" si="2241"/>
        <v>0</v>
      </c>
      <c r="Z877" s="4">
        <f t="shared" si="2241"/>
        <v>12900</v>
      </c>
      <c r="AA877" s="4">
        <f t="shared" ref="AA877:AA879" si="2242">AA878</f>
        <v>12900</v>
      </c>
      <c r="AB877" s="4">
        <f t="shared" ref="AB877" si="2243">AB878</f>
        <v>0</v>
      </c>
      <c r="AC877" s="4">
        <f t="shared" ref="AC877:AG877" si="2244">AC878</f>
        <v>12900</v>
      </c>
      <c r="AD877" s="4">
        <f t="shared" si="2244"/>
        <v>0</v>
      </c>
      <c r="AE877" s="4">
        <f t="shared" si="2244"/>
        <v>12900</v>
      </c>
      <c r="AF877" s="4">
        <f t="shared" si="2244"/>
        <v>0</v>
      </c>
      <c r="AG877" s="4">
        <f t="shared" si="2244"/>
        <v>12900</v>
      </c>
      <c r="AH877" s="83"/>
    </row>
    <row r="878" spans="1:34" ht="31.5" outlineLevel="7" x14ac:dyDescent="0.2">
      <c r="A878" s="11" t="s">
        <v>441</v>
      </c>
      <c r="B878" s="11" t="s">
        <v>457</v>
      </c>
      <c r="C878" s="11" t="s">
        <v>462</v>
      </c>
      <c r="D878" s="11" t="s">
        <v>92</v>
      </c>
      <c r="E878" s="15" t="s">
        <v>93</v>
      </c>
      <c r="F878" s="8">
        <v>12900</v>
      </c>
      <c r="G878" s="8"/>
      <c r="H878" s="8">
        <f t="shared" ref="H878" si="2245">SUM(F878:G878)</f>
        <v>12900</v>
      </c>
      <c r="I878" s="8"/>
      <c r="J878" s="8">
        <f>59.96482+5891.0667+4.19999+1.7449</f>
        <v>5956.9764100000002</v>
      </c>
      <c r="K878" s="8"/>
      <c r="L878" s="8">
        <f t="shared" ref="L878" si="2246">SUM(H878:K878)</f>
        <v>18856.976409999999</v>
      </c>
      <c r="M878" s="8"/>
      <c r="N878" s="8">
        <f>SUM(L878:M878)</f>
        <v>18856.976409999999</v>
      </c>
      <c r="O878" s="8"/>
      <c r="P878" s="8">
        <v>19.460789999999999</v>
      </c>
      <c r="Q878" s="8">
        <f>SUM(N878:P878)</f>
        <v>18876.4372</v>
      </c>
      <c r="R878" s="8">
        <v>12900</v>
      </c>
      <c r="S878" s="8"/>
      <c r="T878" s="8">
        <f t="shared" ref="T878" si="2247">SUM(R878:S878)</f>
        <v>12900</v>
      </c>
      <c r="U878" s="8"/>
      <c r="V878" s="8">
        <f t="shared" ref="V878" si="2248">SUM(T878:U878)</f>
        <v>12900</v>
      </c>
      <c r="W878" s="8"/>
      <c r="X878" s="8">
        <f>SUM(V878:W878)</f>
        <v>12900</v>
      </c>
      <c r="Y878" s="8"/>
      <c r="Z878" s="8">
        <f>SUM(X878:Y878)</f>
        <v>12900</v>
      </c>
      <c r="AA878" s="8">
        <v>12900</v>
      </c>
      <c r="AB878" s="8"/>
      <c r="AC878" s="8">
        <f t="shared" ref="AC878" si="2249">SUM(AA878:AB878)</f>
        <v>12900</v>
      </c>
      <c r="AD878" s="8"/>
      <c r="AE878" s="8">
        <f t="shared" ref="AE878" si="2250">SUM(AC878:AD878)</f>
        <v>12900</v>
      </c>
      <c r="AF878" s="8"/>
      <c r="AG878" s="8">
        <f>SUM(AE878:AF878)</f>
        <v>12900</v>
      </c>
      <c r="AH878" s="83"/>
    </row>
    <row r="879" spans="1:34" s="42" customFormat="1" ht="47.25" outlineLevel="5" x14ac:dyDescent="0.2">
      <c r="A879" s="5" t="s">
        <v>441</v>
      </c>
      <c r="B879" s="5" t="s">
        <v>457</v>
      </c>
      <c r="C879" s="5" t="s">
        <v>462</v>
      </c>
      <c r="D879" s="5"/>
      <c r="E879" s="18" t="s">
        <v>570</v>
      </c>
      <c r="F879" s="4">
        <f>F880</f>
        <v>30000</v>
      </c>
      <c r="G879" s="4">
        <f t="shared" ref="G879:Q879" si="2251">G880</f>
        <v>0</v>
      </c>
      <c r="H879" s="4">
        <f t="shared" si="2251"/>
        <v>30000</v>
      </c>
      <c r="I879" s="4">
        <f t="shared" si="2251"/>
        <v>0</v>
      </c>
      <c r="J879" s="4">
        <f t="shared" si="2251"/>
        <v>0</v>
      </c>
      <c r="K879" s="4">
        <f t="shared" si="2251"/>
        <v>0</v>
      </c>
      <c r="L879" s="4">
        <f t="shared" si="2251"/>
        <v>30000</v>
      </c>
      <c r="M879" s="4">
        <f t="shared" si="2251"/>
        <v>0</v>
      </c>
      <c r="N879" s="4">
        <f t="shared" si="2251"/>
        <v>30000</v>
      </c>
      <c r="O879" s="4">
        <f t="shared" si="2251"/>
        <v>13899.6</v>
      </c>
      <c r="P879" s="4">
        <f t="shared" si="2251"/>
        <v>0</v>
      </c>
      <c r="Q879" s="4">
        <f t="shared" si="2251"/>
        <v>43899.6</v>
      </c>
      <c r="R879" s="4">
        <f t="shared" si="2239"/>
        <v>30000</v>
      </c>
      <c r="S879" s="4">
        <f t="shared" ref="S879" si="2252">S880</f>
        <v>0</v>
      </c>
      <c r="T879" s="4">
        <f t="shared" ref="T879:Z879" si="2253">T880</f>
        <v>30000</v>
      </c>
      <c r="U879" s="4">
        <f t="shared" si="2253"/>
        <v>0</v>
      </c>
      <c r="V879" s="4">
        <f t="shared" si="2253"/>
        <v>30000</v>
      </c>
      <c r="W879" s="4">
        <f t="shared" si="2253"/>
        <v>0</v>
      </c>
      <c r="X879" s="4">
        <f t="shared" si="2253"/>
        <v>30000</v>
      </c>
      <c r="Y879" s="4">
        <f t="shared" si="2253"/>
        <v>0</v>
      </c>
      <c r="Z879" s="4">
        <f t="shared" si="2253"/>
        <v>30000</v>
      </c>
      <c r="AA879" s="4">
        <f t="shared" si="2242"/>
        <v>30000</v>
      </c>
      <c r="AB879" s="4">
        <f t="shared" ref="AB879" si="2254">AB880</f>
        <v>0</v>
      </c>
      <c r="AC879" s="4">
        <f t="shared" ref="AC879:AG879" si="2255">AC880</f>
        <v>30000</v>
      </c>
      <c r="AD879" s="4">
        <f t="shared" si="2255"/>
        <v>0</v>
      </c>
      <c r="AE879" s="4">
        <f t="shared" si="2255"/>
        <v>30000</v>
      </c>
      <c r="AF879" s="4">
        <f t="shared" si="2255"/>
        <v>0</v>
      </c>
      <c r="AG879" s="4">
        <f t="shared" si="2255"/>
        <v>30000</v>
      </c>
      <c r="AH879" s="83"/>
    </row>
    <row r="880" spans="1:34" s="42" customFormat="1" ht="31.5" outlineLevel="7" x14ac:dyDescent="0.2">
      <c r="A880" s="11" t="s">
        <v>441</v>
      </c>
      <c r="B880" s="11" t="s">
        <v>457</v>
      </c>
      <c r="C880" s="11" t="s">
        <v>462</v>
      </c>
      <c r="D880" s="11" t="s">
        <v>92</v>
      </c>
      <c r="E880" s="15" t="s">
        <v>93</v>
      </c>
      <c r="F880" s="8">
        <v>30000</v>
      </c>
      <c r="G880" s="8"/>
      <c r="H880" s="8">
        <f t="shared" ref="H880" si="2256">SUM(F880:G880)</f>
        <v>30000</v>
      </c>
      <c r="I880" s="8"/>
      <c r="J880" s="8"/>
      <c r="K880" s="8"/>
      <c r="L880" s="8">
        <f t="shared" ref="L880" si="2257">SUM(H880:K880)</f>
        <v>30000</v>
      </c>
      <c r="M880" s="8"/>
      <c r="N880" s="8">
        <f>SUM(L880:M880)</f>
        <v>30000</v>
      </c>
      <c r="O880" s="8">
        <v>13899.6</v>
      </c>
      <c r="P880" s="8"/>
      <c r="Q880" s="8">
        <f>SUM(N880:P880)</f>
        <v>43899.6</v>
      </c>
      <c r="R880" s="8">
        <v>30000</v>
      </c>
      <c r="S880" s="8"/>
      <c r="T880" s="8">
        <f t="shared" ref="T880" si="2258">SUM(R880:S880)</f>
        <v>30000</v>
      </c>
      <c r="U880" s="8"/>
      <c r="V880" s="8">
        <f t="shared" ref="V880" si="2259">SUM(T880:U880)</f>
        <v>30000</v>
      </c>
      <c r="W880" s="8"/>
      <c r="X880" s="8">
        <f>SUM(V880:W880)</f>
        <v>30000</v>
      </c>
      <c r="Y880" s="8"/>
      <c r="Z880" s="8">
        <f>SUM(X880:Y880)</f>
        <v>30000</v>
      </c>
      <c r="AA880" s="8">
        <v>30000</v>
      </c>
      <c r="AB880" s="8"/>
      <c r="AC880" s="8">
        <f t="shared" ref="AC880" si="2260">SUM(AA880:AB880)</f>
        <v>30000</v>
      </c>
      <c r="AD880" s="8"/>
      <c r="AE880" s="8">
        <f t="shared" ref="AE880" si="2261">SUM(AC880:AD880)</f>
        <v>30000</v>
      </c>
      <c r="AF880" s="8"/>
      <c r="AG880" s="8">
        <f>SUM(AE880:AF880)</f>
        <v>30000</v>
      </c>
      <c r="AH880" s="83"/>
    </row>
    <row r="881" spans="1:34" ht="47.25" hidden="1" outlineLevel="3" x14ac:dyDescent="0.2">
      <c r="A881" s="5" t="s">
        <v>441</v>
      </c>
      <c r="B881" s="5" t="s">
        <v>457</v>
      </c>
      <c r="C881" s="5" t="s">
        <v>445</v>
      </c>
      <c r="D881" s="5"/>
      <c r="E881" s="18" t="s">
        <v>446</v>
      </c>
      <c r="F881" s="4">
        <f>F882</f>
        <v>101565.9</v>
      </c>
      <c r="G881" s="4">
        <f t="shared" ref="G881:Q881" si="2262">G882</f>
        <v>0</v>
      </c>
      <c r="H881" s="4">
        <f t="shared" si="2262"/>
        <v>101565.9</v>
      </c>
      <c r="I881" s="4">
        <f t="shared" si="2262"/>
        <v>0</v>
      </c>
      <c r="J881" s="4">
        <f t="shared" si="2262"/>
        <v>0</v>
      </c>
      <c r="K881" s="4">
        <f t="shared" si="2262"/>
        <v>0</v>
      </c>
      <c r="L881" s="4">
        <f t="shared" si="2262"/>
        <v>101565.9</v>
      </c>
      <c r="M881" s="4">
        <f t="shared" si="2262"/>
        <v>0</v>
      </c>
      <c r="N881" s="4">
        <f t="shared" si="2262"/>
        <v>101565.9</v>
      </c>
      <c r="O881" s="4">
        <f t="shared" si="2262"/>
        <v>0</v>
      </c>
      <c r="P881" s="4">
        <f t="shared" si="2262"/>
        <v>0</v>
      </c>
      <c r="Q881" s="4">
        <f t="shared" si="2262"/>
        <v>101565.9</v>
      </c>
      <c r="R881" s="4">
        <f t="shared" ref="R881:AA881" si="2263">R882</f>
        <v>96520</v>
      </c>
      <c r="S881" s="4">
        <f t="shared" ref="S881" si="2264">S882</f>
        <v>0</v>
      </c>
      <c r="T881" s="4">
        <f t="shared" ref="T881:Z881" si="2265">T882</f>
        <v>96520</v>
      </c>
      <c r="U881" s="4">
        <f t="shared" si="2265"/>
        <v>0</v>
      </c>
      <c r="V881" s="4">
        <f t="shared" si="2265"/>
        <v>96520</v>
      </c>
      <c r="W881" s="4">
        <f t="shared" si="2265"/>
        <v>0</v>
      </c>
      <c r="X881" s="4">
        <f t="shared" si="2265"/>
        <v>96520</v>
      </c>
      <c r="Y881" s="4">
        <f t="shared" si="2265"/>
        <v>0</v>
      </c>
      <c r="Z881" s="4">
        <f t="shared" si="2265"/>
        <v>96520</v>
      </c>
      <c r="AA881" s="4">
        <f t="shared" si="2263"/>
        <v>96520</v>
      </c>
      <c r="AB881" s="4">
        <f t="shared" ref="AB881" si="2266">AB882</f>
        <v>0</v>
      </c>
      <c r="AC881" s="4">
        <f t="shared" ref="AC881:AG881" si="2267">AC882</f>
        <v>96520</v>
      </c>
      <c r="AD881" s="4">
        <f t="shared" si="2267"/>
        <v>0</v>
      </c>
      <c r="AE881" s="4">
        <f t="shared" si="2267"/>
        <v>96520</v>
      </c>
      <c r="AF881" s="4">
        <f t="shared" si="2267"/>
        <v>0</v>
      </c>
      <c r="AG881" s="4">
        <f t="shared" si="2267"/>
        <v>96520</v>
      </c>
      <c r="AH881" s="83"/>
    </row>
    <row r="882" spans="1:34" ht="31.5" hidden="1" outlineLevel="4" x14ac:dyDescent="0.2">
      <c r="A882" s="5" t="s">
        <v>441</v>
      </c>
      <c r="B882" s="5" t="s">
        <v>457</v>
      </c>
      <c r="C882" s="5" t="s">
        <v>447</v>
      </c>
      <c r="D882" s="5"/>
      <c r="E882" s="18" t="s">
        <v>57</v>
      </c>
      <c r="F882" s="4">
        <f>F883+F885+F887+F889+F891</f>
        <v>101565.9</v>
      </c>
      <c r="G882" s="4">
        <f t="shared" ref="G882:J882" si="2268">G883+G885+G887+G889+G891</f>
        <v>0</v>
      </c>
      <c r="H882" s="4">
        <f t="shared" si="2268"/>
        <v>101565.9</v>
      </c>
      <c r="I882" s="4">
        <f t="shared" si="2268"/>
        <v>0</v>
      </c>
      <c r="J882" s="4">
        <f t="shared" si="2268"/>
        <v>0</v>
      </c>
      <c r="K882" s="4">
        <f t="shared" ref="K882:L882" si="2269">K883+K885+K887+K889+K891</f>
        <v>0</v>
      </c>
      <c r="L882" s="4">
        <f t="shared" si="2269"/>
        <v>101565.9</v>
      </c>
      <c r="M882" s="4">
        <f t="shared" ref="M882:Q882" si="2270">M883+M885+M887+M889+M891</f>
        <v>0</v>
      </c>
      <c r="N882" s="4">
        <f t="shared" si="2270"/>
        <v>101565.9</v>
      </c>
      <c r="O882" s="4">
        <f t="shared" si="2270"/>
        <v>0</v>
      </c>
      <c r="P882" s="4">
        <f t="shared" si="2270"/>
        <v>0</v>
      </c>
      <c r="Q882" s="4">
        <f t="shared" si="2270"/>
        <v>101565.9</v>
      </c>
      <c r="R882" s="4">
        <f t="shared" ref="R882:AA882" si="2271">R883+R885+R887+R889+R891</f>
        <v>96520</v>
      </c>
      <c r="S882" s="4">
        <f t="shared" ref="S882" si="2272">S883+S885+S887+S889+S891</f>
        <v>0</v>
      </c>
      <c r="T882" s="4">
        <f t="shared" ref="T882:Z882" si="2273">T883+T885+T887+T889+T891</f>
        <v>96520</v>
      </c>
      <c r="U882" s="4">
        <f t="shared" si="2273"/>
        <v>0</v>
      </c>
      <c r="V882" s="4">
        <f t="shared" si="2273"/>
        <v>96520</v>
      </c>
      <c r="W882" s="4">
        <f t="shared" si="2273"/>
        <v>0</v>
      </c>
      <c r="X882" s="4">
        <f t="shared" si="2273"/>
        <v>96520</v>
      </c>
      <c r="Y882" s="4">
        <f t="shared" si="2273"/>
        <v>0</v>
      </c>
      <c r="Z882" s="4">
        <f t="shared" si="2273"/>
        <v>96520</v>
      </c>
      <c r="AA882" s="4">
        <f t="shared" si="2271"/>
        <v>96520</v>
      </c>
      <c r="AB882" s="4">
        <f t="shared" ref="AB882" si="2274">AB883+AB885+AB887+AB889+AB891</f>
        <v>0</v>
      </c>
      <c r="AC882" s="4">
        <f t="shared" ref="AC882:AG882" si="2275">AC883+AC885+AC887+AC889+AC891</f>
        <v>96520</v>
      </c>
      <c r="AD882" s="4">
        <f t="shared" si="2275"/>
        <v>0</v>
      </c>
      <c r="AE882" s="4">
        <f t="shared" si="2275"/>
        <v>96520</v>
      </c>
      <c r="AF882" s="4">
        <f t="shared" si="2275"/>
        <v>0</v>
      </c>
      <c r="AG882" s="4">
        <f t="shared" si="2275"/>
        <v>96520</v>
      </c>
      <c r="AH882" s="83"/>
    </row>
    <row r="883" spans="1:34" ht="15.75" hidden="1" outlineLevel="5" x14ac:dyDescent="0.2">
      <c r="A883" s="5" t="s">
        <v>441</v>
      </c>
      <c r="B883" s="5" t="s">
        <v>457</v>
      </c>
      <c r="C883" s="5" t="s">
        <v>463</v>
      </c>
      <c r="D883" s="5"/>
      <c r="E883" s="18" t="s">
        <v>464</v>
      </c>
      <c r="F883" s="4">
        <f>F884</f>
        <v>39282.800000000003</v>
      </c>
      <c r="G883" s="4">
        <f t="shared" ref="G883:Q883" si="2276">G884</f>
        <v>0</v>
      </c>
      <c r="H883" s="4">
        <f t="shared" si="2276"/>
        <v>39282.800000000003</v>
      </c>
      <c r="I883" s="4">
        <f t="shared" si="2276"/>
        <v>0</v>
      </c>
      <c r="J883" s="4">
        <f t="shared" si="2276"/>
        <v>0</v>
      </c>
      <c r="K883" s="4">
        <f t="shared" si="2276"/>
        <v>0</v>
      </c>
      <c r="L883" s="4">
        <f t="shared" si="2276"/>
        <v>39282.800000000003</v>
      </c>
      <c r="M883" s="4">
        <f t="shared" si="2276"/>
        <v>0</v>
      </c>
      <c r="N883" s="4">
        <f t="shared" si="2276"/>
        <v>39282.800000000003</v>
      </c>
      <c r="O883" s="4">
        <f t="shared" si="2276"/>
        <v>0</v>
      </c>
      <c r="P883" s="4">
        <f t="shared" si="2276"/>
        <v>0</v>
      </c>
      <c r="Q883" s="4">
        <f t="shared" si="2276"/>
        <v>39282.800000000003</v>
      </c>
      <c r="R883" s="4">
        <f t="shared" ref="R883" si="2277">R884</f>
        <v>37320</v>
      </c>
      <c r="S883" s="4">
        <f t="shared" ref="S883" si="2278">S884</f>
        <v>0</v>
      </c>
      <c r="T883" s="4">
        <f t="shared" ref="T883:Z883" si="2279">T884</f>
        <v>37320</v>
      </c>
      <c r="U883" s="4">
        <f t="shared" si="2279"/>
        <v>0</v>
      </c>
      <c r="V883" s="4">
        <f t="shared" si="2279"/>
        <v>37320</v>
      </c>
      <c r="W883" s="4">
        <f t="shared" si="2279"/>
        <v>0</v>
      </c>
      <c r="X883" s="4">
        <f t="shared" si="2279"/>
        <v>37320</v>
      </c>
      <c r="Y883" s="4">
        <f t="shared" si="2279"/>
        <v>0</v>
      </c>
      <c r="Z883" s="4">
        <f t="shared" si="2279"/>
        <v>37320</v>
      </c>
      <c r="AA883" s="4">
        <f t="shared" ref="AA883" si="2280">AA884</f>
        <v>37320</v>
      </c>
      <c r="AB883" s="4">
        <f t="shared" ref="AB883" si="2281">AB884</f>
        <v>0</v>
      </c>
      <c r="AC883" s="4">
        <f t="shared" ref="AC883:AG883" si="2282">AC884</f>
        <v>37320</v>
      </c>
      <c r="AD883" s="4">
        <f t="shared" si="2282"/>
        <v>0</v>
      </c>
      <c r="AE883" s="4">
        <f t="shared" si="2282"/>
        <v>37320</v>
      </c>
      <c r="AF883" s="4">
        <f t="shared" si="2282"/>
        <v>0</v>
      </c>
      <c r="AG883" s="4">
        <f t="shared" si="2282"/>
        <v>37320</v>
      </c>
      <c r="AH883" s="83"/>
    </row>
    <row r="884" spans="1:34" ht="31.5" hidden="1" outlineLevel="7" x14ac:dyDescent="0.2">
      <c r="A884" s="11" t="s">
        <v>441</v>
      </c>
      <c r="B884" s="11" t="s">
        <v>457</v>
      </c>
      <c r="C884" s="11" t="s">
        <v>463</v>
      </c>
      <c r="D884" s="11" t="s">
        <v>92</v>
      </c>
      <c r="E884" s="15" t="s">
        <v>93</v>
      </c>
      <c r="F884" s="8">
        <v>39282.800000000003</v>
      </c>
      <c r="G884" s="8"/>
      <c r="H884" s="8">
        <f t="shared" ref="H884" si="2283">SUM(F884:G884)</f>
        <v>39282.800000000003</v>
      </c>
      <c r="I884" s="8"/>
      <c r="J884" s="8"/>
      <c r="K884" s="8"/>
      <c r="L884" s="8">
        <f t="shared" ref="L884" si="2284">SUM(H884:K884)</f>
        <v>39282.800000000003</v>
      </c>
      <c r="M884" s="8"/>
      <c r="N884" s="8">
        <f>SUM(L884:M884)</f>
        <v>39282.800000000003</v>
      </c>
      <c r="O884" s="8"/>
      <c r="P884" s="8"/>
      <c r="Q884" s="8">
        <f>SUM(N884:P884)</f>
        <v>39282.800000000003</v>
      </c>
      <c r="R884" s="8">
        <v>37320</v>
      </c>
      <c r="S884" s="8"/>
      <c r="T884" s="8">
        <f t="shared" ref="T884" si="2285">SUM(R884:S884)</f>
        <v>37320</v>
      </c>
      <c r="U884" s="8"/>
      <c r="V884" s="8">
        <f t="shared" ref="V884" si="2286">SUM(T884:U884)</f>
        <v>37320</v>
      </c>
      <c r="W884" s="8"/>
      <c r="X884" s="8">
        <f>SUM(V884:W884)</f>
        <v>37320</v>
      </c>
      <c r="Y884" s="8"/>
      <c r="Z884" s="8">
        <f>SUM(X884:Y884)</f>
        <v>37320</v>
      </c>
      <c r="AA884" s="8">
        <v>37320</v>
      </c>
      <c r="AB884" s="8"/>
      <c r="AC884" s="8">
        <f t="shared" ref="AC884" si="2287">SUM(AA884:AB884)</f>
        <v>37320</v>
      </c>
      <c r="AD884" s="8"/>
      <c r="AE884" s="8">
        <f t="shared" ref="AE884" si="2288">SUM(AC884:AD884)</f>
        <v>37320</v>
      </c>
      <c r="AF884" s="8"/>
      <c r="AG884" s="8">
        <f>SUM(AE884:AF884)</f>
        <v>37320</v>
      </c>
      <c r="AH884" s="83"/>
    </row>
    <row r="885" spans="1:34" ht="15.75" hidden="1" outlineLevel="5" x14ac:dyDescent="0.2">
      <c r="A885" s="5" t="s">
        <v>441</v>
      </c>
      <c r="B885" s="5" t="s">
        <v>457</v>
      </c>
      <c r="C885" s="5" t="s">
        <v>465</v>
      </c>
      <c r="D885" s="5"/>
      <c r="E885" s="18" t="s">
        <v>466</v>
      </c>
      <c r="F885" s="4">
        <f>F886</f>
        <v>23127</v>
      </c>
      <c r="G885" s="4">
        <f t="shared" ref="G885:Q885" si="2289">G886</f>
        <v>0</v>
      </c>
      <c r="H885" s="4">
        <f t="shared" si="2289"/>
        <v>23127</v>
      </c>
      <c r="I885" s="4">
        <f t="shared" si="2289"/>
        <v>0</v>
      </c>
      <c r="J885" s="4">
        <f t="shared" si="2289"/>
        <v>0</v>
      </c>
      <c r="K885" s="4">
        <f t="shared" si="2289"/>
        <v>0</v>
      </c>
      <c r="L885" s="4">
        <f t="shared" si="2289"/>
        <v>23127</v>
      </c>
      <c r="M885" s="4">
        <f t="shared" si="2289"/>
        <v>0</v>
      </c>
      <c r="N885" s="4">
        <f t="shared" si="2289"/>
        <v>23127</v>
      </c>
      <c r="O885" s="4">
        <f t="shared" si="2289"/>
        <v>0</v>
      </c>
      <c r="P885" s="4">
        <f t="shared" si="2289"/>
        <v>0</v>
      </c>
      <c r="Q885" s="4">
        <f t="shared" si="2289"/>
        <v>23127</v>
      </c>
      <c r="R885" s="4">
        <f t="shared" ref="R885" si="2290">R886</f>
        <v>21970</v>
      </c>
      <c r="S885" s="4">
        <f t="shared" ref="S885" si="2291">S886</f>
        <v>0</v>
      </c>
      <c r="T885" s="4">
        <f t="shared" ref="T885:Z885" si="2292">T886</f>
        <v>21970</v>
      </c>
      <c r="U885" s="4">
        <f t="shared" si="2292"/>
        <v>0</v>
      </c>
      <c r="V885" s="4">
        <f t="shared" si="2292"/>
        <v>21970</v>
      </c>
      <c r="W885" s="4">
        <f t="shared" si="2292"/>
        <v>0</v>
      </c>
      <c r="X885" s="4">
        <f t="shared" si="2292"/>
        <v>21970</v>
      </c>
      <c r="Y885" s="4">
        <f t="shared" si="2292"/>
        <v>0</v>
      </c>
      <c r="Z885" s="4">
        <f t="shared" si="2292"/>
        <v>21970</v>
      </c>
      <c r="AA885" s="4">
        <f t="shared" ref="AA885" si="2293">AA886</f>
        <v>21970</v>
      </c>
      <c r="AB885" s="4">
        <f t="shared" ref="AB885" si="2294">AB886</f>
        <v>0</v>
      </c>
      <c r="AC885" s="4">
        <f t="shared" ref="AC885:AG885" si="2295">AC886</f>
        <v>21970</v>
      </c>
      <c r="AD885" s="4">
        <f t="shared" si="2295"/>
        <v>0</v>
      </c>
      <c r="AE885" s="4">
        <f t="shared" si="2295"/>
        <v>21970</v>
      </c>
      <c r="AF885" s="4">
        <f t="shared" si="2295"/>
        <v>0</v>
      </c>
      <c r="AG885" s="4">
        <f t="shared" si="2295"/>
        <v>21970</v>
      </c>
      <c r="AH885" s="83"/>
    </row>
    <row r="886" spans="1:34" ht="31.5" hidden="1" outlineLevel="7" x14ac:dyDescent="0.2">
      <c r="A886" s="11" t="s">
        <v>441</v>
      </c>
      <c r="B886" s="11" t="s">
        <v>457</v>
      </c>
      <c r="C886" s="11" t="s">
        <v>465</v>
      </c>
      <c r="D886" s="11" t="s">
        <v>92</v>
      </c>
      <c r="E886" s="15" t="s">
        <v>93</v>
      </c>
      <c r="F886" s="8">
        <v>23127</v>
      </c>
      <c r="G886" s="8"/>
      <c r="H886" s="8">
        <f t="shared" ref="H886" si="2296">SUM(F886:G886)</f>
        <v>23127</v>
      </c>
      <c r="I886" s="8"/>
      <c r="J886" s="8"/>
      <c r="K886" s="8"/>
      <c r="L886" s="8">
        <f t="shared" ref="L886" si="2297">SUM(H886:K886)</f>
        <v>23127</v>
      </c>
      <c r="M886" s="8"/>
      <c r="N886" s="8">
        <f>SUM(L886:M886)</f>
        <v>23127</v>
      </c>
      <c r="O886" s="8"/>
      <c r="P886" s="8"/>
      <c r="Q886" s="8">
        <f>SUM(N886:P886)</f>
        <v>23127</v>
      </c>
      <c r="R886" s="8">
        <v>21970</v>
      </c>
      <c r="S886" s="8"/>
      <c r="T886" s="8">
        <f t="shared" ref="T886" si="2298">SUM(R886:S886)</f>
        <v>21970</v>
      </c>
      <c r="U886" s="8"/>
      <c r="V886" s="8">
        <f t="shared" ref="V886" si="2299">SUM(T886:U886)</f>
        <v>21970</v>
      </c>
      <c r="W886" s="8"/>
      <c r="X886" s="8">
        <f>SUM(V886:W886)</f>
        <v>21970</v>
      </c>
      <c r="Y886" s="8"/>
      <c r="Z886" s="8">
        <f>SUM(X886:Y886)</f>
        <v>21970</v>
      </c>
      <c r="AA886" s="8">
        <v>21970</v>
      </c>
      <c r="AB886" s="8"/>
      <c r="AC886" s="8">
        <f t="shared" ref="AC886" si="2300">SUM(AA886:AB886)</f>
        <v>21970</v>
      </c>
      <c r="AD886" s="8"/>
      <c r="AE886" s="8">
        <f t="shared" ref="AE886" si="2301">SUM(AC886:AD886)</f>
        <v>21970</v>
      </c>
      <c r="AF886" s="8"/>
      <c r="AG886" s="8">
        <f>SUM(AE886:AF886)</f>
        <v>21970</v>
      </c>
      <c r="AH886" s="83"/>
    </row>
    <row r="887" spans="1:34" ht="31.5" hidden="1" outlineLevel="5" x14ac:dyDescent="0.2">
      <c r="A887" s="5" t="s">
        <v>441</v>
      </c>
      <c r="B887" s="5" t="s">
        <v>457</v>
      </c>
      <c r="C887" s="5" t="s">
        <v>467</v>
      </c>
      <c r="D887" s="5"/>
      <c r="E887" s="18" t="s">
        <v>468</v>
      </c>
      <c r="F887" s="4">
        <f>F888</f>
        <v>38556.1</v>
      </c>
      <c r="G887" s="4">
        <f t="shared" ref="G887:Q887" si="2302">G888</f>
        <v>0</v>
      </c>
      <c r="H887" s="4">
        <f t="shared" si="2302"/>
        <v>38556.1</v>
      </c>
      <c r="I887" s="4">
        <f t="shared" si="2302"/>
        <v>0</v>
      </c>
      <c r="J887" s="4">
        <f t="shared" si="2302"/>
        <v>0</v>
      </c>
      <c r="K887" s="4">
        <f t="shared" si="2302"/>
        <v>0</v>
      </c>
      <c r="L887" s="4">
        <f t="shared" si="2302"/>
        <v>38556.1</v>
      </c>
      <c r="M887" s="4">
        <f t="shared" si="2302"/>
        <v>0</v>
      </c>
      <c r="N887" s="4">
        <f t="shared" si="2302"/>
        <v>38556.1</v>
      </c>
      <c r="O887" s="4">
        <f t="shared" si="2302"/>
        <v>0</v>
      </c>
      <c r="P887" s="4">
        <f t="shared" si="2302"/>
        <v>0</v>
      </c>
      <c r="Q887" s="4">
        <f t="shared" si="2302"/>
        <v>38556.1</v>
      </c>
      <c r="R887" s="4">
        <f t="shared" ref="R887:AA887" si="2303">R888</f>
        <v>36630</v>
      </c>
      <c r="S887" s="4">
        <f t="shared" ref="S887" si="2304">S888</f>
        <v>0</v>
      </c>
      <c r="T887" s="4">
        <f t="shared" ref="T887:Z887" si="2305">T888</f>
        <v>36630</v>
      </c>
      <c r="U887" s="4">
        <f t="shared" si="2305"/>
        <v>0</v>
      </c>
      <c r="V887" s="4">
        <f t="shared" si="2305"/>
        <v>36630</v>
      </c>
      <c r="W887" s="4">
        <f t="shared" si="2305"/>
        <v>0</v>
      </c>
      <c r="X887" s="4">
        <f t="shared" si="2305"/>
        <v>36630</v>
      </c>
      <c r="Y887" s="4">
        <f t="shared" si="2305"/>
        <v>0</v>
      </c>
      <c r="Z887" s="4">
        <f t="shared" si="2305"/>
        <v>36630</v>
      </c>
      <c r="AA887" s="4">
        <f t="shared" si="2303"/>
        <v>36630</v>
      </c>
      <c r="AB887" s="4">
        <f t="shared" ref="AB887" si="2306">AB888</f>
        <v>0</v>
      </c>
      <c r="AC887" s="4">
        <f t="shared" ref="AC887:AG887" si="2307">AC888</f>
        <v>36630</v>
      </c>
      <c r="AD887" s="4">
        <f t="shared" si="2307"/>
        <v>0</v>
      </c>
      <c r="AE887" s="4">
        <f t="shared" si="2307"/>
        <v>36630</v>
      </c>
      <c r="AF887" s="4">
        <f t="shared" si="2307"/>
        <v>0</v>
      </c>
      <c r="AG887" s="4">
        <f t="shared" si="2307"/>
        <v>36630</v>
      </c>
      <c r="AH887" s="83"/>
    </row>
    <row r="888" spans="1:34" ht="31.5" hidden="1" outlineLevel="7" x14ac:dyDescent="0.2">
      <c r="A888" s="11" t="s">
        <v>441</v>
      </c>
      <c r="B888" s="11" t="s">
        <v>457</v>
      </c>
      <c r="C888" s="11" t="s">
        <v>467</v>
      </c>
      <c r="D888" s="11" t="s">
        <v>92</v>
      </c>
      <c r="E888" s="15" t="s">
        <v>93</v>
      </c>
      <c r="F888" s="8">
        <v>38556.1</v>
      </c>
      <c r="G888" s="8"/>
      <c r="H888" s="8">
        <f t="shared" ref="H888" si="2308">SUM(F888:G888)</f>
        <v>38556.1</v>
      </c>
      <c r="I888" s="8"/>
      <c r="J888" s="8"/>
      <c r="K888" s="8"/>
      <c r="L888" s="8">
        <f t="shared" ref="L888" si="2309">SUM(H888:K888)</f>
        <v>38556.1</v>
      </c>
      <c r="M888" s="8"/>
      <c r="N888" s="8">
        <f>SUM(L888:M888)</f>
        <v>38556.1</v>
      </c>
      <c r="O888" s="8"/>
      <c r="P888" s="8"/>
      <c r="Q888" s="8">
        <f>SUM(N888:P888)</f>
        <v>38556.1</v>
      </c>
      <c r="R888" s="8">
        <v>36630</v>
      </c>
      <c r="S888" s="8"/>
      <c r="T888" s="8">
        <f t="shared" ref="T888" si="2310">SUM(R888:S888)</f>
        <v>36630</v>
      </c>
      <c r="U888" s="8"/>
      <c r="V888" s="8">
        <f t="shared" ref="V888" si="2311">SUM(T888:U888)</f>
        <v>36630</v>
      </c>
      <c r="W888" s="8"/>
      <c r="X888" s="8">
        <f>SUM(V888:W888)</f>
        <v>36630</v>
      </c>
      <c r="Y888" s="8"/>
      <c r="Z888" s="8">
        <f>SUM(X888:Y888)</f>
        <v>36630</v>
      </c>
      <c r="AA888" s="8">
        <v>36630</v>
      </c>
      <c r="AB888" s="8"/>
      <c r="AC888" s="8">
        <f t="shared" ref="AC888" si="2312">SUM(AA888:AB888)</f>
        <v>36630</v>
      </c>
      <c r="AD888" s="8"/>
      <c r="AE888" s="8">
        <f t="shared" ref="AE888" si="2313">SUM(AC888:AD888)</f>
        <v>36630</v>
      </c>
      <c r="AF888" s="8"/>
      <c r="AG888" s="8">
        <f>SUM(AE888:AF888)</f>
        <v>36630</v>
      </c>
      <c r="AH888" s="83"/>
    </row>
    <row r="889" spans="1:34" ht="36" hidden="1" customHeight="1" outlineLevel="5" x14ac:dyDescent="0.2">
      <c r="A889" s="5" t="s">
        <v>441</v>
      </c>
      <c r="B889" s="5" t="s">
        <v>457</v>
      </c>
      <c r="C889" s="5" t="s">
        <v>469</v>
      </c>
      <c r="D889" s="5"/>
      <c r="E889" s="18" t="s">
        <v>470</v>
      </c>
      <c r="F889" s="4">
        <f>F890</f>
        <v>50</v>
      </c>
      <c r="G889" s="4">
        <f t="shared" ref="G889:Q889" si="2314">G890</f>
        <v>0</v>
      </c>
      <c r="H889" s="4">
        <f t="shared" si="2314"/>
        <v>50</v>
      </c>
      <c r="I889" s="4">
        <f t="shared" si="2314"/>
        <v>0</v>
      </c>
      <c r="J889" s="4">
        <f t="shared" si="2314"/>
        <v>0</v>
      </c>
      <c r="K889" s="4">
        <f t="shared" si="2314"/>
        <v>0</v>
      </c>
      <c r="L889" s="4">
        <f t="shared" si="2314"/>
        <v>50</v>
      </c>
      <c r="M889" s="4">
        <f t="shared" si="2314"/>
        <v>0</v>
      </c>
      <c r="N889" s="4">
        <f t="shared" si="2314"/>
        <v>50</v>
      </c>
      <c r="O889" s="4">
        <f t="shared" si="2314"/>
        <v>0</v>
      </c>
      <c r="P889" s="4">
        <f t="shared" si="2314"/>
        <v>0</v>
      </c>
      <c r="Q889" s="4">
        <f t="shared" si="2314"/>
        <v>50</v>
      </c>
      <c r="R889" s="4">
        <f t="shared" ref="R889:AA889" si="2315">R890</f>
        <v>50</v>
      </c>
      <c r="S889" s="4">
        <f t="shared" ref="S889" si="2316">S890</f>
        <v>0</v>
      </c>
      <c r="T889" s="4">
        <f t="shared" ref="T889:Z889" si="2317">T890</f>
        <v>50</v>
      </c>
      <c r="U889" s="4">
        <f t="shared" si="2317"/>
        <v>0</v>
      </c>
      <c r="V889" s="4">
        <f t="shared" si="2317"/>
        <v>50</v>
      </c>
      <c r="W889" s="4">
        <f t="shared" si="2317"/>
        <v>0</v>
      </c>
      <c r="X889" s="4">
        <f t="shared" si="2317"/>
        <v>50</v>
      </c>
      <c r="Y889" s="4">
        <f t="shared" si="2317"/>
        <v>0</v>
      </c>
      <c r="Z889" s="4">
        <f t="shared" si="2317"/>
        <v>50</v>
      </c>
      <c r="AA889" s="4">
        <f t="shared" si="2315"/>
        <v>50</v>
      </c>
      <c r="AB889" s="4">
        <f t="shared" ref="AB889" si="2318">AB890</f>
        <v>0</v>
      </c>
      <c r="AC889" s="4">
        <f t="shared" ref="AC889:AG889" si="2319">AC890</f>
        <v>50</v>
      </c>
      <c r="AD889" s="4">
        <f t="shared" si="2319"/>
        <v>0</v>
      </c>
      <c r="AE889" s="4">
        <f t="shared" si="2319"/>
        <v>50</v>
      </c>
      <c r="AF889" s="4">
        <f t="shared" si="2319"/>
        <v>0</v>
      </c>
      <c r="AG889" s="4">
        <f t="shared" si="2319"/>
        <v>50</v>
      </c>
      <c r="AH889" s="83"/>
    </row>
    <row r="890" spans="1:34" ht="31.5" hidden="1" outlineLevel="7" x14ac:dyDescent="0.2">
      <c r="A890" s="11" t="s">
        <v>441</v>
      </c>
      <c r="B890" s="11" t="s">
        <v>457</v>
      </c>
      <c r="C890" s="11" t="s">
        <v>469</v>
      </c>
      <c r="D890" s="11" t="s">
        <v>92</v>
      </c>
      <c r="E890" s="15" t="s">
        <v>93</v>
      </c>
      <c r="F890" s="8">
        <v>50</v>
      </c>
      <c r="G890" s="8"/>
      <c r="H890" s="8">
        <f t="shared" ref="H890" si="2320">SUM(F890:G890)</f>
        <v>50</v>
      </c>
      <c r="I890" s="8"/>
      <c r="J890" s="8"/>
      <c r="K890" s="8"/>
      <c r="L890" s="8">
        <f t="shared" ref="L890" si="2321">SUM(H890:K890)</f>
        <v>50</v>
      </c>
      <c r="M890" s="8"/>
      <c r="N890" s="8">
        <f>SUM(L890:M890)</f>
        <v>50</v>
      </c>
      <c r="O890" s="8"/>
      <c r="P890" s="8"/>
      <c r="Q890" s="8">
        <f>SUM(N890:P890)</f>
        <v>50</v>
      </c>
      <c r="R890" s="8">
        <v>50</v>
      </c>
      <c r="S890" s="8"/>
      <c r="T890" s="8">
        <f t="shared" ref="T890" si="2322">SUM(R890:S890)</f>
        <v>50</v>
      </c>
      <c r="U890" s="8"/>
      <c r="V890" s="8">
        <f t="shared" ref="V890" si="2323">SUM(T890:U890)</f>
        <v>50</v>
      </c>
      <c r="W890" s="8"/>
      <c r="X890" s="8">
        <f>SUM(V890:W890)</f>
        <v>50</v>
      </c>
      <c r="Y890" s="8"/>
      <c r="Z890" s="8">
        <f>SUM(X890:Y890)</f>
        <v>50</v>
      </c>
      <c r="AA890" s="8">
        <v>50</v>
      </c>
      <c r="AB890" s="8"/>
      <c r="AC890" s="8">
        <f t="shared" ref="AC890" si="2324">SUM(AA890:AB890)</f>
        <v>50</v>
      </c>
      <c r="AD890" s="8"/>
      <c r="AE890" s="8">
        <f t="shared" ref="AE890" si="2325">SUM(AC890:AD890)</f>
        <v>50</v>
      </c>
      <c r="AF890" s="8"/>
      <c r="AG890" s="8">
        <f>SUM(AE890:AF890)</f>
        <v>50</v>
      </c>
      <c r="AH890" s="83"/>
    </row>
    <row r="891" spans="1:34" ht="47.25" hidden="1" outlineLevel="5" x14ac:dyDescent="0.2">
      <c r="A891" s="5" t="s">
        <v>441</v>
      </c>
      <c r="B891" s="5" t="s">
        <v>457</v>
      </c>
      <c r="C891" s="5" t="s">
        <v>471</v>
      </c>
      <c r="D891" s="5"/>
      <c r="E891" s="18" t="s">
        <v>472</v>
      </c>
      <c r="F891" s="4">
        <f>F892</f>
        <v>550</v>
      </c>
      <c r="G891" s="4">
        <f t="shared" ref="G891:Q891" si="2326">G892</f>
        <v>0</v>
      </c>
      <c r="H891" s="4">
        <f t="shared" si="2326"/>
        <v>550</v>
      </c>
      <c r="I891" s="4">
        <f t="shared" si="2326"/>
        <v>0</v>
      </c>
      <c r="J891" s="4">
        <f t="shared" si="2326"/>
        <v>0</v>
      </c>
      <c r="K891" s="4">
        <f t="shared" si="2326"/>
        <v>0</v>
      </c>
      <c r="L891" s="4">
        <f t="shared" si="2326"/>
        <v>550</v>
      </c>
      <c r="M891" s="4">
        <f t="shared" si="2326"/>
        <v>0</v>
      </c>
      <c r="N891" s="4">
        <f t="shared" si="2326"/>
        <v>550</v>
      </c>
      <c r="O891" s="4">
        <f t="shared" si="2326"/>
        <v>0</v>
      </c>
      <c r="P891" s="4">
        <f t="shared" si="2326"/>
        <v>0</v>
      </c>
      <c r="Q891" s="4">
        <f t="shared" si="2326"/>
        <v>550</v>
      </c>
      <c r="R891" s="4">
        <f t="shared" ref="R891:AA891" si="2327">R892</f>
        <v>550</v>
      </c>
      <c r="S891" s="4">
        <f t="shared" ref="S891" si="2328">S892</f>
        <v>0</v>
      </c>
      <c r="T891" s="4">
        <f t="shared" ref="T891:Z891" si="2329">T892</f>
        <v>550</v>
      </c>
      <c r="U891" s="4">
        <f t="shared" si="2329"/>
        <v>0</v>
      </c>
      <c r="V891" s="4">
        <f t="shared" si="2329"/>
        <v>550</v>
      </c>
      <c r="W891" s="4">
        <f t="shared" si="2329"/>
        <v>0</v>
      </c>
      <c r="X891" s="4">
        <f t="shared" si="2329"/>
        <v>550</v>
      </c>
      <c r="Y891" s="4">
        <f t="shared" si="2329"/>
        <v>0</v>
      </c>
      <c r="Z891" s="4">
        <f t="shared" si="2329"/>
        <v>550</v>
      </c>
      <c r="AA891" s="4">
        <f t="shared" si="2327"/>
        <v>550</v>
      </c>
      <c r="AB891" s="4">
        <f t="shared" ref="AB891" si="2330">AB892</f>
        <v>0</v>
      </c>
      <c r="AC891" s="4">
        <f t="shared" ref="AC891:AG891" si="2331">AC892</f>
        <v>550</v>
      </c>
      <c r="AD891" s="4">
        <f t="shared" si="2331"/>
        <v>0</v>
      </c>
      <c r="AE891" s="4">
        <f t="shared" si="2331"/>
        <v>550</v>
      </c>
      <c r="AF891" s="4">
        <f t="shared" si="2331"/>
        <v>0</v>
      </c>
      <c r="AG891" s="4">
        <f t="shared" si="2331"/>
        <v>550</v>
      </c>
      <c r="AH891" s="83"/>
    </row>
    <row r="892" spans="1:34" ht="31.5" hidden="1" outlineLevel="7" x14ac:dyDescent="0.2">
      <c r="A892" s="11" t="s">
        <v>441</v>
      </c>
      <c r="B892" s="11" t="s">
        <v>457</v>
      </c>
      <c r="C892" s="11" t="s">
        <v>471</v>
      </c>
      <c r="D892" s="11" t="s">
        <v>92</v>
      </c>
      <c r="E892" s="15" t="s">
        <v>93</v>
      </c>
      <c r="F892" s="8">
        <v>550</v>
      </c>
      <c r="G892" s="8"/>
      <c r="H892" s="8">
        <f t="shared" ref="H892" si="2332">SUM(F892:G892)</f>
        <v>550</v>
      </c>
      <c r="I892" s="8"/>
      <c r="J892" s="8"/>
      <c r="K892" s="8"/>
      <c r="L892" s="8">
        <f t="shared" ref="L892" si="2333">SUM(H892:K892)</f>
        <v>550</v>
      </c>
      <c r="M892" s="8"/>
      <c r="N892" s="8">
        <f>SUM(L892:M892)</f>
        <v>550</v>
      </c>
      <c r="O892" s="8"/>
      <c r="P892" s="8"/>
      <c r="Q892" s="8">
        <f>SUM(N892:P892)</f>
        <v>550</v>
      </c>
      <c r="R892" s="8">
        <v>550</v>
      </c>
      <c r="S892" s="8"/>
      <c r="T892" s="8">
        <f t="shared" ref="T892" si="2334">SUM(R892:S892)</f>
        <v>550</v>
      </c>
      <c r="U892" s="8"/>
      <c r="V892" s="8">
        <f t="shared" ref="V892" si="2335">SUM(T892:U892)</f>
        <v>550</v>
      </c>
      <c r="W892" s="8"/>
      <c r="X892" s="8">
        <f>SUM(V892:W892)</f>
        <v>550</v>
      </c>
      <c r="Y892" s="8"/>
      <c r="Z892" s="8">
        <f>SUM(X892:Y892)</f>
        <v>550</v>
      </c>
      <c r="AA892" s="8">
        <v>550</v>
      </c>
      <c r="AB892" s="8"/>
      <c r="AC892" s="8">
        <f t="shared" ref="AC892" si="2336">SUM(AA892:AB892)</f>
        <v>550</v>
      </c>
      <c r="AD892" s="8"/>
      <c r="AE892" s="8">
        <f t="shared" ref="AE892" si="2337">SUM(AC892:AD892)</f>
        <v>550</v>
      </c>
      <c r="AF892" s="8"/>
      <c r="AG892" s="8">
        <f>SUM(AE892:AF892)</f>
        <v>550</v>
      </c>
      <c r="AH892" s="83"/>
    </row>
    <row r="893" spans="1:34" ht="31.5" hidden="1" outlineLevel="7" x14ac:dyDescent="0.2">
      <c r="A893" s="5" t="s">
        <v>441</v>
      </c>
      <c r="B893" s="5" t="s">
        <v>457</v>
      </c>
      <c r="C893" s="10" t="s">
        <v>84</v>
      </c>
      <c r="D893" s="10" t="s">
        <v>663</v>
      </c>
      <c r="E893" s="32" t="s">
        <v>85</v>
      </c>
      <c r="F893" s="8"/>
      <c r="G893" s="8"/>
      <c r="H893" s="8"/>
      <c r="I893" s="56">
        <f t="shared" ref="I893:I894" si="2338">I894</f>
        <v>216.64760000000001</v>
      </c>
      <c r="J893" s="8"/>
      <c r="K893" s="56">
        <f t="shared" ref="K893:Q894" si="2339">K894</f>
        <v>54.161900000000003</v>
      </c>
      <c r="L893" s="56">
        <f t="shared" si="2339"/>
        <v>270.80950000000001</v>
      </c>
      <c r="M893" s="56">
        <f t="shared" si="2339"/>
        <v>0</v>
      </c>
      <c r="N893" s="56">
        <f t="shared" si="2339"/>
        <v>270.80950000000001</v>
      </c>
      <c r="O893" s="56">
        <f t="shared" si="2339"/>
        <v>0</v>
      </c>
      <c r="P893" s="56">
        <f t="shared" si="2339"/>
        <v>0</v>
      </c>
      <c r="Q893" s="56">
        <f t="shared" si="2339"/>
        <v>270.80950000000001</v>
      </c>
      <c r="R893" s="8"/>
      <c r="S893" s="8"/>
      <c r="T893" s="8"/>
      <c r="U893" s="8"/>
      <c r="V893" s="8"/>
      <c r="W893" s="56">
        <f t="shared" ref="W893:Z894" si="2340">W894</f>
        <v>0</v>
      </c>
      <c r="X893" s="56">
        <f t="shared" si="2340"/>
        <v>0</v>
      </c>
      <c r="Y893" s="56">
        <f t="shared" si="2340"/>
        <v>0</v>
      </c>
      <c r="Z893" s="56">
        <f t="shared" si="2340"/>
        <v>0</v>
      </c>
      <c r="AA893" s="8"/>
      <c r="AB893" s="8"/>
      <c r="AC893" s="8"/>
      <c r="AD893" s="8"/>
      <c r="AE893" s="8"/>
      <c r="AF893" s="56">
        <f t="shared" ref="AF893:AG894" si="2341">AF894</f>
        <v>0</v>
      </c>
      <c r="AG893" s="56">
        <f t="shared" si="2341"/>
        <v>0</v>
      </c>
      <c r="AH893" s="83"/>
    </row>
    <row r="894" spans="1:34" ht="31.5" hidden="1" outlineLevel="7" x14ac:dyDescent="0.2">
      <c r="A894" s="5" t="s">
        <v>441</v>
      </c>
      <c r="B894" s="5" t="s">
        <v>457</v>
      </c>
      <c r="C894" s="10" t="s">
        <v>86</v>
      </c>
      <c r="D894" s="10" t="s">
        <v>663</v>
      </c>
      <c r="E894" s="32" t="s">
        <v>87</v>
      </c>
      <c r="F894" s="8"/>
      <c r="G894" s="8"/>
      <c r="H894" s="8"/>
      <c r="I894" s="56">
        <f t="shared" si="2338"/>
        <v>216.64760000000001</v>
      </c>
      <c r="J894" s="8"/>
      <c r="K894" s="56">
        <f t="shared" si="2339"/>
        <v>54.161900000000003</v>
      </c>
      <c r="L894" s="56">
        <f t="shared" si="2339"/>
        <v>270.80950000000001</v>
      </c>
      <c r="M894" s="56">
        <f t="shared" si="2339"/>
        <v>0</v>
      </c>
      <c r="N894" s="56">
        <f t="shared" si="2339"/>
        <v>270.80950000000001</v>
      </c>
      <c r="O894" s="56">
        <f t="shared" si="2339"/>
        <v>0</v>
      </c>
      <c r="P894" s="56">
        <f t="shared" si="2339"/>
        <v>0</v>
      </c>
      <c r="Q894" s="56">
        <f t="shared" si="2339"/>
        <v>270.80950000000001</v>
      </c>
      <c r="R894" s="8"/>
      <c r="S894" s="8"/>
      <c r="T894" s="8"/>
      <c r="U894" s="8"/>
      <c r="V894" s="8"/>
      <c r="W894" s="56">
        <f t="shared" si="2340"/>
        <v>0</v>
      </c>
      <c r="X894" s="56">
        <f t="shared" si="2340"/>
        <v>0</v>
      </c>
      <c r="Y894" s="56">
        <f t="shared" si="2340"/>
        <v>0</v>
      </c>
      <c r="Z894" s="56">
        <f t="shared" si="2340"/>
        <v>0</v>
      </c>
      <c r="AA894" s="8"/>
      <c r="AB894" s="8"/>
      <c r="AC894" s="8"/>
      <c r="AD894" s="8"/>
      <c r="AE894" s="8"/>
      <c r="AF894" s="56">
        <f t="shared" si="2341"/>
        <v>0</v>
      </c>
      <c r="AG894" s="56">
        <f t="shared" si="2341"/>
        <v>0</v>
      </c>
      <c r="AH894" s="83"/>
    </row>
    <row r="895" spans="1:34" ht="31.5" hidden="1" outlineLevel="7" x14ac:dyDescent="0.2">
      <c r="A895" s="5" t="s">
        <v>441</v>
      </c>
      <c r="B895" s="5" t="s">
        <v>457</v>
      </c>
      <c r="C895" s="10" t="s">
        <v>88</v>
      </c>
      <c r="D895" s="10"/>
      <c r="E895" s="32" t="s">
        <v>664</v>
      </c>
      <c r="F895" s="8"/>
      <c r="G895" s="8"/>
      <c r="H895" s="8"/>
      <c r="I895" s="56">
        <f>I898+I900+I896</f>
        <v>216.64760000000001</v>
      </c>
      <c r="J895" s="8"/>
      <c r="K895" s="56">
        <f t="shared" ref="K895:Q895" si="2342">K898+K900+K896</f>
        <v>54.161900000000003</v>
      </c>
      <c r="L895" s="56">
        <f t="shared" si="2342"/>
        <v>270.80950000000001</v>
      </c>
      <c r="M895" s="56">
        <f t="shared" si="2342"/>
        <v>0</v>
      </c>
      <c r="N895" s="56">
        <f t="shared" si="2342"/>
        <v>270.80950000000001</v>
      </c>
      <c r="O895" s="56">
        <f t="shared" si="2342"/>
        <v>0</v>
      </c>
      <c r="P895" s="56">
        <f t="shared" si="2342"/>
        <v>0</v>
      </c>
      <c r="Q895" s="56">
        <f t="shared" si="2342"/>
        <v>270.80950000000001</v>
      </c>
      <c r="R895" s="8"/>
      <c r="S895" s="8"/>
      <c r="T895" s="8"/>
      <c r="U895" s="8"/>
      <c r="V895" s="8"/>
      <c r="W895" s="56">
        <f>W898+W900+W896</f>
        <v>0</v>
      </c>
      <c r="X895" s="56">
        <f>X898+X900+X896</f>
        <v>0</v>
      </c>
      <c r="Y895" s="56">
        <f>Y898+Y900+Y896</f>
        <v>0</v>
      </c>
      <c r="Z895" s="56">
        <f>Z898+Z900+Z896</f>
        <v>0</v>
      </c>
      <c r="AA895" s="8"/>
      <c r="AB895" s="8"/>
      <c r="AC895" s="8"/>
      <c r="AD895" s="8"/>
      <c r="AE895" s="8"/>
      <c r="AF895" s="56">
        <f>AF898+AF900+AF896</f>
        <v>0</v>
      </c>
      <c r="AG895" s="56">
        <f>AG898+AG900+AG896</f>
        <v>0</v>
      </c>
      <c r="AH895" s="83"/>
    </row>
    <row r="896" spans="1:34" ht="31.5" hidden="1" outlineLevel="7" x14ac:dyDescent="0.2">
      <c r="A896" s="5" t="s">
        <v>441</v>
      </c>
      <c r="B896" s="5" t="s">
        <v>457</v>
      </c>
      <c r="C896" s="10" t="s">
        <v>643</v>
      </c>
      <c r="D896" s="10"/>
      <c r="E896" s="54" t="s">
        <v>665</v>
      </c>
      <c r="F896" s="8"/>
      <c r="G896" s="8"/>
      <c r="H896" s="8"/>
      <c r="I896" s="57">
        <f>I897</f>
        <v>0</v>
      </c>
      <c r="J896" s="8"/>
      <c r="K896" s="57">
        <f t="shared" ref="K896:Q896" si="2343">K897</f>
        <v>27.080950000000001</v>
      </c>
      <c r="L896" s="57">
        <f t="shared" si="2343"/>
        <v>27.080950000000001</v>
      </c>
      <c r="M896" s="57">
        <f t="shared" si="2343"/>
        <v>0</v>
      </c>
      <c r="N896" s="57">
        <f t="shared" si="2343"/>
        <v>27.080950000000001</v>
      </c>
      <c r="O896" s="57">
        <f t="shared" si="2343"/>
        <v>0</v>
      </c>
      <c r="P896" s="57">
        <f t="shared" si="2343"/>
        <v>0</v>
      </c>
      <c r="Q896" s="57">
        <f t="shared" si="2343"/>
        <v>27.080950000000001</v>
      </c>
      <c r="R896" s="8"/>
      <c r="S896" s="8"/>
      <c r="T896" s="8"/>
      <c r="U896" s="8"/>
      <c r="V896" s="8"/>
      <c r="W896" s="57">
        <f>W897</f>
        <v>0</v>
      </c>
      <c r="X896" s="57">
        <f>X897</f>
        <v>0</v>
      </c>
      <c r="Y896" s="57">
        <f>Y897</f>
        <v>0</v>
      </c>
      <c r="Z896" s="57">
        <f>Z897</f>
        <v>0</v>
      </c>
      <c r="AA896" s="8"/>
      <c r="AB896" s="8"/>
      <c r="AC896" s="8"/>
      <c r="AD896" s="8"/>
      <c r="AE896" s="8"/>
      <c r="AF896" s="57">
        <f>AF897</f>
        <v>0</v>
      </c>
      <c r="AG896" s="57">
        <f>AG897</f>
        <v>0</v>
      </c>
      <c r="AH896" s="83"/>
    </row>
    <row r="897" spans="1:34" ht="31.5" hidden="1" outlineLevel="7" x14ac:dyDescent="0.2">
      <c r="A897" s="11" t="s">
        <v>441</v>
      </c>
      <c r="B897" s="11" t="s">
        <v>457</v>
      </c>
      <c r="C897" s="9" t="s">
        <v>643</v>
      </c>
      <c r="D897" s="9" t="s">
        <v>92</v>
      </c>
      <c r="E897" s="30" t="s">
        <v>584</v>
      </c>
      <c r="F897" s="8"/>
      <c r="G897" s="8"/>
      <c r="H897" s="8"/>
      <c r="I897" s="80"/>
      <c r="J897" s="8"/>
      <c r="K897" s="80">
        <v>27.080950000000001</v>
      </c>
      <c r="L897" s="24">
        <f t="shared" ref="L897:L901" si="2344">SUM(H897:K897)</f>
        <v>27.080950000000001</v>
      </c>
      <c r="M897" s="80"/>
      <c r="N897" s="24">
        <f>SUM(L897:M897)</f>
        <v>27.080950000000001</v>
      </c>
      <c r="O897" s="80"/>
      <c r="P897" s="80"/>
      <c r="Q897" s="24">
        <f>SUM(N897:P897)</f>
        <v>27.080950000000001</v>
      </c>
      <c r="R897" s="8"/>
      <c r="S897" s="8"/>
      <c r="T897" s="8"/>
      <c r="U897" s="8"/>
      <c r="V897" s="8"/>
      <c r="W897" s="80"/>
      <c r="X897" s="24">
        <f>SUM(V897:W897)</f>
        <v>0</v>
      </c>
      <c r="Y897" s="80"/>
      <c r="Z897" s="24">
        <f>SUM(X897:Y897)</f>
        <v>0</v>
      </c>
      <c r="AA897" s="8"/>
      <c r="AB897" s="8"/>
      <c r="AC897" s="8"/>
      <c r="AD897" s="8"/>
      <c r="AE897" s="8"/>
      <c r="AF897" s="80"/>
      <c r="AG897" s="24">
        <f>SUM(AE897:AF897)</f>
        <v>0</v>
      </c>
      <c r="AH897" s="83"/>
    </row>
    <row r="898" spans="1:34" ht="31.5" hidden="1" outlineLevel="7" x14ac:dyDescent="0.2">
      <c r="A898" s="5" t="s">
        <v>441</v>
      </c>
      <c r="B898" s="5" t="s">
        <v>457</v>
      </c>
      <c r="C898" s="10" t="s">
        <v>643</v>
      </c>
      <c r="D898" s="10"/>
      <c r="E898" s="54" t="s">
        <v>666</v>
      </c>
      <c r="F898" s="8"/>
      <c r="G898" s="8"/>
      <c r="H898" s="8"/>
      <c r="I898" s="57">
        <f>I899</f>
        <v>0</v>
      </c>
      <c r="J898" s="8"/>
      <c r="K898" s="57">
        <f t="shared" ref="K898:Q898" si="2345">K899</f>
        <v>27.080950000000001</v>
      </c>
      <c r="L898" s="57">
        <f t="shared" si="2345"/>
        <v>27.080950000000001</v>
      </c>
      <c r="M898" s="57">
        <f t="shared" si="2345"/>
        <v>0</v>
      </c>
      <c r="N898" s="57">
        <f t="shared" si="2345"/>
        <v>27.080950000000001</v>
      </c>
      <c r="O898" s="57">
        <f t="shared" si="2345"/>
        <v>0</v>
      </c>
      <c r="P898" s="57">
        <f t="shared" si="2345"/>
        <v>0</v>
      </c>
      <c r="Q898" s="57">
        <f t="shared" si="2345"/>
        <v>27.080950000000001</v>
      </c>
      <c r="R898" s="8"/>
      <c r="S898" s="8"/>
      <c r="T898" s="8"/>
      <c r="U898" s="8"/>
      <c r="V898" s="8"/>
      <c r="W898" s="57">
        <f>W899</f>
        <v>0</v>
      </c>
      <c r="X898" s="57">
        <f>X899</f>
        <v>0</v>
      </c>
      <c r="Y898" s="57">
        <f>Y899</f>
        <v>0</v>
      </c>
      <c r="Z898" s="57">
        <f>Z899</f>
        <v>0</v>
      </c>
      <c r="AA898" s="8"/>
      <c r="AB898" s="8"/>
      <c r="AC898" s="8"/>
      <c r="AD898" s="8"/>
      <c r="AE898" s="8"/>
      <c r="AF898" s="57">
        <f>AF899</f>
        <v>0</v>
      </c>
      <c r="AG898" s="57">
        <f>AG899</f>
        <v>0</v>
      </c>
      <c r="AH898" s="83"/>
    </row>
    <row r="899" spans="1:34" ht="31.5" hidden="1" outlineLevel="7" x14ac:dyDescent="0.2">
      <c r="A899" s="11" t="s">
        <v>441</v>
      </c>
      <c r="B899" s="11" t="s">
        <v>457</v>
      </c>
      <c r="C899" s="9" t="s">
        <v>643</v>
      </c>
      <c r="D899" s="9" t="s">
        <v>92</v>
      </c>
      <c r="E899" s="30" t="s">
        <v>584</v>
      </c>
      <c r="F899" s="8"/>
      <c r="G899" s="8"/>
      <c r="H899" s="8"/>
      <c r="I899" s="80"/>
      <c r="J899" s="8"/>
      <c r="K899" s="80">
        <v>27.080950000000001</v>
      </c>
      <c r="L899" s="24">
        <f t="shared" si="2344"/>
        <v>27.080950000000001</v>
      </c>
      <c r="M899" s="80"/>
      <c r="N899" s="24">
        <f>SUM(L899:M899)</f>
        <v>27.080950000000001</v>
      </c>
      <c r="O899" s="80"/>
      <c r="P899" s="80"/>
      <c r="Q899" s="24">
        <f>SUM(N899:P899)</f>
        <v>27.080950000000001</v>
      </c>
      <c r="R899" s="8"/>
      <c r="S899" s="8"/>
      <c r="T899" s="8"/>
      <c r="U899" s="8"/>
      <c r="V899" s="8"/>
      <c r="W899" s="80"/>
      <c r="X899" s="24">
        <f>SUM(V899:W899)</f>
        <v>0</v>
      </c>
      <c r="Y899" s="80"/>
      <c r="Z899" s="24">
        <f>SUM(X899:Y899)</f>
        <v>0</v>
      </c>
      <c r="AA899" s="8"/>
      <c r="AB899" s="8"/>
      <c r="AC899" s="8"/>
      <c r="AD899" s="8"/>
      <c r="AE899" s="8"/>
      <c r="AF899" s="80"/>
      <c r="AG899" s="24">
        <f>SUM(AE899:AF899)</f>
        <v>0</v>
      </c>
      <c r="AH899" s="83"/>
    </row>
    <row r="900" spans="1:34" ht="15.75" hidden="1" outlineLevel="7" x14ac:dyDescent="0.2">
      <c r="A900" s="5" t="s">
        <v>441</v>
      </c>
      <c r="B900" s="5" t="s">
        <v>457</v>
      </c>
      <c r="C900" s="10" t="s">
        <v>643</v>
      </c>
      <c r="D900" s="10"/>
      <c r="E900" s="54" t="s">
        <v>667</v>
      </c>
      <c r="F900" s="8"/>
      <c r="G900" s="8"/>
      <c r="H900" s="8"/>
      <c r="I900" s="57">
        <f>I901</f>
        <v>216.64760000000001</v>
      </c>
      <c r="J900" s="8"/>
      <c r="K900" s="57">
        <f t="shared" ref="K900:Q900" si="2346">K901</f>
        <v>0</v>
      </c>
      <c r="L900" s="57">
        <f t="shared" si="2346"/>
        <v>216.64760000000001</v>
      </c>
      <c r="M900" s="57">
        <f t="shared" si="2346"/>
        <v>0</v>
      </c>
      <c r="N900" s="57">
        <f t="shared" si="2346"/>
        <v>216.64760000000001</v>
      </c>
      <c r="O900" s="57">
        <f t="shared" si="2346"/>
        <v>0</v>
      </c>
      <c r="P900" s="57">
        <f t="shared" si="2346"/>
        <v>0</v>
      </c>
      <c r="Q900" s="57">
        <f t="shared" si="2346"/>
        <v>216.64760000000001</v>
      </c>
      <c r="R900" s="8"/>
      <c r="S900" s="8"/>
      <c r="T900" s="8"/>
      <c r="U900" s="8"/>
      <c r="V900" s="8"/>
      <c r="W900" s="57">
        <f>W901</f>
        <v>0</v>
      </c>
      <c r="X900" s="57">
        <f>X901</f>
        <v>0</v>
      </c>
      <c r="Y900" s="57">
        <f>Y901</f>
        <v>0</v>
      </c>
      <c r="Z900" s="57">
        <f>Z901</f>
        <v>0</v>
      </c>
      <c r="AA900" s="8"/>
      <c r="AB900" s="8"/>
      <c r="AC900" s="8"/>
      <c r="AD900" s="8"/>
      <c r="AE900" s="8"/>
      <c r="AF900" s="57">
        <f>AF901</f>
        <v>0</v>
      </c>
      <c r="AG900" s="57">
        <f>AG901</f>
        <v>0</v>
      </c>
      <c r="AH900" s="83"/>
    </row>
    <row r="901" spans="1:34" s="42" customFormat="1" ht="31.5" hidden="1" outlineLevel="7" x14ac:dyDescent="0.2">
      <c r="A901" s="11" t="s">
        <v>441</v>
      </c>
      <c r="B901" s="11" t="s">
        <v>457</v>
      </c>
      <c r="C901" s="9" t="s">
        <v>643</v>
      </c>
      <c r="D901" s="9" t="s">
        <v>92</v>
      </c>
      <c r="E901" s="30" t="s">
        <v>584</v>
      </c>
      <c r="F901" s="8"/>
      <c r="G901" s="8"/>
      <c r="H901" s="8"/>
      <c r="I901" s="80">
        <v>216.64760000000001</v>
      </c>
      <c r="J901" s="8"/>
      <c r="K901" s="80"/>
      <c r="L901" s="24">
        <f t="shared" si="2344"/>
        <v>216.64760000000001</v>
      </c>
      <c r="M901" s="80"/>
      <c r="N901" s="24">
        <f>SUM(L901:M901)</f>
        <v>216.64760000000001</v>
      </c>
      <c r="O901" s="80"/>
      <c r="P901" s="80"/>
      <c r="Q901" s="24">
        <f>SUM(N901:P901)</f>
        <v>216.64760000000001</v>
      </c>
      <c r="R901" s="8"/>
      <c r="S901" s="8"/>
      <c r="T901" s="8"/>
      <c r="U901" s="8"/>
      <c r="V901" s="8"/>
      <c r="W901" s="80"/>
      <c r="X901" s="24">
        <f>SUM(V901:W901)</f>
        <v>0</v>
      </c>
      <c r="Y901" s="80"/>
      <c r="Z901" s="24">
        <f>SUM(X901:Y901)</f>
        <v>0</v>
      </c>
      <c r="AA901" s="8"/>
      <c r="AB901" s="8"/>
      <c r="AC901" s="8"/>
      <c r="AD901" s="8"/>
      <c r="AE901" s="8"/>
      <c r="AF901" s="80"/>
      <c r="AG901" s="24">
        <f>SUM(AE901:AF901)</f>
        <v>0</v>
      </c>
      <c r="AH901" s="83"/>
    </row>
    <row r="902" spans="1:34" ht="18" hidden="1" customHeight="1" outlineLevel="1" x14ac:dyDescent="0.2">
      <c r="A902" s="5" t="s">
        <v>441</v>
      </c>
      <c r="B902" s="5" t="s">
        <v>299</v>
      </c>
      <c r="C902" s="5"/>
      <c r="D902" s="5"/>
      <c r="E902" s="18" t="s">
        <v>300</v>
      </c>
      <c r="F902" s="4">
        <f>F903+F918</f>
        <v>19243.5</v>
      </c>
      <c r="G902" s="4">
        <f t="shared" ref="G902:J902" si="2347">G903+G918</f>
        <v>0</v>
      </c>
      <c r="H902" s="4">
        <f t="shared" si="2347"/>
        <v>19243.5</v>
      </c>
      <c r="I902" s="4">
        <f t="shared" si="2347"/>
        <v>0</v>
      </c>
      <c r="J902" s="4">
        <f t="shared" si="2347"/>
        <v>464.64</v>
      </c>
      <c r="K902" s="4">
        <f t="shared" ref="K902:L902" si="2348">K903+K918</f>
        <v>0</v>
      </c>
      <c r="L902" s="4">
        <f t="shared" si="2348"/>
        <v>19708.14</v>
      </c>
      <c r="M902" s="4">
        <f t="shared" ref="M902:Q902" si="2349">M903+M918</f>
        <v>0</v>
      </c>
      <c r="N902" s="4">
        <f t="shared" si="2349"/>
        <v>19708.14</v>
      </c>
      <c r="O902" s="4">
        <f t="shared" si="2349"/>
        <v>0</v>
      </c>
      <c r="P902" s="4">
        <f t="shared" si="2349"/>
        <v>0</v>
      </c>
      <c r="Q902" s="4">
        <f t="shared" si="2349"/>
        <v>19708.14</v>
      </c>
      <c r="R902" s="4">
        <f>R903+R918</f>
        <v>17392.599999999999</v>
      </c>
      <c r="S902" s="4">
        <f t="shared" ref="S902" si="2350">S903+S918</f>
        <v>0</v>
      </c>
      <c r="T902" s="4">
        <f t="shared" ref="T902:Z902" si="2351">T903+T918</f>
        <v>17392.599999999999</v>
      </c>
      <c r="U902" s="4">
        <f t="shared" si="2351"/>
        <v>0</v>
      </c>
      <c r="V902" s="4">
        <f t="shared" si="2351"/>
        <v>17392.599999999999</v>
      </c>
      <c r="W902" s="4">
        <f t="shared" si="2351"/>
        <v>0</v>
      </c>
      <c r="X902" s="4">
        <f t="shared" si="2351"/>
        <v>17392.599999999999</v>
      </c>
      <c r="Y902" s="4">
        <f t="shared" si="2351"/>
        <v>0</v>
      </c>
      <c r="Z902" s="4">
        <f t="shared" si="2351"/>
        <v>17392.599999999999</v>
      </c>
      <c r="AA902" s="4">
        <f>AA903+AA918</f>
        <v>17160.5</v>
      </c>
      <c r="AB902" s="4">
        <f t="shared" ref="AB902" si="2352">AB903+AB918</f>
        <v>0</v>
      </c>
      <c r="AC902" s="4">
        <f t="shared" ref="AC902:AG902" si="2353">AC903+AC918</f>
        <v>17160.5</v>
      </c>
      <c r="AD902" s="4">
        <f t="shared" si="2353"/>
        <v>0</v>
      </c>
      <c r="AE902" s="4">
        <f t="shared" si="2353"/>
        <v>17160.5</v>
      </c>
      <c r="AF902" s="4">
        <f t="shared" si="2353"/>
        <v>0</v>
      </c>
      <c r="AG902" s="4">
        <f t="shared" si="2353"/>
        <v>17160.5</v>
      </c>
      <c r="AH902" s="83"/>
    </row>
    <row r="903" spans="1:34" ht="31.5" hidden="1" outlineLevel="2" x14ac:dyDescent="0.2">
      <c r="A903" s="5" t="s">
        <v>441</v>
      </c>
      <c r="B903" s="5" t="s">
        <v>299</v>
      </c>
      <c r="C903" s="5" t="s">
        <v>205</v>
      </c>
      <c r="D903" s="5"/>
      <c r="E903" s="18" t="s">
        <v>206</v>
      </c>
      <c r="F903" s="4">
        <f>F904+F910</f>
        <v>19123.5</v>
      </c>
      <c r="G903" s="4">
        <f t="shared" ref="G903:J903" si="2354">G904+G910</f>
        <v>0</v>
      </c>
      <c r="H903" s="4">
        <f t="shared" si="2354"/>
        <v>19123.5</v>
      </c>
      <c r="I903" s="4">
        <f t="shared" si="2354"/>
        <v>0</v>
      </c>
      <c r="J903" s="4">
        <f t="shared" si="2354"/>
        <v>0</v>
      </c>
      <c r="K903" s="4">
        <f t="shared" ref="K903:L903" si="2355">K904+K910</f>
        <v>0</v>
      </c>
      <c r="L903" s="4">
        <f t="shared" si="2355"/>
        <v>19123.5</v>
      </c>
      <c r="M903" s="4">
        <f t="shared" ref="M903:Q903" si="2356">M904+M910</f>
        <v>0</v>
      </c>
      <c r="N903" s="4">
        <f t="shared" si="2356"/>
        <v>19123.5</v>
      </c>
      <c r="O903" s="4">
        <f t="shared" si="2356"/>
        <v>0</v>
      </c>
      <c r="P903" s="4">
        <f t="shared" si="2356"/>
        <v>0</v>
      </c>
      <c r="Q903" s="4">
        <f t="shared" si="2356"/>
        <v>19123.5</v>
      </c>
      <c r="R903" s="4">
        <f>R904+R910</f>
        <v>17392.599999999999</v>
      </c>
      <c r="S903" s="4">
        <f t="shared" ref="S903" si="2357">S904+S910</f>
        <v>0</v>
      </c>
      <c r="T903" s="4">
        <f t="shared" ref="T903:Z903" si="2358">T904+T910</f>
        <v>17392.599999999999</v>
      </c>
      <c r="U903" s="4">
        <f t="shared" si="2358"/>
        <v>0</v>
      </c>
      <c r="V903" s="4">
        <f t="shared" si="2358"/>
        <v>17392.599999999999</v>
      </c>
      <c r="W903" s="4">
        <f t="shared" si="2358"/>
        <v>0</v>
      </c>
      <c r="X903" s="4">
        <f t="shared" si="2358"/>
        <v>17392.599999999999</v>
      </c>
      <c r="Y903" s="4">
        <f t="shared" si="2358"/>
        <v>0</v>
      </c>
      <c r="Z903" s="4">
        <f t="shared" si="2358"/>
        <v>17392.599999999999</v>
      </c>
      <c r="AA903" s="4">
        <f>AA904+AA910</f>
        <v>17160.5</v>
      </c>
      <c r="AB903" s="4">
        <f t="shared" ref="AB903" si="2359">AB904+AB910</f>
        <v>0</v>
      </c>
      <c r="AC903" s="4">
        <f t="shared" ref="AC903:AG903" si="2360">AC904+AC910</f>
        <v>17160.5</v>
      </c>
      <c r="AD903" s="4">
        <f t="shared" si="2360"/>
        <v>0</v>
      </c>
      <c r="AE903" s="4">
        <f t="shared" si="2360"/>
        <v>17160.5</v>
      </c>
      <c r="AF903" s="4">
        <f t="shared" si="2360"/>
        <v>0</v>
      </c>
      <c r="AG903" s="4">
        <f t="shared" si="2360"/>
        <v>17160.5</v>
      </c>
      <c r="AH903" s="83"/>
    </row>
    <row r="904" spans="1:34" ht="31.5" hidden="1" outlineLevel="3" x14ac:dyDescent="0.2">
      <c r="A904" s="5" t="s">
        <v>441</v>
      </c>
      <c r="B904" s="5" t="s">
        <v>299</v>
      </c>
      <c r="C904" s="5" t="s">
        <v>301</v>
      </c>
      <c r="D904" s="5"/>
      <c r="E904" s="18" t="s">
        <v>302</v>
      </c>
      <c r="F904" s="4">
        <f>F905</f>
        <v>1460</v>
      </c>
      <c r="G904" s="4">
        <f t="shared" ref="G904:Q904" si="2361">G905</f>
        <v>0</v>
      </c>
      <c r="H904" s="4">
        <f t="shared" si="2361"/>
        <v>1460</v>
      </c>
      <c r="I904" s="4">
        <f t="shared" si="2361"/>
        <v>0</v>
      </c>
      <c r="J904" s="4">
        <f t="shared" si="2361"/>
        <v>0</v>
      </c>
      <c r="K904" s="4">
        <f t="shared" si="2361"/>
        <v>0</v>
      </c>
      <c r="L904" s="4">
        <f t="shared" si="2361"/>
        <v>1460</v>
      </c>
      <c r="M904" s="4">
        <f t="shared" si="2361"/>
        <v>0</v>
      </c>
      <c r="N904" s="4">
        <f t="shared" si="2361"/>
        <v>1460</v>
      </c>
      <c r="O904" s="4">
        <f t="shared" si="2361"/>
        <v>0</v>
      </c>
      <c r="P904" s="4">
        <f t="shared" si="2361"/>
        <v>0</v>
      </c>
      <c r="Q904" s="4">
        <f t="shared" si="2361"/>
        <v>1460</v>
      </c>
      <c r="R904" s="4">
        <f t="shared" ref="R904:AA904" si="2362">R905</f>
        <v>1360</v>
      </c>
      <c r="S904" s="4">
        <f t="shared" ref="S904" si="2363">S905</f>
        <v>0</v>
      </c>
      <c r="T904" s="4">
        <f t="shared" ref="T904:Z904" si="2364">T905</f>
        <v>1360</v>
      </c>
      <c r="U904" s="4">
        <f t="shared" si="2364"/>
        <v>0</v>
      </c>
      <c r="V904" s="4">
        <f t="shared" si="2364"/>
        <v>1360</v>
      </c>
      <c r="W904" s="4">
        <f t="shared" si="2364"/>
        <v>0</v>
      </c>
      <c r="X904" s="4">
        <f t="shared" si="2364"/>
        <v>1360</v>
      </c>
      <c r="Y904" s="4">
        <f t="shared" si="2364"/>
        <v>0</v>
      </c>
      <c r="Z904" s="4">
        <f t="shared" si="2364"/>
        <v>1360</v>
      </c>
      <c r="AA904" s="4">
        <f t="shared" si="2362"/>
        <v>1460</v>
      </c>
      <c r="AB904" s="4">
        <f t="shared" ref="AB904" si="2365">AB905</f>
        <v>0</v>
      </c>
      <c r="AC904" s="4">
        <f t="shared" ref="AC904:AG904" si="2366">AC905</f>
        <v>1460</v>
      </c>
      <c r="AD904" s="4">
        <f t="shared" si="2366"/>
        <v>0</v>
      </c>
      <c r="AE904" s="4">
        <f t="shared" si="2366"/>
        <v>1460</v>
      </c>
      <c r="AF904" s="4">
        <f t="shared" si="2366"/>
        <v>0</v>
      </c>
      <c r="AG904" s="4">
        <f t="shared" si="2366"/>
        <v>1460</v>
      </c>
      <c r="AH904" s="83"/>
    </row>
    <row r="905" spans="1:34" ht="31.5" hidden="1" outlineLevel="4" x14ac:dyDescent="0.2">
      <c r="A905" s="5" t="s">
        <v>441</v>
      </c>
      <c r="B905" s="5" t="s">
        <v>299</v>
      </c>
      <c r="C905" s="5" t="s">
        <v>303</v>
      </c>
      <c r="D905" s="5"/>
      <c r="E905" s="18" t="s">
        <v>604</v>
      </c>
      <c r="F905" s="4">
        <f>F906+F908</f>
        <v>1460</v>
      </c>
      <c r="G905" s="4">
        <f t="shared" ref="G905:J905" si="2367">G906+G908</f>
        <v>0</v>
      </c>
      <c r="H905" s="4">
        <f t="shared" si="2367"/>
        <v>1460</v>
      </c>
      <c r="I905" s="4">
        <f t="shared" si="2367"/>
        <v>0</v>
      </c>
      <c r="J905" s="4">
        <f t="shared" si="2367"/>
        <v>0</v>
      </c>
      <c r="K905" s="4">
        <f t="shared" ref="K905:L905" si="2368">K906+K908</f>
        <v>0</v>
      </c>
      <c r="L905" s="4">
        <f t="shared" si="2368"/>
        <v>1460</v>
      </c>
      <c r="M905" s="4">
        <f t="shared" ref="M905:Q905" si="2369">M906+M908</f>
        <v>0</v>
      </c>
      <c r="N905" s="4">
        <f t="shared" si="2369"/>
        <v>1460</v>
      </c>
      <c r="O905" s="4">
        <f t="shared" si="2369"/>
        <v>0</v>
      </c>
      <c r="P905" s="4">
        <f t="shared" si="2369"/>
        <v>0</v>
      </c>
      <c r="Q905" s="4">
        <f t="shared" si="2369"/>
        <v>1460</v>
      </c>
      <c r="R905" s="4">
        <f>R906+R908</f>
        <v>1360</v>
      </c>
      <c r="S905" s="4">
        <f t="shared" ref="S905" si="2370">S906+S908</f>
        <v>0</v>
      </c>
      <c r="T905" s="4">
        <f t="shared" ref="T905:Z905" si="2371">T906+T908</f>
        <v>1360</v>
      </c>
      <c r="U905" s="4">
        <f t="shared" si="2371"/>
        <v>0</v>
      </c>
      <c r="V905" s="4">
        <f t="shared" si="2371"/>
        <v>1360</v>
      </c>
      <c r="W905" s="4">
        <f t="shared" si="2371"/>
        <v>0</v>
      </c>
      <c r="X905" s="4">
        <f t="shared" si="2371"/>
        <v>1360</v>
      </c>
      <c r="Y905" s="4">
        <f t="shared" si="2371"/>
        <v>0</v>
      </c>
      <c r="Z905" s="4">
        <f t="shared" si="2371"/>
        <v>1360</v>
      </c>
      <c r="AA905" s="4">
        <f>AA906+AA908</f>
        <v>1460</v>
      </c>
      <c r="AB905" s="4">
        <f t="shared" ref="AB905" si="2372">AB906+AB908</f>
        <v>0</v>
      </c>
      <c r="AC905" s="4">
        <f t="shared" ref="AC905:AG905" si="2373">AC906+AC908</f>
        <v>1460</v>
      </c>
      <c r="AD905" s="4">
        <f t="shared" si="2373"/>
        <v>0</v>
      </c>
      <c r="AE905" s="4">
        <f t="shared" si="2373"/>
        <v>1460</v>
      </c>
      <c r="AF905" s="4">
        <f t="shared" si="2373"/>
        <v>0</v>
      </c>
      <c r="AG905" s="4">
        <f t="shared" si="2373"/>
        <v>1460</v>
      </c>
      <c r="AH905" s="83"/>
    </row>
    <row r="906" spans="1:34" ht="18.75" hidden="1" customHeight="1" outlineLevel="5" x14ac:dyDescent="0.2">
      <c r="A906" s="5" t="s">
        <v>441</v>
      </c>
      <c r="B906" s="5" t="s">
        <v>299</v>
      </c>
      <c r="C906" s="5" t="s">
        <v>473</v>
      </c>
      <c r="D906" s="5"/>
      <c r="E906" s="18" t="s">
        <v>474</v>
      </c>
      <c r="F906" s="4">
        <f>F907</f>
        <v>1200</v>
      </c>
      <c r="G906" s="4">
        <f t="shared" ref="G906:Q906" si="2374">G907</f>
        <v>0</v>
      </c>
      <c r="H906" s="4">
        <f t="shared" si="2374"/>
        <v>1200</v>
      </c>
      <c r="I906" s="4">
        <f t="shared" si="2374"/>
        <v>0</v>
      </c>
      <c r="J906" s="4">
        <f t="shared" si="2374"/>
        <v>0</v>
      </c>
      <c r="K906" s="4">
        <f t="shared" si="2374"/>
        <v>0</v>
      </c>
      <c r="L906" s="4">
        <f t="shared" si="2374"/>
        <v>1200</v>
      </c>
      <c r="M906" s="4">
        <f t="shared" si="2374"/>
        <v>0</v>
      </c>
      <c r="N906" s="4">
        <f t="shared" si="2374"/>
        <v>1200</v>
      </c>
      <c r="O906" s="4">
        <f t="shared" si="2374"/>
        <v>0</v>
      </c>
      <c r="P906" s="4">
        <f t="shared" si="2374"/>
        <v>0</v>
      </c>
      <c r="Q906" s="4">
        <f t="shared" si="2374"/>
        <v>1200</v>
      </c>
      <c r="R906" s="4">
        <f t="shared" ref="R906:AA906" si="2375">R907</f>
        <v>1100</v>
      </c>
      <c r="S906" s="4">
        <f t="shared" ref="S906" si="2376">S907</f>
        <v>0</v>
      </c>
      <c r="T906" s="4">
        <f t="shared" ref="T906:Z906" si="2377">T907</f>
        <v>1100</v>
      </c>
      <c r="U906" s="4">
        <f t="shared" si="2377"/>
        <v>0</v>
      </c>
      <c r="V906" s="4">
        <f t="shared" si="2377"/>
        <v>1100</v>
      </c>
      <c r="W906" s="4">
        <f t="shared" si="2377"/>
        <v>0</v>
      </c>
      <c r="X906" s="4">
        <f t="shared" si="2377"/>
        <v>1100</v>
      </c>
      <c r="Y906" s="4">
        <f t="shared" si="2377"/>
        <v>0</v>
      </c>
      <c r="Z906" s="4">
        <f t="shared" si="2377"/>
        <v>1100</v>
      </c>
      <c r="AA906" s="4">
        <f t="shared" si="2375"/>
        <v>1200</v>
      </c>
      <c r="AB906" s="4">
        <f t="shared" ref="AB906" si="2378">AB907</f>
        <v>0</v>
      </c>
      <c r="AC906" s="4">
        <f t="shared" ref="AC906:AG906" si="2379">AC907</f>
        <v>1200</v>
      </c>
      <c r="AD906" s="4">
        <f t="shared" si="2379"/>
        <v>0</v>
      </c>
      <c r="AE906" s="4">
        <f t="shared" si="2379"/>
        <v>1200</v>
      </c>
      <c r="AF906" s="4">
        <f t="shared" si="2379"/>
        <v>0</v>
      </c>
      <c r="AG906" s="4">
        <f t="shared" si="2379"/>
        <v>1200</v>
      </c>
      <c r="AH906" s="83"/>
    </row>
    <row r="907" spans="1:34" ht="31.5" hidden="1" outlineLevel="7" x14ac:dyDescent="0.2">
      <c r="A907" s="11" t="s">
        <v>441</v>
      </c>
      <c r="B907" s="11" t="s">
        <v>299</v>
      </c>
      <c r="C907" s="11" t="s">
        <v>473</v>
      </c>
      <c r="D907" s="11" t="s">
        <v>11</v>
      </c>
      <c r="E907" s="15" t="s">
        <v>12</v>
      </c>
      <c r="F907" s="8">
        <v>1200</v>
      </c>
      <c r="G907" s="8"/>
      <c r="H907" s="8">
        <f t="shared" ref="H907" si="2380">SUM(F907:G907)</f>
        <v>1200</v>
      </c>
      <c r="I907" s="8"/>
      <c r="J907" s="8"/>
      <c r="K907" s="8"/>
      <c r="L907" s="8">
        <f t="shared" ref="L907" si="2381">SUM(H907:K907)</f>
        <v>1200</v>
      </c>
      <c r="M907" s="8"/>
      <c r="N907" s="8">
        <f>SUM(L907:M907)</f>
        <v>1200</v>
      </c>
      <c r="O907" s="8"/>
      <c r="P907" s="8"/>
      <c r="Q907" s="8">
        <f>SUM(N907:P907)</f>
        <v>1200</v>
      </c>
      <c r="R907" s="8">
        <v>1100</v>
      </c>
      <c r="S907" s="8"/>
      <c r="T907" s="8">
        <f t="shared" ref="T907" si="2382">SUM(R907:S907)</f>
        <v>1100</v>
      </c>
      <c r="U907" s="8"/>
      <c r="V907" s="8">
        <f t="shared" ref="V907" si="2383">SUM(T907:U907)</f>
        <v>1100</v>
      </c>
      <c r="W907" s="8"/>
      <c r="X907" s="8">
        <f>SUM(V907:W907)</f>
        <v>1100</v>
      </c>
      <c r="Y907" s="8"/>
      <c r="Z907" s="8">
        <f>SUM(X907:Y907)</f>
        <v>1100</v>
      </c>
      <c r="AA907" s="8">
        <v>1200</v>
      </c>
      <c r="AB907" s="8"/>
      <c r="AC907" s="8">
        <f t="shared" ref="AC907" si="2384">SUM(AA907:AB907)</f>
        <v>1200</v>
      </c>
      <c r="AD907" s="8"/>
      <c r="AE907" s="8">
        <f t="shared" ref="AE907" si="2385">SUM(AC907:AD907)</f>
        <v>1200</v>
      </c>
      <c r="AF907" s="8"/>
      <c r="AG907" s="8">
        <f>SUM(AE907:AF907)</f>
        <v>1200</v>
      </c>
      <c r="AH907" s="83"/>
    </row>
    <row r="908" spans="1:34" ht="31.5" hidden="1" outlineLevel="5" x14ac:dyDescent="0.2">
      <c r="A908" s="5" t="s">
        <v>441</v>
      </c>
      <c r="B908" s="5" t="s">
        <v>299</v>
      </c>
      <c r="C908" s="5" t="s">
        <v>475</v>
      </c>
      <c r="D908" s="5"/>
      <c r="E908" s="18" t="s">
        <v>476</v>
      </c>
      <c r="F908" s="4">
        <f>F909</f>
        <v>260</v>
      </c>
      <c r="G908" s="4">
        <f t="shared" ref="G908:Q908" si="2386">G909</f>
        <v>0</v>
      </c>
      <c r="H908" s="4">
        <f t="shared" si="2386"/>
        <v>260</v>
      </c>
      <c r="I908" s="4">
        <f t="shared" si="2386"/>
        <v>0</v>
      </c>
      <c r="J908" s="4">
        <f t="shared" si="2386"/>
        <v>0</v>
      </c>
      <c r="K908" s="4">
        <f t="shared" si="2386"/>
        <v>0</v>
      </c>
      <c r="L908" s="4">
        <f t="shared" si="2386"/>
        <v>260</v>
      </c>
      <c r="M908" s="4">
        <f t="shared" si="2386"/>
        <v>0</v>
      </c>
      <c r="N908" s="4">
        <f t="shared" si="2386"/>
        <v>260</v>
      </c>
      <c r="O908" s="4">
        <f t="shared" si="2386"/>
        <v>0</v>
      </c>
      <c r="P908" s="4">
        <f t="shared" si="2386"/>
        <v>0</v>
      </c>
      <c r="Q908" s="4">
        <f t="shared" si="2386"/>
        <v>260</v>
      </c>
      <c r="R908" s="4">
        <f t="shared" ref="R908:AA908" si="2387">R909</f>
        <v>260</v>
      </c>
      <c r="S908" s="4">
        <f t="shared" ref="S908" si="2388">S909</f>
        <v>0</v>
      </c>
      <c r="T908" s="4">
        <f t="shared" ref="T908:Z908" si="2389">T909</f>
        <v>260</v>
      </c>
      <c r="U908" s="4">
        <f t="shared" si="2389"/>
        <v>0</v>
      </c>
      <c r="V908" s="4">
        <f t="shared" si="2389"/>
        <v>260</v>
      </c>
      <c r="W908" s="4">
        <f t="shared" si="2389"/>
        <v>0</v>
      </c>
      <c r="X908" s="4">
        <f t="shared" si="2389"/>
        <v>260</v>
      </c>
      <c r="Y908" s="4">
        <f t="shared" si="2389"/>
        <v>0</v>
      </c>
      <c r="Z908" s="4">
        <f t="shared" si="2389"/>
        <v>260</v>
      </c>
      <c r="AA908" s="4">
        <f t="shared" si="2387"/>
        <v>260</v>
      </c>
      <c r="AB908" s="4">
        <f t="shared" ref="AB908" si="2390">AB909</f>
        <v>0</v>
      </c>
      <c r="AC908" s="4">
        <f t="shared" ref="AC908:AG908" si="2391">AC909</f>
        <v>260</v>
      </c>
      <c r="AD908" s="4">
        <f t="shared" si="2391"/>
        <v>0</v>
      </c>
      <c r="AE908" s="4">
        <f t="shared" si="2391"/>
        <v>260</v>
      </c>
      <c r="AF908" s="4">
        <f t="shared" si="2391"/>
        <v>0</v>
      </c>
      <c r="AG908" s="4">
        <f t="shared" si="2391"/>
        <v>260</v>
      </c>
      <c r="AH908" s="83"/>
    </row>
    <row r="909" spans="1:34" ht="31.5" hidden="1" outlineLevel="7" x14ac:dyDescent="0.2">
      <c r="A909" s="11" t="s">
        <v>441</v>
      </c>
      <c r="B909" s="11" t="s">
        <v>299</v>
      </c>
      <c r="C909" s="11" t="s">
        <v>475</v>
      </c>
      <c r="D909" s="11" t="s">
        <v>11</v>
      </c>
      <c r="E909" s="15" t="s">
        <v>12</v>
      </c>
      <c r="F909" s="8">
        <v>260</v>
      </c>
      <c r="G909" s="8"/>
      <c r="H909" s="8">
        <f t="shared" ref="H909" si="2392">SUM(F909:G909)</f>
        <v>260</v>
      </c>
      <c r="I909" s="8"/>
      <c r="J909" s="8"/>
      <c r="K909" s="8"/>
      <c r="L909" s="8">
        <f t="shared" ref="L909" si="2393">SUM(H909:K909)</f>
        <v>260</v>
      </c>
      <c r="M909" s="8"/>
      <c r="N909" s="8">
        <f>SUM(L909:M909)</f>
        <v>260</v>
      </c>
      <c r="O909" s="8"/>
      <c r="P909" s="8"/>
      <c r="Q909" s="8">
        <f>SUM(N909:P909)</f>
        <v>260</v>
      </c>
      <c r="R909" s="8">
        <v>260</v>
      </c>
      <c r="S909" s="8"/>
      <c r="T909" s="8">
        <f t="shared" ref="T909" si="2394">SUM(R909:S909)</f>
        <v>260</v>
      </c>
      <c r="U909" s="8"/>
      <c r="V909" s="8">
        <f t="shared" ref="V909" si="2395">SUM(T909:U909)</f>
        <v>260</v>
      </c>
      <c r="W909" s="8"/>
      <c r="X909" s="8">
        <f>SUM(V909:W909)</f>
        <v>260</v>
      </c>
      <c r="Y909" s="8"/>
      <c r="Z909" s="8">
        <f>SUM(X909:Y909)</f>
        <v>260</v>
      </c>
      <c r="AA909" s="8">
        <v>260</v>
      </c>
      <c r="AB909" s="8"/>
      <c r="AC909" s="8">
        <f t="shared" ref="AC909" si="2396">SUM(AA909:AB909)</f>
        <v>260</v>
      </c>
      <c r="AD909" s="8"/>
      <c r="AE909" s="8">
        <f t="shared" ref="AE909" si="2397">SUM(AC909:AD909)</f>
        <v>260</v>
      </c>
      <c r="AF909" s="8"/>
      <c r="AG909" s="8">
        <f>SUM(AE909:AF909)</f>
        <v>260</v>
      </c>
      <c r="AH909" s="83"/>
    </row>
    <row r="910" spans="1:34" ht="47.25" hidden="1" outlineLevel="3" x14ac:dyDescent="0.2">
      <c r="A910" s="5" t="s">
        <v>441</v>
      </c>
      <c r="B910" s="5" t="s">
        <v>299</v>
      </c>
      <c r="C910" s="5" t="s">
        <v>445</v>
      </c>
      <c r="D910" s="5"/>
      <c r="E910" s="18" t="s">
        <v>446</v>
      </c>
      <c r="F910" s="4">
        <f>F911</f>
        <v>17663.5</v>
      </c>
      <c r="G910" s="4">
        <f t="shared" ref="G910:Q910" si="2398">G911</f>
        <v>0</v>
      </c>
      <c r="H910" s="4">
        <f t="shared" si="2398"/>
        <v>17663.5</v>
      </c>
      <c r="I910" s="4">
        <f t="shared" si="2398"/>
        <v>0</v>
      </c>
      <c r="J910" s="4">
        <f t="shared" si="2398"/>
        <v>0</v>
      </c>
      <c r="K910" s="4">
        <f t="shared" si="2398"/>
        <v>0</v>
      </c>
      <c r="L910" s="4">
        <f t="shared" si="2398"/>
        <v>17663.5</v>
      </c>
      <c r="M910" s="4">
        <f t="shared" si="2398"/>
        <v>0</v>
      </c>
      <c r="N910" s="4">
        <f t="shared" si="2398"/>
        <v>17663.5</v>
      </c>
      <c r="O910" s="4">
        <f t="shared" si="2398"/>
        <v>0</v>
      </c>
      <c r="P910" s="4">
        <f t="shared" si="2398"/>
        <v>0</v>
      </c>
      <c r="Q910" s="4">
        <f t="shared" si="2398"/>
        <v>17663.5</v>
      </c>
      <c r="R910" s="4">
        <f t="shared" ref="R910:AA910" si="2399">R911</f>
        <v>16032.6</v>
      </c>
      <c r="S910" s="4">
        <f t="shared" ref="S910" si="2400">S911</f>
        <v>0</v>
      </c>
      <c r="T910" s="4">
        <f t="shared" ref="T910:Z910" si="2401">T911</f>
        <v>16032.6</v>
      </c>
      <c r="U910" s="4">
        <f t="shared" si="2401"/>
        <v>0</v>
      </c>
      <c r="V910" s="4">
        <f t="shared" si="2401"/>
        <v>16032.6</v>
      </c>
      <c r="W910" s="4">
        <f t="shared" si="2401"/>
        <v>0</v>
      </c>
      <c r="X910" s="4">
        <f t="shared" si="2401"/>
        <v>16032.6</v>
      </c>
      <c r="Y910" s="4">
        <f t="shared" si="2401"/>
        <v>0</v>
      </c>
      <c r="Z910" s="4">
        <f t="shared" si="2401"/>
        <v>16032.6</v>
      </c>
      <c r="AA910" s="4">
        <f t="shared" si="2399"/>
        <v>15700.5</v>
      </c>
      <c r="AB910" s="4">
        <f t="shared" ref="AB910" si="2402">AB911</f>
        <v>0</v>
      </c>
      <c r="AC910" s="4">
        <f t="shared" ref="AC910:AG910" si="2403">AC911</f>
        <v>15700.5</v>
      </c>
      <c r="AD910" s="4">
        <f t="shared" si="2403"/>
        <v>0</v>
      </c>
      <c r="AE910" s="4">
        <f t="shared" si="2403"/>
        <v>15700.5</v>
      </c>
      <c r="AF910" s="4">
        <f t="shared" si="2403"/>
        <v>0</v>
      </c>
      <c r="AG910" s="4">
        <f t="shared" si="2403"/>
        <v>15700.5</v>
      </c>
      <c r="AH910" s="83"/>
    </row>
    <row r="911" spans="1:34" ht="31.5" hidden="1" outlineLevel="4" x14ac:dyDescent="0.2">
      <c r="A911" s="5" t="s">
        <v>441</v>
      </c>
      <c r="B911" s="5" t="s">
        <v>299</v>
      </c>
      <c r="C911" s="5" t="s">
        <v>447</v>
      </c>
      <c r="D911" s="5"/>
      <c r="E911" s="18" t="s">
        <v>57</v>
      </c>
      <c r="F911" s="4">
        <f>F912+F916</f>
        <v>17663.5</v>
      </c>
      <c r="G911" s="4">
        <f t="shared" ref="G911:J911" si="2404">G912+G916</f>
        <v>0</v>
      </c>
      <c r="H911" s="4">
        <f t="shared" si="2404"/>
        <v>17663.5</v>
      </c>
      <c r="I911" s="4">
        <f t="shared" si="2404"/>
        <v>0</v>
      </c>
      <c r="J911" s="4">
        <f t="shared" si="2404"/>
        <v>0</v>
      </c>
      <c r="K911" s="4">
        <f t="shared" ref="K911:L911" si="2405">K912+K916</f>
        <v>0</v>
      </c>
      <c r="L911" s="4">
        <f t="shared" si="2405"/>
        <v>17663.5</v>
      </c>
      <c r="M911" s="4">
        <f t="shared" ref="M911:Q911" si="2406">M912+M916</f>
        <v>0</v>
      </c>
      <c r="N911" s="4">
        <f t="shared" si="2406"/>
        <v>17663.5</v>
      </c>
      <c r="O911" s="4">
        <f t="shared" si="2406"/>
        <v>0</v>
      </c>
      <c r="P911" s="4">
        <f t="shared" si="2406"/>
        <v>0</v>
      </c>
      <c r="Q911" s="4">
        <f t="shared" si="2406"/>
        <v>17663.5</v>
      </c>
      <c r="R911" s="4">
        <f t="shared" ref="R911:AA911" si="2407">R912+R916</f>
        <v>16032.6</v>
      </c>
      <c r="S911" s="4">
        <f t="shared" ref="S911" si="2408">S912+S916</f>
        <v>0</v>
      </c>
      <c r="T911" s="4">
        <f t="shared" ref="T911:Z911" si="2409">T912+T916</f>
        <v>16032.6</v>
      </c>
      <c r="U911" s="4">
        <f t="shared" si="2409"/>
        <v>0</v>
      </c>
      <c r="V911" s="4">
        <f t="shared" si="2409"/>
        <v>16032.6</v>
      </c>
      <c r="W911" s="4">
        <f t="shared" si="2409"/>
        <v>0</v>
      </c>
      <c r="X911" s="4">
        <f t="shared" si="2409"/>
        <v>16032.6</v>
      </c>
      <c r="Y911" s="4">
        <f t="shared" si="2409"/>
        <v>0</v>
      </c>
      <c r="Z911" s="4">
        <f t="shared" si="2409"/>
        <v>16032.6</v>
      </c>
      <c r="AA911" s="4">
        <f t="shared" si="2407"/>
        <v>15700.5</v>
      </c>
      <c r="AB911" s="4">
        <f t="shared" ref="AB911" si="2410">AB912+AB916</f>
        <v>0</v>
      </c>
      <c r="AC911" s="4">
        <f t="shared" ref="AC911:AG911" si="2411">AC912+AC916</f>
        <v>15700.5</v>
      </c>
      <c r="AD911" s="4">
        <f t="shared" si="2411"/>
        <v>0</v>
      </c>
      <c r="AE911" s="4">
        <f t="shared" si="2411"/>
        <v>15700.5</v>
      </c>
      <c r="AF911" s="4">
        <f t="shared" si="2411"/>
        <v>0</v>
      </c>
      <c r="AG911" s="4">
        <f t="shared" si="2411"/>
        <v>15700.5</v>
      </c>
      <c r="AH911" s="83"/>
    </row>
    <row r="912" spans="1:34" ht="15.75" hidden="1" outlineLevel="5" x14ac:dyDescent="0.2">
      <c r="A912" s="5" t="s">
        <v>441</v>
      </c>
      <c r="B912" s="5" t="s">
        <v>299</v>
      </c>
      <c r="C912" s="5" t="s">
        <v>477</v>
      </c>
      <c r="D912" s="5"/>
      <c r="E912" s="18" t="s">
        <v>59</v>
      </c>
      <c r="F912" s="4">
        <f>F913+F914+F915</f>
        <v>8054.9000000000005</v>
      </c>
      <c r="G912" s="4">
        <f t="shared" ref="G912:J912" si="2412">G913+G914+G915</f>
        <v>0</v>
      </c>
      <c r="H912" s="4">
        <f t="shared" si="2412"/>
        <v>8054.9000000000005</v>
      </c>
      <c r="I912" s="4">
        <f t="shared" si="2412"/>
        <v>0</v>
      </c>
      <c r="J912" s="4">
        <f t="shared" si="2412"/>
        <v>0</v>
      </c>
      <c r="K912" s="4">
        <f t="shared" ref="K912:L912" si="2413">K913+K914+K915</f>
        <v>0</v>
      </c>
      <c r="L912" s="4">
        <f t="shared" si="2413"/>
        <v>8054.9000000000005</v>
      </c>
      <c r="M912" s="4">
        <f t="shared" ref="M912:Q912" si="2414">M913+M914+M915</f>
        <v>0</v>
      </c>
      <c r="N912" s="4">
        <f t="shared" si="2414"/>
        <v>8054.9000000000005</v>
      </c>
      <c r="O912" s="4">
        <f t="shared" si="2414"/>
        <v>0</v>
      </c>
      <c r="P912" s="4">
        <f t="shared" si="2414"/>
        <v>0</v>
      </c>
      <c r="Q912" s="4">
        <f t="shared" si="2414"/>
        <v>8054.9000000000005</v>
      </c>
      <c r="R912" s="4">
        <f t="shared" ref="R912:AA912" si="2415">R913+R914+R915</f>
        <v>6932.6</v>
      </c>
      <c r="S912" s="4">
        <f t="shared" ref="S912" si="2416">S913+S914+S915</f>
        <v>0</v>
      </c>
      <c r="T912" s="4">
        <f t="shared" ref="T912:Z912" si="2417">T913+T914+T915</f>
        <v>6932.6</v>
      </c>
      <c r="U912" s="4">
        <f t="shared" si="2417"/>
        <v>0</v>
      </c>
      <c r="V912" s="4">
        <f t="shared" si="2417"/>
        <v>6932.6</v>
      </c>
      <c r="W912" s="4">
        <f t="shared" si="2417"/>
        <v>0</v>
      </c>
      <c r="X912" s="4">
        <f t="shared" si="2417"/>
        <v>6932.6</v>
      </c>
      <c r="Y912" s="4">
        <f t="shared" si="2417"/>
        <v>0</v>
      </c>
      <c r="Z912" s="4">
        <f t="shared" si="2417"/>
        <v>6932.6</v>
      </c>
      <c r="AA912" s="4">
        <f t="shared" si="2415"/>
        <v>6600.5</v>
      </c>
      <c r="AB912" s="4">
        <f t="shared" ref="AB912" si="2418">AB913+AB914+AB915</f>
        <v>0</v>
      </c>
      <c r="AC912" s="4">
        <f t="shared" ref="AC912:AG912" si="2419">AC913+AC914+AC915</f>
        <v>6600.5</v>
      </c>
      <c r="AD912" s="4">
        <f t="shared" si="2419"/>
        <v>0</v>
      </c>
      <c r="AE912" s="4">
        <f t="shared" si="2419"/>
        <v>6600.5</v>
      </c>
      <c r="AF912" s="4">
        <f t="shared" si="2419"/>
        <v>0</v>
      </c>
      <c r="AG912" s="4">
        <f t="shared" si="2419"/>
        <v>6600.5</v>
      </c>
      <c r="AH912" s="83"/>
    </row>
    <row r="913" spans="1:34" ht="63" hidden="1" outlineLevel="7" x14ac:dyDescent="0.2">
      <c r="A913" s="11" t="s">
        <v>441</v>
      </c>
      <c r="B913" s="11" t="s">
        <v>299</v>
      </c>
      <c r="C913" s="11" t="s">
        <v>477</v>
      </c>
      <c r="D913" s="11" t="s">
        <v>8</v>
      </c>
      <c r="E913" s="15" t="s">
        <v>9</v>
      </c>
      <c r="F913" s="8">
        <v>7731</v>
      </c>
      <c r="G913" s="8"/>
      <c r="H913" s="8">
        <f t="shared" ref="H913:H915" si="2420">SUM(F913:G913)</f>
        <v>7731</v>
      </c>
      <c r="I913" s="8"/>
      <c r="J913" s="8"/>
      <c r="K913" s="8"/>
      <c r="L913" s="8">
        <f t="shared" ref="L913:L915" si="2421">SUM(H913:K913)</f>
        <v>7731</v>
      </c>
      <c r="M913" s="8"/>
      <c r="N913" s="8">
        <f>SUM(L913:M913)</f>
        <v>7731</v>
      </c>
      <c r="O913" s="8"/>
      <c r="P913" s="8"/>
      <c r="Q913" s="8">
        <f>SUM(N913:P913)</f>
        <v>7731</v>
      </c>
      <c r="R913" s="8">
        <v>6642.3</v>
      </c>
      <c r="S913" s="8"/>
      <c r="T913" s="8">
        <f t="shared" ref="T913:T915" si="2422">SUM(R913:S913)</f>
        <v>6642.3</v>
      </c>
      <c r="U913" s="8"/>
      <c r="V913" s="8">
        <f t="shared" ref="V913:V915" si="2423">SUM(T913:U913)</f>
        <v>6642.3</v>
      </c>
      <c r="W913" s="8"/>
      <c r="X913" s="8">
        <f>SUM(V913:W913)</f>
        <v>6642.3</v>
      </c>
      <c r="Y913" s="8"/>
      <c r="Z913" s="8">
        <f>SUM(X913:Y913)</f>
        <v>6642.3</v>
      </c>
      <c r="AA913" s="8">
        <v>6310.2</v>
      </c>
      <c r="AB913" s="8"/>
      <c r="AC913" s="8">
        <f t="shared" ref="AC913:AC915" si="2424">SUM(AA913:AB913)</f>
        <v>6310.2</v>
      </c>
      <c r="AD913" s="8"/>
      <c r="AE913" s="8">
        <f t="shared" ref="AE913:AE915" si="2425">SUM(AC913:AD913)</f>
        <v>6310.2</v>
      </c>
      <c r="AF913" s="8"/>
      <c r="AG913" s="8">
        <f>SUM(AE913:AF913)</f>
        <v>6310.2</v>
      </c>
      <c r="AH913" s="83"/>
    </row>
    <row r="914" spans="1:34" ht="31.5" hidden="1" outlineLevel="7" x14ac:dyDescent="0.2">
      <c r="A914" s="11" t="s">
        <v>441</v>
      </c>
      <c r="B914" s="11" t="s">
        <v>299</v>
      </c>
      <c r="C914" s="11" t="s">
        <v>477</v>
      </c>
      <c r="D914" s="11" t="s">
        <v>11</v>
      </c>
      <c r="E914" s="15" t="s">
        <v>12</v>
      </c>
      <c r="F914" s="8">
        <v>323.60000000000002</v>
      </c>
      <c r="G914" s="8"/>
      <c r="H914" s="8">
        <f t="shared" si="2420"/>
        <v>323.60000000000002</v>
      </c>
      <c r="I914" s="8"/>
      <c r="J914" s="8"/>
      <c r="K914" s="8"/>
      <c r="L914" s="8">
        <f t="shared" si="2421"/>
        <v>323.60000000000002</v>
      </c>
      <c r="M914" s="8"/>
      <c r="N914" s="8">
        <f>SUM(L914:M914)</f>
        <v>323.60000000000002</v>
      </c>
      <c r="O914" s="8"/>
      <c r="P914" s="8"/>
      <c r="Q914" s="8">
        <f>SUM(N914:P914)</f>
        <v>323.60000000000002</v>
      </c>
      <c r="R914" s="8">
        <v>290</v>
      </c>
      <c r="S914" s="8"/>
      <c r="T914" s="8">
        <f t="shared" si="2422"/>
        <v>290</v>
      </c>
      <c r="U914" s="8"/>
      <c r="V914" s="8">
        <f t="shared" si="2423"/>
        <v>290</v>
      </c>
      <c r="W914" s="8"/>
      <c r="X914" s="8">
        <f>SUM(V914:W914)</f>
        <v>290</v>
      </c>
      <c r="Y914" s="8"/>
      <c r="Z914" s="8">
        <f>SUM(X914:Y914)</f>
        <v>290</v>
      </c>
      <c r="AA914" s="8">
        <v>290</v>
      </c>
      <c r="AB914" s="8"/>
      <c r="AC914" s="8">
        <f t="shared" si="2424"/>
        <v>290</v>
      </c>
      <c r="AD914" s="8"/>
      <c r="AE914" s="8">
        <f t="shared" si="2425"/>
        <v>290</v>
      </c>
      <c r="AF914" s="8"/>
      <c r="AG914" s="8">
        <f>SUM(AE914:AF914)</f>
        <v>290</v>
      </c>
      <c r="AH914" s="83"/>
    </row>
    <row r="915" spans="1:34" ht="15.75" hidden="1" outlineLevel="7" x14ac:dyDescent="0.2">
      <c r="A915" s="11" t="s">
        <v>441</v>
      </c>
      <c r="B915" s="11" t="s">
        <v>299</v>
      </c>
      <c r="C915" s="11" t="s">
        <v>477</v>
      </c>
      <c r="D915" s="11" t="s">
        <v>27</v>
      </c>
      <c r="E915" s="15" t="s">
        <v>28</v>
      </c>
      <c r="F915" s="8">
        <v>0.3</v>
      </c>
      <c r="G915" s="8"/>
      <c r="H915" s="8">
        <f t="shared" si="2420"/>
        <v>0.3</v>
      </c>
      <c r="I915" s="8"/>
      <c r="J915" s="8"/>
      <c r="K915" s="8"/>
      <c r="L915" s="8">
        <f t="shared" si="2421"/>
        <v>0.3</v>
      </c>
      <c r="M915" s="8"/>
      <c r="N915" s="8">
        <f>SUM(L915:M915)</f>
        <v>0.3</v>
      </c>
      <c r="O915" s="8"/>
      <c r="P915" s="8"/>
      <c r="Q915" s="8">
        <f>SUM(N915:P915)</f>
        <v>0.3</v>
      </c>
      <c r="R915" s="8">
        <v>0.3</v>
      </c>
      <c r="S915" s="8"/>
      <c r="T915" s="8">
        <f t="shared" si="2422"/>
        <v>0.3</v>
      </c>
      <c r="U915" s="8"/>
      <c r="V915" s="8">
        <f t="shared" si="2423"/>
        <v>0.3</v>
      </c>
      <c r="W915" s="8"/>
      <c r="X915" s="8">
        <f>SUM(V915:W915)</f>
        <v>0.3</v>
      </c>
      <c r="Y915" s="8"/>
      <c r="Z915" s="8">
        <f>SUM(X915:Y915)</f>
        <v>0.3</v>
      </c>
      <c r="AA915" s="8">
        <v>0.3</v>
      </c>
      <c r="AB915" s="8"/>
      <c r="AC915" s="8">
        <f t="shared" si="2424"/>
        <v>0.3</v>
      </c>
      <c r="AD915" s="8"/>
      <c r="AE915" s="8">
        <f t="shared" si="2425"/>
        <v>0.3</v>
      </c>
      <c r="AF915" s="8"/>
      <c r="AG915" s="8">
        <f>SUM(AE915:AF915)</f>
        <v>0.3</v>
      </c>
      <c r="AH915" s="83"/>
    </row>
    <row r="916" spans="1:34" ht="19.5" hidden="1" customHeight="1" outlineLevel="5" x14ac:dyDescent="0.2">
      <c r="A916" s="5" t="s">
        <v>441</v>
      </c>
      <c r="B916" s="5" t="s">
        <v>299</v>
      </c>
      <c r="C916" s="5" t="s">
        <v>478</v>
      </c>
      <c r="D916" s="5"/>
      <c r="E916" s="18" t="s">
        <v>479</v>
      </c>
      <c r="F916" s="4">
        <f>F917</f>
        <v>9608.6</v>
      </c>
      <c r="G916" s="4">
        <f t="shared" ref="G916:Q916" si="2426">G917</f>
        <v>0</v>
      </c>
      <c r="H916" s="4">
        <f t="shared" si="2426"/>
        <v>9608.6</v>
      </c>
      <c r="I916" s="4">
        <f t="shared" si="2426"/>
        <v>0</v>
      </c>
      <c r="J916" s="4">
        <f t="shared" si="2426"/>
        <v>0</v>
      </c>
      <c r="K916" s="4">
        <f t="shared" si="2426"/>
        <v>0</v>
      </c>
      <c r="L916" s="4">
        <f t="shared" si="2426"/>
        <v>9608.6</v>
      </c>
      <c r="M916" s="4">
        <f t="shared" si="2426"/>
        <v>0</v>
      </c>
      <c r="N916" s="4">
        <f t="shared" si="2426"/>
        <v>9608.6</v>
      </c>
      <c r="O916" s="4">
        <f t="shared" si="2426"/>
        <v>0</v>
      </c>
      <c r="P916" s="4">
        <f t="shared" si="2426"/>
        <v>0</v>
      </c>
      <c r="Q916" s="4">
        <f t="shared" si="2426"/>
        <v>9608.6</v>
      </c>
      <c r="R916" s="4">
        <f t="shared" ref="R916:AA916" si="2427">R917</f>
        <v>9100</v>
      </c>
      <c r="S916" s="4">
        <f t="shared" ref="S916" si="2428">S917</f>
        <v>0</v>
      </c>
      <c r="T916" s="4">
        <f t="shared" ref="T916:Z916" si="2429">T917</f>
        <v>9100</v>
      </c>
      <c r="U916" s="4">
        <f t="shared" si="2429"/>
        <v>0</v>
      </c>
      <c r="V916" s="4">
        <f t="shared" si="2429"/>
        <v>9100</v>
      </c>
      <c r="W916" s="4">
        <f t="shared" si="2429"/>
        <v>0</v>
      </c>
      <c r="X916" s="4">
        <f t="shared" si="2429"/>
        <v>9100</v>
      </c>
      <c r="Y916" s="4">
        <f t="shared" si="2429"/>
        <v>0</v>
      </c>
      <c r="Z916" s="4">
        <f t="shared" si="2429"/>
        <v>9100</v>
      </c>
      <c r="AA916" s="4">
        <f t="shared" si="2427"/>
        <v>9100</v>
      </c>
      <c r="AB916" s="4">
        <f t="shared" ref="AB916" si="2430">AB917</f>
        <v>0</v>
      </c>
      <c r="AC916" s="4">
        <f t="shared" ref="AC916:AG916" si="2431">AC917</f>
        <v>9100</v>
      </c>
      <c r="AD916" s="4">
        <f t="shared" si="2431"/>
        <v>0</v>
      </c>
      <c r="AE916" s="4">
        <f t="shared" si="2431"/>
        <v>9100</v>
      </c>
      <c r="AF916" s="4">
        <f t="shared" si="2431"/>
        <v>0</v>
      </c>
      <c r="AG916" s="4">
        <f t="shared" si="2431"/>
        <v>9100</v>
      </c>
      <c r="AH916" s="83"/>
    </row>
    <row r="917" spans="1:34" ht="31.5" hidden="1" outlineLevel="7" x14ac:dyDescent="0.2">
      <c r="A917" s="11" t="s">
        <v>441</v>
      </c>
      <c r="B917" s="11" t="s">
        <v>299</v>
      </c>
      <c r="C917" s="11" t="s">
        <v>478</v>
      </c>
      <c r="D917" s="11" t="s">
        <v>92</v>
      </c>
      <c r="E917" s="15" t="s">
        <v>93</v>
      </c>
      <c r="F917" s="8">
        <v>9608.6</v>
      </c>
      <c r="G917" s="8"/>
      <c r="H917" s="8">
        <f t="shared" ref="H917" si="2432">SUM(F917:G917)</f>
        <v>9608.6</v>
      </c>
      <c r="I917" s="8"/>
      <c r="J917" s="8"/>
      <c r="K917" s="8"/>
      <c r="L917" s="8">
        <f t="shared" ref="L917" si="2433">SUM(H917:K917)</f>
        <v>9608.6</v>
      </c>
      <c r="M917" s="8"/>
      <c r="N917" s="8">
        <f>SUM(L917:M917)</f>
        <v>9608.6</v>
      </c>
      <c r="O917" s="8"/>
      <c r="P917" s="8"/>
      <c r="Q917" s="8">
        <f>SUM(N917:P917)</f>
        <v>9608.6</v>
      </c>
      <c r="R917" s="8">
        <v>9100</v>
      </c>
      <c r="S917" s="8"/>
      <c r="T917" s="8">
        <f t="shared" ref="T917" si="2434">SUM(R917:S917)</f>
        <v>9100</v>
      </c>
      <c r="U917" s="8"/>
      <c r="V917" s="8">
        <f t="shared" ref="V917" si="2435">SUM(T917:U917)</f>
        <v>9100</v>
      </c>
      <c r="W917" s="8"/>
      <c r="X917" s="8">
        <f>SUM(V917:W917)</f>
        <v>9100</v>
      </c>
      <c r="Y917" s="8"/>
      <c r="Z917" s="8">
        <f>SUM(X917:Y917)</f>
        <v>9100</v>
      </c>
      <c r="AA917" s="8">
        <v>9100</v>
      </c>
      <c r="AB917" s="8"/>
      <c r="AC917" s="8">
        <f t="shared" ref="AC917" si="2436">SUM(AA917:AB917)</f>
        <v>9100</v>
      </c>
      <c r="AD917" s="8"/>
      <c r="AE917" s="8">
        <f t="shared" ref="AE917" si="2437">SUM(AC917:AD917)</f>
        <v>9100</v>
      </c>
      <c r="AF917" s="8"/>
      <c r="AG917" s="8">
        <f>SUM(AE917:AF917)</f>
        <v>9100</v>
      </c>
      <c r="AH917" s="83"/>
    </row>
    <row r="918" spans="1:34" ht="47.25" hidden="1" outlineLevel="2" x14ac:dyDescent="0.2">
      <c r="A918" s="5" t="s">
        <v>441</v>
      </c>
      <c r="B918" s="5" t="s">
        <v>299</v>
      </c>
      <c r="C918" s="5" t="s">
        <v>76</v>
      </c>
      <c r="D918" s="5"/>
      <c r="E918" s="18" t="s">
        <v>77</v>
      </c>
      <c r="F918" s="4">
        <f>F919</f>
        <v>120</v>
      </c>
      <c r="G918" s="4">
        <f t="shared" ref="G918:Q918" si="2438">G919</f>
        <v>0</v>
      </c>
      <c r="H918" s="4">
        <f t="shared" si="2438"/>
        <v>120</v>
      </c>
      <c r="I918" s="4">
        <f t="shared" si="2438"/>
        <v>0</v>
      </c>
      <c r="J918" s="4">
        <f t="shared" si="2438"/>
        <v>464.64</v>
      </c>
      <c r="K918" s="4">
        <f t="shared" si="2438"/>
        <v>0</v>
      </c>
      <c r="L918" s="4">
        <f t="shared" si="2438"/>
        <v>584.64</v>
      </c>
      <c r="M918" s="4">
        <f t="shared" si="2438"/>
        <v>0</v>
      </c>
      <c r="N918" s="4">
        <f t="shared" si="2438"/>
        <v>584.64</v>
      </c>
      <c r="O918" s="4">
        <f t="shared" si="2438"/>
        <v>0</v>
      </c>
      <c r="P918" s="4">
        <f t="shared" si="2438"/>
        <v>0</v>
      </c>
      <c r="Q918" s="4">
        <f t="shared" si="2438"/>
        <v>584.64</v>
      </c>
      <c r="R918" s="4">
        <f t="shared" ref="R918:AA918" si="2439">R919</f>
        <v>0</v>
      </c>
      <c r="S918" s="4">
        <f t="shared" ref="S918" si="2440">S919</f>
        <v>0</v>
      </c>
      <c r="T918" s="4"/>
      <c r="U918" s="4">
        <f t="shared" ref="U918" si="2441">U919</f>
        <v>0</v>
      </c>
      <c r="V918" s="4"/>
      <c r="W918" s="4">
        <f t="shared" ref="W918:Z918" si="2442">W919</f>
        <v>0</v>
      </c>
      <c r="X918" s="4">
        <f t="shared" si="2442"/>
        <v>0</v>
      </c>
      <c r="Y918" s="4">
        <f t="shared" si="2442"/>
        <v>0</v>
      </c>
      <c r="Z918" s="4">
        <f t="shared" si="2442"/>
        <v>0</v>
      </c>
      <c r="AA918" s="4">
        <f t="shared" si="2439"/>
        <v>0</v>
      </c>
      <c r="AB918" s="4">
        <f t="shared" ref="AB918" si="2443">AB919</f>
        <v>0</v>
      </c>
      <c r="AC918" s="4"/>
      <c r="AD918" s="4">
        <f t="shared" ref="AD918" si="2444">AD919</f>
        <v>0</v>
      </c>
      <c r="AE918" s="4"/>
      <c r="AF918" s="4">
        <f t="shared" ref="AF918:AG918" si="2445">AF919</f>
        <v>0</v>
      </c>
      <c r="AG918" s="4">
        <f t="shared" si="2445"/>
        <v>0</v>
      </c>
      <c r="AH918" s="83"/>
    </row>
    <row r="919" spans="1:34" ht="31.5" hidden="1" outlineLevel="3" x14ac:dyDescent="0.2">
      <c r="A919" s="5" t="s">
        <v>441</v>
      </c>
      <c r="B919" s="5" t="s">
        <v>299</v>
      </c>
      <c r="C919" s="5" t="s">
        <v>78</v>
      </c>
      <c r="D919" s="5"/>
      <c r="E919" s="18" t="s">
        <v>79</v>
      </c>
      <c r="F919" s="4">
        <f>F920+F925+F928</f>
        <v>120</v>
      </c>
      <c r="G919" s="4">
        <f t="shared" ref="G919:J919" si="2446">G920+G925+G928</f>
        <v>0</v>
      </c>
      <c r="H919" s="4">
        <f t="shared" si="2446"/>
        <v>120</v>
      </c>
      <c r="I919" s="4">
        <f t="shared" si="2446"/>
        <v>0</v>
      </c>
      <c r="J919" s="4">
        <f t="shared" si="2446"/>
        <v>464.64</v>
      </c>
      <c r="K919" s="4">
        <f t="shared" ref="K919:L919" si="2447">K920+K925+K928</f>
        <v>0</v>
      </c>
      <c r="L919" s="4">
        <f t="shared" si="2447"/>
        <v>584.64</v>
      </c>
      <c r="M919" s="4">
        <f t="shared" ref="M919:Q919" si="2448">M920+M925+M928</f>
        <v>0</v>
      </c>
      <c r="N919" s="4">
        <f t="shared" si="2448"/>
        <v>584.64</v>
      </c>
      <c r="O919" s="4">
        <f t="shared" si="2448"/>
        <v>0</v>
      </c>
      <c r="P919" s="4">
        <f t="shared" si="2448"/>
        <v>0</v>
      </c>
      <c r="Q919" s="4">
        <f t="shared" si="2448"/>
        <v>584.64</v>
      </c>
      <c r="R919" s="4">
        <f t="shared" ref="R919:AA919" si="2449">R920+R925+R928</f>
        <v>0</v>
      </c>
      <c r="S919" s="4">
        <f t="shared" ref="S919" si="2450">S920+S925+S928</f>
        <v>0</v>
      </c>
      <c r="T919" s="4"/>
      <c r="U919" s="4">
        <f t="shared" ref="U919" si="2451">U920+U925+U928</f>
        <v>0</v>
      </c>
      <c r="V919" s="4"/>
      <c r="W919" s="4">
        <f t="shared" ref="W919:Z919" si="2452">W920+W925+W928</f>
        <v>0</v>
      </c>
      <c r="X919" s="4">
        <f t="shared" si="2452"/>
        <v>0</v>
      </c>
      <c r="Y919" s="4">
        <f t="shared" si="2452"/>
        <v>0</v>
      </c>
      <c r="Z919" s="4">
        <f t="shared" si="2452"/>
        <v>0</v>
      </c>
      <c r="AA919" s="4">
        <f t="shared" si="2449"/>
        <v>0</v>
      </c>
      <c r="AB919" s="4">
        <f t="shared" ref="AB919" si="2453">AB920+AB925+AB928</f>
        <v>0</v>
      </c>
      <c r="AC919" s="4"/>
      <c r="AD919" s="4">
        <f t="shared" ref="AD919" si="2454">AD920+AD925+AD928</f>
        <v>0</v>
      </c>
      <c r="AE919" s="4"/>
      <c r="AF919" s="4">
        <f t="shared" ref="AF919:AG919" si="2455">AF920+AF925+AF928</f>
        <v>0</v>
      </c>
      <c r="AG919" s="4">
        <f t="shared" si="2455"/>
        <v>0</v>
      </c>
      <c r="AH919" s="83"/>
    </row>
    <row r="920" spans="1:34" ht="31.5" hidden="1" outlineLevel="4" x14ac:dyDescent="0.2">
      <c r="A920" s="5" t="s">
        <v>441</v>
      </c>
      <c r="B920" s="5" t="s">
        <v>299</v>
      </c>
      <c r="C920" s="5" t="s">
        <v>147</v>
      </c>
      <c r="D920" s="5"/>
      <c r="E920" s="18" t="s">
        <v>148</v>
      </c>
      <c r="F920" s="4">
        <f>F923</f>
        <v>30</v>
      </c>
      <c r="G920" s="4">
        <f>G923</f>
        <v>0</v>
      </c>
      <c r="H920" s="4">
        <f>H923</f>
        <v>30</v>
      </c>
      <c r="I920" s="4">
        <f>I923+I921</f>
        <v>0</v>
      </c>
      <c r="J920" s="4">
        <f t="shared" ref="J920:AD920" si="2456">J923+J921</f>
        <v>464.64</v>
      </c>
      <c r="K920" s="4">
        <f t="shared" si="2456"/>
        <v>0</v>
      </c>
      <c r="L920" s="4">
        <f t="shared" si="2456"/>
        <v>494.64</v>
      </c>
      <c r="M920" s="4">
        <f t="shared" ref="M920:N920" si="2457">M923+M921</f>
        <v>0</v>
      </c>
      <c r="N920" s="4">
        <f t="shared" si="2457"/>
        <v>494.64</v>
      </c>
      <c r="O920" s="4">
        <f>O923+O921</f>
        <v>0</v>
      </c>
      <c r="P920" s="4">
        <f t="shared" ref="P920:Q920" si="2458">P923+P921</f>
        <v>0</v>
      </c>
      <c r="Q920" s="4">
        <f t="shared" si="2458"/>
        <v>494.64</v>
      </c>
      <c r="R920" s="4">
        <f t="shared" si="2456"/>
        <v>0</v>
      </c>
      <c r="S920" s="4">
        <f t="shared" si="2456"/>
        <v>0</v>
      </c>
      <c r="T920" s="4">
        <f t="shared" si="2456"/>
        <v>0</v>
      </c>
      <c r="U920" s="4">
        <f t="shared" si="2456"/>
        <v>0</v>
      </c>
      <c r="V920" s="4"/>
      <c r="W920" s="4">
        <f t="shared" ref="W920:X920" si="2459">W923+W921</f>
        <v>0</v>
      </c>
      <c r="X920" s="4">
        <f t="shared" si="2459"/>
        <v>0</v>
      </c>
      <c r="Y920" s="4">
        <f>Y923+Y921</f>
        <v>0</v>
      </c>
      <c r="Z920" s="4">
        <f t="shared" ref="Z920" si="2460">Z923+Z921</f>
        <v>0</v>
      </c>
      <c r="AA920" s="4">
        <f t="shared" si="2456"/>
        <v>0</v>
      </c>
      <c r="AB920" s="4">
        <f t="shared" si="2456"/>
        <v>0</v>
      </c>
      <c r="AC920" s="4">
        <f t="shared" si="2456"/>
        <v>0</v>
      </c>
      <c r="AD920" s="4">
        <f t="shared" si="2456"/>
        <v>0</v>
      </c>
      <c r="AE920" s="4"/>
      <c r="AF920" s="4">
        <f>AF923+AF921</f>
        <v>0</v>
      </c>
      <c r="AG920" s="4">
        <f t="shared" ref="AG920" si="2461">AG923+AG921</f>
        <v>0</v>
      </c>
      <c r="AH920" s="83"/>
    </row>
    <row r="921" spans="1:34" ht="31.5" hidden="1" outlineLevel="4" x14ac:dyDescent="0.2">
      <c r="A921" s="5" t="s">
        <v>441</v>
      </c>
      <c r="B921" s="5" t="s">
        <v>299</v>
      </c>
      <c r="C921" s="5" t="s">
        <v>149</v>
      </c>
      <c r="D921" s="5"/>
      <c r="E921" s="18" t="s">
        <v>700</v>
      </c>
      <c r="F921" s="4"/>
      <c r="G921" s="4"/>
      <c r="H921" s="4"/>
      <c r="I921" s="4">
        <f t="shared" ref="G921:Q923" si="2462">I922</f>
        <v>0</v>
      </c>
      <c r="J921" s="4">
        <f t="shared" si="2462"/>
        <v>464.64</v>
      </c>
      <c r="K921" s="4">
        <f t="shared" si="2462"/>
        <v>0</v>
      </c>
      <c r="L921" s="4">
        <f t="shared" si="2462"/>
        <v>464.64</v>
      </c>
      <c r="M921" s="4">
        <f t="shared" si="2462"/>
        <v>0</v>
      </c>
      <c r="N921" s="4">
        <f t="shared" si="2462"/>
        <v>464.64</v>
      </c>
      <c r="O921" s="4">
        <f t="shared" si="2462"/>
        <v>0</v>
      </c>
      <c r="P921" s="4">
        <f t="shared" si="2462"/>
        <v>0</v>
      </c>
      <c r="Q921" s="4">
        <f t="shared" si="2462"/>
        <v>464.64</v>
      </c>
      <c r="R921" s="4"/>
      <c r="S921" s="4"/>
      <c r="T921" s="4"/>
      <c r="U921" s="4"/>
      <c r="V921" s="4"/>
      <c r="W921" s="4">
        <f t="shared" ref="W921:Z923" si="2463">W922</f>
        <v>0</v>
      </c>
      <c r="X921" s="4">
        <f t="shared" si="2463"/>
        <v>0</v>
      </c>
      <c r="Y921" s="4">
        <f t="shared" si="2463"/>
        <v>0</v>
      </c>
      <c r="Z921" s="4">
        <f t="shared" si="2463"/>
        <v>0</v>
      </c>
      <c r="AA921" s="4"/>
      <c r="AB921" s="4"/>
      <c r="AC921" s="4"/>
      <c r="AD921" s="4"/>
      <c r="AE921" s="4"/>
      <c r="AF921" s="4">
        <f t="shared" ref="AF921:AG923" si="2464">AF922</f>
        <v>0</v>
      </c>
      <c r="AG921" s="4">
        <f t="shared" si="2464"/>
        <v>0</v>
      </c>
      <c r="AH921" s="83"/>
    </row>
    <row r="922" spans="1:34" ht="31.5" hidden="1" outlineLevel="4" x14ac:dyDescent="0.2">
      <c r="A922" s="11" t="s">
        <v>441</v>
      </c>
      <c r="B922" s="11" t="s">
        <v>299</v>
      </c>
      <c r="C922" s="11" t="s">
        <v>149</v>
      </c>
      <c r="D922" s="11" t="s">
        <v>92</v>
      </c>
      <c r="E922" s="15" t="s">
        <v>93</v>
      </c>
      <c r="F922" s="4"/>
      <c r="G922" s="4"/>
      <c r="H922" s="4"/>
      <c r="I922" s="8"/>
      <c r="J922" s="8">
        <v>464.64</v>
      </c>
      <c r="K922" s="8"/>
      <c r="L922" s="8">
        <f t="shared" ref="L922" si="2465">SUM(H922:K922)</f>
        <v>464.64</v>
      </c>
      <c r="M922" s="8"/>
      <c r="N922" s="8">
        <f>SUM(L922:M922)</f>
        <v>464.64</v>
      </c>
      <c r="O922" s="8"/>
      <c r="P922" s="8"/>
      <c r="Q922" s="8">
        <f>SUM(N922:P922)</f>
        <v>464.64</v>
      </c>
      <c r="R922" s="4"/>
      <c r="S922" s="4"/>
      <c r="T922" s="4"/>
      <c r="U922" s="4"/>
      <c r="V922" s="4"/>
      <c r="W922" s="8"/>
      <c r="X922" s="8">
        <f>SUM(V922:W922)</f>
        <v>0</v>
      </c>
      <c r="Y922" s="8"/>
      <c r="Z922" s="8">
        <f>SUM(X922:Y922)</f>
        <v>0</v>
      </c>
      <c r="AA922" s="4"/>
      <c r="AB922" s="4"/>
      <c r="AC922" s="4"/>
      <c r="AD922" s="4"/>
      <c r="AE922" s="4"/>
      <c r="AF922" s="8"/>
      <c r="AG922" s="8">
        <f>SUM(AE922:AF922)</f>
        <v>0</v>
      </c>
      <c r="AH922" s="83"/>
    </row>
    <row r="923" spans="1:34" ht="15.75" hidden="1" outlineLevel="5" x14ac:dyDescent="0.2">
      <c r="A923" s="5" t="s">
        <v>441</v>
      </c>
      <c r="B923" s="5" t="s">
        <v>299</v>
      </c>
      <c r="C923" s="5" t="s">
        <v>432</v>
      </c>
      <c r="D923" s="5"/>
      <c r="E923" s="18" t="s">
        <v>433</v>
      </c>
      <c r="F923" s="4">
        <f>F924</f>
        <v>30</v>
      </c>
      <c r="G923" s="4">
        <f t="shared" si="2462"/>
        <v>0</v>
      </c>
      <c r="H923" s="4">
        <f t="shared" si="2462"/>
        <v>30</v>
      </c>
      <c r="I923" s="4">
        <f t="shared" si="2462"/>
        <v>0</v>
      </c>
      <c r="J923" s="4">
        <f t="shared" si="2462"/>
        <v>0</v>
      </c>
      <c r="K923" s="4">
        <f t="shared" si="2462"/>
        <v>0</v>
      </c>
      <c r="L923" s="4">
        <f t="shared" si="2462"/>
        <v>30</v>
      </c>
      <c r="M923" s="4">
        <f t="shared" si="2462"/>
        <v>0</v>
      </c>
      <c r="N923" s="4">
        <f t="shared" si="2462"/>
        <v>30</v>
      </c>
      <c r="O923" s="4">
        <f t="shared" si="2462"/>
        <v>0</v>
      </c>
      <c r="P923" s="4">
        <f t="shared" si="2462"/>
        <v>0</v>
      </c>
      <c r="Q923" s="4">
        <f t="shared" si="2462"/>
        <v>30</v>
      </c>
      <c r="R923" s="4">
        <f t="shared" ref="R923" si="2466">R924</f>
        <v>0</v>
      </c>
      <c r="S923" s="4">
        <f t="shared" ref="S923" si="2467">S924</f>
        <v>0</v>
      </c>
      <c r="T923" s="4"/>
      <c r="U923" s="4">
        <f t="shared" ref="U923:V923" si="2468">U924</f>
        <v>0</v>
      </c>
      <c r="V923" s="4">
        <f t="shared" si="2468"/>
        <v>0</v>
      </c>
      <c r="W923" s="4">
        <f t="shared" si="2463"/>
        <v>0</v>
      </c>
      <c r="X923" s="4">
        <f t="shared" si="2463"/>
        <v>0</v>
      </c>
      <c r="Y923" s="4">
        <f t="shared" si="2463"/>
        <v>0</v>
      </c>
      <c r="Z923" s="4">
        <f t="shared" si="2463"/>
        <v>0</v>
      </c>
      <c r="AA923" s="4">
        <f t="shared" ref="AA923" si="2469">AA924</f>
        <v>0</v>
      </c>
      <c r="AB923" s="4">
        <f t="shared" ref="AB923" si="2470">AB924</f>
        <v>0</v>
      </c>
      <c r="AC923" s="4"/>
      <c r="AD923" s="4">
        <f t="shared" ref="AD923:AE923" si="2471">AD924</f>
        <v>0</v>
      </c>
      <c r="AE923" s="4">
        <f t="shared" si="2471"/>
        <v>0</v>
      </c>
      <c r="AF923" s="4">
        <f t="shared" si="2464"/>
        <v>0</v>
      </c>
      <c r="AG923" s="4">
        <f t="shared" si="2464"/>
        <v>0</v>
      </c>
      <c r="AH923" s="83"/>
    </row>
    <row r="924" spans="1:34" ht="31.5" hidden="1" outlineLevel="7" x14ac:dyDescent="0.2">
      <c r="A924" s="11" t="s">
        <v>441</v>
      </c>
      <c r="B924" s="11" t="s">
        <v>299</v>
      </c>
      <c r="C924" s="11" t="s">
        <v>432</v>
      </c>
      <c r="D924" s="11" t="s">
        <v>11</v>
      </c>
      <c r="E924" s="15" t="s">
        <v>12</v>
      </c>
      <c r="F924" s="8">
        <v>30</v>
      </c>
      <c r="G924" s="8"/>
      <c r="H924" s="8">
        <f t="shared" ref="H924" si="2472">SUM(F924:G924)</f>
        <v>30</v>
      </c>
      <c r="I924" s="8"/>
      <c r="J924" s="8"/>
      <c r="K924" s="8"/>
      <c r="L924" s="8">
        <f t="shared" ref="L924" si="2473">SUM(H924:K924)</f>
        <v>30</v>
      </c>
      <c r="M924" s="8"/>
      <c r="N924" s="8">
        <f>SUM(L924:M924)</f>
        <v>30</v>
      </c>
      <c r="O924" s="8"/>
      <c r="P924" s="8"/>
      <c r="Q924" s="8">
        <f>SUM(N924:P924)</f>
        <v>30</v>
      </c>
      <c r="R924" s="8"/>
      <c r="S924" s="8"/>
      <c r="T924" s="8"/>
      <c r="U924" s="8"/>
      <c r="V924" s="8">
        <f t="shared" ref="V924" si="2474">SUM(T924:U924)</f>
        <v>0</v>
      </c>
      <c r="W924" s="8"/>
      <c r="X924" s="8">
        <f>SUM(V924:W924)</f>
        <v>0</v>
      </c>
      <c r="Y924" s="8"/>
      <c r="Z924" s="8">
        <f>SUM(X924:Y924)</f>
        <v>0</v>
      </c>
      <c r="AA924" s="8"/>
      <c r="AB924" s="8"/>
      <c r="AC924" s="8"/>
      <c r="AD924" s="8"/>
      <c r="AE924" s="8">
        <f t="shared" ref="AE924" si="2475">SUM(AC924:AD924)</f>
        <v>0</v>
      </c>
      <c r="AF924" s="8"/>
      <c r="AG924" s="8">
        <f>SUM(AE924:AF924)</f>
        <v>0</v>
      </c>
      <c r="AH924" s="83"/>
    </row>
    <row r="925" spans="1:34" ht="47.25" hidden="1" outlineLevel="4" x14ac:dyDescent="0.2">
      <c r="A925" s="5" t="s">
        <v>441</v>
      </c>
      <c r="B925" s="5" t="s">
        <v>299</v>
      </c>
      <c r="C925" s="5" t="s">
        <v>434</v>
      </c>
      <c r="D925" s="5"/>
      <c r="E925" s="18" t="s">
        <v>435</v>
      </c>
      <c r="F925" s="4">
        <f>F926</f>
        <v>70</v>
      </c>
      <c r="G925" s="4">
        <f t="shared" ref="G925:Q926" si="2476">G926</f>
        <v>0</v>
      </c>
      <c r="H925" s="4">
        <f t="shared" si="2476"/>
        <v>70</v>
      </c>
      <c r="I925" s="4">
        <f t="shared" si="2476"/>
        <v>0</v>
      </c>
      <c r="J925" s="4">
        <f t="shared" si="2476"/>
        <v>0</v>
      </c>
      <c r="K925" s="4">
        <f t="shared" si="2476"/>
        <v>0</v>
      </c>
      <c r="L925" s="4">
        <f t="shared" si="2476"/>
        <v>70</v>
      </c>
      <c r="M925" s="4">
        <f t="shared" si="2476"/>
        <v>0</v>
      </c>
      <c r="N925" s="4">
        <f t="shared" si="2476"/>
        <v>70</v>
      </c>
      <c r="O925" s="4">
        <f t="shared" si="2476"/>
        <v>0</v>
      </c>
      <c r="P925" s="4">
        <f t="shared" si="2476"/>
        <v>0</v>
      </c>
      <c r="Q925" s="4">
        <f t="shared" si="2476"/>
        <v>70</v>
      </c>
      <c r="R925" s="4">
        <f t="shared" ref="R925:R926" si="2477">R926</f>
        <v>0</v>
      </c>
      <c r="S925" s="4">
        <f t="shared" ref="S925:S926" si="2478">S926</f>
        <v>0</v>
      </c>
      <c r="T925" s="4"/>
      <c r="U925" s="4">
        <f t="shared" ref="U925:Z926" si="2479">U926</f>
        <v>0</v>
      </c>
      <c r="V925" s="4">
        <f t="shared" si="2479"/>
        <v>0</v>
      </c>
      <c r="W925" s="4">
        <f t="shared" si="2479"/>
        <v>0</v>
      </c>
      <c r="X925" s="4">
        <f t="shared" si="2479"/>
        <v>0</v>
      </c>
      <c r="Y925" s="4">
        <f t="shared" si="2479"/>
        <v>0</v>
      </c>
      <c r="Z925" s="4">
        <f t="shared" si="2479"/>
        <v>0</v>
      </c>
      <c r="AA925" s="4">
        <f t="shared" ref="AA925:AA926" si="2480">AA926</f>
        <v>0</v>
      </c>
      <c r="AB925" s="4">
        <f t="shared" ref="AB925:AB926" si="2481">AB926</f>
        <v>0</v>
      </c>
      <c r="AC925" s="4"/>
      <c r="AD925" s="4">
        <f t="shared" ref="AD925:AG926" si="2482">AD926</f>
        <v>0</v>
      </c>
      <c r="AE925" s="4">
        <f t="shared" si="2482"/>
        <v>0</v>
      </c>
      <c r="AF925" s="4">
        <f t="shared" si="2482"/>
        <v>0</v>
      </c>
      <c r="AG925" s="4">
        <f t="shared" si="2482"/>
        <v>0</v>
      </c>
      <c r="AH925" s="83"/>
    </row>
    <row r="926" spans="1:34" ht="31.5" hidden="1" outlineLevel="5" x14ac:dyDescent="0.2">
      <c r="A926" s="5" t="s">
        <v>441</v>
      </c>
      <c r="B926" s="5" t="s">
        <v>299</v>
      </c>
      <c r="C926" s="5" t="s">
        <v>436</v>
      </c>
      <c r="D926" s="5"/>
      <c r="E926" s="18" t="s">
        <v>437</v>
      </c>
      <c r="F926" s="4">
        <f>F927</f>
        <v>70</v>
      </c>
      <c r="G926" s="4">
        <f t="shared" si="2476"/>
        <v>0</v>
      </c>
      <c r="H926" s="4">
        <f t="shared" si="2476"/>
        <v>70</v>
      </c>
      <c r="I926" s="4">
        <f t="shared" si="2476"/>
        <v>0</v>
      </c>
      <c r="J926" s="4">
        <f t="shared" si="2476"/>
        <v>0</v>
      </c>
      <c r="K926" s="4">
        <f t="shared" si="2476"/>
        <v>0</v>
      </c>
      <c r="L926" s="4">
        <f t="shared" si="2476"/>
        <v>70</v>
      </c>
      <c r="M926" s="4">
        <f t="shared" si="2476"/>
        <v>0</v>
      </c>
      <c r="N926" s="4">
        <f t="shared" si="2476"/>
        <v>70</v>
      </c>
      <c r="O926" s="4">
        <f t="shared" si="2476"/>
        <v>0</v>
      </c>
      <c r="P926" s="4">
        <f t="shared" si="2476"/>
        <v>0</v>
      </c>
      <c r="Q926" s="4">
        <f t="shared" si="2476"/>
        <v>70</v>
      </c>
      <c r="R926" s="4">
        <f t="shared" si="2477"/>
        <v>0</v>
      </c>
      <c r="S926" s="4">
        <f t="shared" si="2478"/>
        <v>0</v>
      </c>
      <c r="T926" s="4"/>
      <c r="U926" s="4">
        <f t="shared" si="2479"/>
        <v>0</v>
      </c>
      <c r="V926" s="4">
        <f t="shared" si="2479"/>
        <v>0</v>
      </c>
      <c r="W926" s="4">
        <f t="shared" si="2479"/>
        <v>0</v>
      </c>
      <c r="X926" s="4">
        <f t="shared" si="2479"/>
        <v>0</v>
      </c>
      <c r="Y926" s="4">
        <f t="shared" si="2479"/>
        <v>0</v>
      </c>
      <c r="Z926" s="4">
        <f t="shared" si="2479"/>
        <v>0</v>
      </c>
      <c r="AA926" s="4">
        <f t="shared" si="2480"/>
        <v>0</v>
      </c>
      <c r="AB926" s="4">
        <f t="shared" si="2481"/>
        <v>0</v>
      </c>
      <c r="AC926" s="4"/>
      <c r="AD926" s="4">
        <f t="shared" si="2482"/>
        <v>0</v>
      </c>
      <c r="AE926" s="4">
        <f t="shared" si="2482"/>
        <v>0</v>
      </c>
      <c r="AF926" s="4">
        <f t="shared" si="2482"/>
        <v>0</v>
      </c>
      <c r="AG926" s="4">
        <f t="shared" si="2482"/>
        <v>0</v>
      </c>
      <c r="AH926" s="83"/>
    </row>
    <row r="927" spans="1:34" ht="31.5" hidden="1" outlineLevel="7" x14ac:dyDescent="0.2">
      <c r="A927" s="11" t="s">
        <v>441</v>
      </c>
      <c r="B927" s="11" t="s">
        <v>299</v>
      </c>
      <c r="C927" s="11" t="s">
        <v>436</v>
      </c>
      <c r="D927" s="11" t="s">
        <v>11</v>
      </c>
      <c r="E927" s="15" t="s">
        <v>12</v>
      </c>
      <c r="F927" s="8">
        <v>70</v>
      </c>
      <c r="G927" s="8"/>
      <c r="H927" s="8">
        <f t="shared" ref="H927" si="2483">SUM(F927:G927)</f>
        <v>70</v>
      </c>
      <c r="I927" s="8"/>
      <c r="J927" s="8"/>
      <c r="K927" s="8"/>
      <c r="L927" s="8">
        <f t="shared" ref="L927" si="2484">SUM(H927:K927)</f>
        <v>70</v>
      </c>
      <c r="M927" s="8"/>
      <c r="N927" s="8">
        <f>SUM(L927:M927)</f>
        <v>70</v>
      </c>
      <c r="O927" s="8"/>
      <c r="P927" s="8"/>
      <c r="Q927" s="8">
        <f>SUM(N927:P927)</f>
        <v>70</v>
      </c>
      <c r="R927" s="8"/>
      <c r="S927" s="8"/>
      <c r="T927" s="8"/>
      <c r="U927" s="8"/>
      <c r="V927" s="8">
        <f t="shared" ref="V927" si="2485">SUM(T927:U927)</f>
        <v>0</v>
      </c>
      <c r="W927" s="8"/>
      <c r="X927" s="8">
        <f>SUM(V927:W927)</f>
        <v>0</v>
      </c>
      <c r="Y927" s="8"/>
      <c r="Z927" s="8">
        <f>SUM(X927:Y927)</f>
        <v>0</v>
      </c>
      <c r="AA927" s="8"/>
      <c r="AB927" s="8"/>
      <c r="AC927" s="8"/>
      <c r="AD927" s="8"/>
      <c r="AE927" s="8">
        <f t="shared" ref="AE927" si="2486">SUM(AC927:AD927)</f>
        <v>0</v>
      </c>
      <c r="AF927" s="8"/>
      <c r="AG927" s="8">
        <f>SUM(AE927:AF927)</f>
        <v>0</v>
      </c>
      <c r="AH927" s="83"/>
    </row>
    <row r="928" spans="1:34" ht="31.5" hidden="1" outlineLevel="4" x14ac:dyDescent="0.2">
      <c r="A928" s="5" t="s">
        <v>441</v>
      </c>
      <c r="B928" s="5" t="s">
        <v>299</v>
      </c>
      <c r="C928" s="5" t="s">
        <v>480</v>
      </c>
      <c r="D928" s="5"/>
      <c r="E928" s="18" t="s">
        <v>481</v>
      </c>
      <c r="F928" s="4">
        <f>F929</f>
        <v>20</v>
      </c>
      <c r="G928" s="4">
        <f t="shared" ref="G928:Q929" si="2487">G929</f>
        <v>0</v>
      </c>
      <c r="H928" s="4">
        <f t="shared" si="2487"/>
        <v>20</v>
      </c>
      <c r="I928" s="4">
        <f t="shared" si="2487"/>
        <v>0</v>
      </c>
      <c r="J928" s="4">
        <f t="shared" si="2487"/>
        <v>0</v>
      </c>
      <c r="K928" s="4">
        <f t="shared" si="2487"/>
        <v>0</v>
      </c>
      <c r="L928" s="4">
        <f t="shared" si="2487"/>
        <v>20</v>
      </c>
      <c r="M928" s="4">
        <f t="shared" si="2487"/>
        <v>0</v>
      </c>
      <c r="N928" s="4">
        <f t="shared" si="2487"/>
        <v>20</v>
      </c>
      <c r="O928" s="4">
        <f t="shared" si="2487"/>
        <v>0</v>
      </c>
      <c r="P928" s="4">
        <f t="shared" si="2487"/>
        <v>0</v>
      </c>
      <c r="Q928" s="4">
        <f t="shared" si="2487"/>
        <v>20</v>
      </c>
      <c r="R928" s="4">
        <f t="shared" ref="R928:R929" si="2488">R929</f>
        <v>0</v>
      </c>
      <c r="S928" s="4">
        <f t="shared" ref="S928:S929" si="2489">S929</f>
        <v>0</v>
      </c>
      <c r="T928" s="4"/>
      <c r="U928" s="4">
        <f t="shared" ref="U928:Z929" si="2490">U929</f>
        <v>0</v>
      </c>
      <c r="V928" s="4">
        <f t="shared" si="2490"/>
        <v>0</v>
      </c>
      <c r="W928" s="4">
        <f t="shared" si="2490"/>
        <v>0</v>
      </c>
      <c r="X928" s="4">
        <f t="shared" si="2490"/>
        <v>0</v>
      </c>
      <c r="Y928" s="4">
        <f t="shared" si="2490"/>
        <v>0</v>
      </c>
      <c r="Z928" s="4">
        <f t="shared" si="2490"/>
        <v>0</v>
      </c>
      <c r="AA928" s="4">
        <f t="shared" ref="AA928:AA929" si="2491">AA929</f>
        <v>0</v>
      </c>
      <c r="AB928" s="4">
        <f t="shared" ref="AB928:AB929" si="2492">AB929</f>
        <v>0</v>
      </c>
      <c r="AC928" s="4"/>
      <c r="AD928" s="4">
        <f t="shared" ref="AD928:AG929" si="2493">AD929</f>
        <v>0</v>
      </c>
      <c r="AE928" s="4">
        <f t="shared" si="2493"/>
        <v>0</v>
      </c>
      <c r="AF928" s="4">
        <f t="shared" si="2493"/>
        <v>0</v>
      </c>
      <c r="AG928" s="4">
        <f t="shared" si="2493"/>
        <v>0</v>
      </c>
      <c r="AH928" s="83"/>
    </row>
    <row r="929" spans="1:34" ht="15.75" hidden="1" outlineLevel="5" x14ac:dyDescent="0.2">
      <c r="A929" s="5" t="s">
        <v>441</v>
      </c>
      <c r="B929" s="5" t="s">
        <v>299</v>
      </c>
      <c r="C929" s="5" t="s">
        <v>482</v>
      </c>
      <c r="D929" s="5"/>
      <c r="E929" s="18" t="s">
        <v>483</v>
      </c>
      <c r="F929" s="4">
        <f>F930</f>
        <v>20</v>
      </c>
      <c r="G929" s="4">
        <f t="shared" si="2487"/>
        <v>0</v>
      </c>
      <c r="H929" s="4">
        <f t="shared" si="2487"/>
        <v>20</v>
      </c>
      <c r="I929" s="4">
        <f t="shared" si="2487"/>
        <v>0</v>
      </c>
      <c r="J929" s="4">
        <f t="shared" si="2487"/>
        <v>0</v>
      </c>
      <c r="K929" s="4">
        <f t="shared" si="2487"/>
        <v>0</v>
      </c>
      <c r="L929" s="4">
        <f t="shared" si="2487"/>
        <v>20</v>
      </c>
      <c r="M929" s="4">
        <f t="shared" si="2487"/>
        <v>0</v>
      </c>
      <c r="N929" s="4">
        <f t="shared" si="2487"/>
        <v>20</v>
      </c>
      <c r="O929" s="4">
        <f t="shared" si="2487"/>
        <v>0</v>
      </c>
      <c r="P929" s="4">
        <f t="shared" si="2487"/>
        <v>0</v>
      </c>
      <c r="Q929" s="4">
        <f t="shared" si="2487"/>
        <v>20</v>
      </c>
      <c r="R929" s="4">
        <f t="shared" si="2488"/>
        <v>0</v>
      </c>
      <c r="S929" s="4">
        <f t="shared" si="2489"/>
        <v>0</v>
      </c>
      <c r="T929" s="4"/>
      <c r="U929" s="4">
        <f t="shared" si="2490"/>
        <v>0</v>
      </c>
      <c r="V929" s="4">
        <f t="shared" si="2490"/>
        <v>0</v>
      </c>
      <c r="W929" s="4">
        <f t="shared" si="2490"/>
        <v>0</v>
      </c>
      <c r="X929" s="4">
        <f t="shared" si="2490"/>
        <v>0</v>
      </c>
      <c r="Y929" s="4">
        <f t="shared" si="2490"/>
        <v>0</v>
      </c>
      <c r="Z929" s="4">
        <f t="shared" si="2490"/>
        <v>0</v>
      </c>
      <c r="AA929" s="4">
        <f t="shared" si="2491"/>
        <v>0</v>
      </c>
      <c r="AB929" s="4">
        <f t="shared" si="2492"/>
        <v>0</v>
      </c>
      <c r="AC929" s="4"/>
      <c r="AD929" s="4">
        <f t="shared" si="2493"/>
        <v>0</v>
      </c>
      <c r="AE929" s="4">
        <f t="shared" si="2493"/>
        <v>0</v>
      </c>
      <c r="AF929" s="4">
        <f t="shared" si="2493"/>
        <v>0</v>
      </c>
      <c r="AG929" s="4">
        <f t="shared" si="2493"/>
        <v>0</v>
      </c>
      <c r="AH929" s="83"/>
    </row>
    <row r="930" spans="1:34" ht="31.5" hidden="1" outlineLevel="7" x14ac:dyDescent="0.2">
      <c r="A930" s="11" t="s">
        <v>441</v>
      </c>
      <c r="B930" s="11" t="s">
        <v>299</v>
      </c>
      <c r="C930" s="11" t="s">
        <v>482</v>
      </c>
      <c r="D930" s="11" t="s">
        <v>11</v>
      </c>
      <c r="E930" s="15" t="s">
        <v>12</v>
      </c>
      <c r="F930" s="8">
        <v>20</v>
      </c>
      <c r="G930" s="8"/>
      <c r="H930" s="8">
        <f t="shared" ref="H930" si="2494">SUM(F930:G930)</f>
        <v>20</v>
      </c>
      <c r="I930" s="8"/>
      <c r="J930" s="8"/>
      <c r="K930" s="8"/>
      <c r="L930" s="8">
        <f t="shared" ref="L930" si="2495">SUM(H930:K930)</f>
        <v>20</v>
      </c>
      <c r="M930" s="8"/>
      <c r="N930" s="8">
        <f>SUM(L930:M930)</f>
        <v>20</v>
      </c>
      <c r="O930" s="8"/>
      <c r="P930" s="8"/>
      <c r="Q930" s="8">
        <f>SUM(N930:P930)</f>
        <v>20</v>
      </c>
      <c r="R930" s="8"/>
      <c r="S930" s="8"/>
      <c r="T930" s="8"/>
      <c r="U930" s="8"/>
      <c r="V930" s="8">
        <f t="shared" ref="V930" si="2496">SUM(T930:U930)</f>
        <v>0</v>
      </c>
      <c r="W930" s="8"/>
      <c r="X930" s="8">
        <f>SUM(V930:W930)</f>
        <v>0</v>
      </c>
      <c r="Y930" s="8"/>
      <c r="Z930" s="8">
        <f>SUM(X930:Y930)</f>
        <v>0</v>
      </c>
      <c r="AA930" s="8"/>
      <c r="AB930" s="8"/>
      <c r="AC930" s="8"/>
      <c r="AD930" s="8"/>
      <c r="AE930" s="8">
        <f t="shared" ref="AE930" si="2497">SUM(AC930:AD930)</f>
        <v>0</v>
      </c>
      <c r="AF930" s="8"/>
      <c r="AG930" s="8">
        <f>SUM(AE930:AF930)</f>
        <v>0</v>
      </c>
      <c r="AH930" s="83"/>
    </row>
    <row r="931" spans="1:34" ht="15.75" outlineLevel="7" x14ac:dyDescent="0.2">
      <c r="A931" s="5" t="s">
        <v>441</v>
      </c>
      <c r="B931" s="5" t="s">
        <v>563</v>
      </c>
      <c r="C931" s="11"/>
      <c r="D931" s="11"/>
      <c r="E931" s="12" t="s">
        <v>547</v>
      </c>
      <c r="F931" s="4">
        <f>F932</f>
        <v>15963.000000000002</v>
      </c>
      <c r="G931" s="4">
        <f t="shared" ref="G931:Q934" si="2498">G932</f>
        <v>0</v>
      </c>
      <c r="H931" s="4">
        <f t="shared" si="2498"/>
        <v>15963.000000000002</v>
      </c>
      <c r="I931" s="4">
        <f t="shared" si="2498"/>
        <v>4653.8780000000006</v>
      </c>
      <c r="J931" s="4">
        <f t="shared" si="2498"/>
        <v>0</v>
      </c>
      <c r="K931" s="4">
        <f t="shared" si="2498"/>
        <v>0</v>
      </c>
      <c r="L931" s="4">
        <f t="shared" si="2498"/>
        <v>20616.878000000001</v>
      </c>
      <c r="M931" s="4">
        <f t="shared" si="2498"/>
        <v>0</v>
      </c>
      <c r="N931" s="4">
        <f t="shared" si="2498"/>
        <v>20616.878000000001</v>
      </c>
      <c r="O931" s="4">
        <f t="shared" si="2498"/>
        <v>1687.9</v>
      </c>
      <c r="P931" s="4">
        <f t="shared" si="2498"/>
        <v>0</v>
      </c>
      <c r="Q931" s="4">
        <f t="shared" si="2498"/>
        <v>22304.777999999998</v>
      </c>
      <c r="R931" s="4">
        <f t="shared" ref="R931:AA931" si="2499">R932</f>
        <v>15626.4</v>
      </c>
      <c r="S931" s="4">
        <f t="shared" ref="S931:S934" si="2500">S932</f>
        <v>0</v>
      </c>
      <c r="T931" s="4">
        <f t="shared" ref="T931:Z934" si="2501">T932</f>
        <v>15626.4</v>
      </c>
      <c r="U931" s="4">
        <f t="shared" si="2501"/>
        <v>6557.8579999999993</v>
      </c>
      <c r="V931" s="4">
        <f t="shared" si="2501"/>
        <v>22184.258000000002</v>
      </c>
      <c r="W931" s="4">
        <f t="shared" si="2501"/>
        <v>0</v>
      </c>
      <c r="X931" s="4">
        <f t="shared" si="2501"/>
        <v>22184.258000000002</v>
      </c>
      <c r="Y931" s="4">
        <f t="shared" si="2501"/>
        <v>0</v>
      </c>
      <c r="Z931" s="4">
        <f t="shared" si="2501"/>
        <v>22184.258000000002</v>
      </c>
      <c r="AA931" s="4">
        <f t="shared" si="2499"/>
        <v>3000</v>
      </c>
      <c r="AB931" s="4">
        <f t="shared" ref="AB931:AB934" si="2502">AB932</f>
        <v>0</v>
      </c>
      <c r="AC931" s="4">
        <f t="shared" ref="AC931:AG934" si="2503">AC932</f>
        <v>3000</v>
      </c>
      <c r="AD931" s="4">
        <f t="shared" si="2503"/>
        <v>20074.625</v>
      </c>
      <c r="AE931" s="4">
        <f t="shared" si="2503"/>
        <v>23074.625</v>
      </c>
      <c r="AF931" s="4">
        <f t="shared" si="2503"/>
        <v>0</v>
      </c>
      <c r="AG931" s="4">
        <f t="shared" si="2503"/>
        <v>23074.625</v>
      </c>
      <c r="AH931" s="83"/>
    </row>
    <row r="932" spans="1:34" ht="15.75" outlineLevel="1" x14ac:dyDescent="0.2">
      <c r="A932" s="5" t="s">
        <v>441</v>
      </c>
      <c r="B932" s="5" t="s">
        <v>314</v>
      </c>
      <c r="C932" s="5"/>
      <c r="D932" s="5"/>
      <c r="E932" s="18" t="s">
        <v>672</v>
      </c>
      <c r="F932" s="4">
        <f>F933</f>
        <v>15963.000000000002</v>
      </c>
      <c r="G932" s="4">
        <f t="shared" si="2498"/>
        <v>0</v>
      </c>
      <c r="H932" s="4">
        <f t="shared" si="2498"/>
        <v>15963.000000000002</v>
      </c>
      <c r="I932" s="4">
        <f t="shared" si="2498"/>
        <v>4653.8780000000006</v>
      </c>
      <c r="J932" s="4">
        <f t="shared" si="2498"/>
        <v>0</v>
      </c>
      <c r="K932" s="4">
        <f t="shared" si="2498"/>
        <v>0</v>
      </c>
      <c r="L932" s="4">
        <f t="shared" si="2498"/>
        <v>20616.878000000001</v>
      </c>
      <c r="M932" s="4">
        <f t="shared" si="2498"/>
        <v>0</v>
      </c>
      <c r="N932" s="4">
        <f t="shared" si="2498"/>
        <v>20616.878000000001</v>
      </c>
      <c r="O932" s="4">
        <f t="shared" si="2498"/>
        <v>1687.9</v>
      </c>
      <c r="P932" s="4">
        <f t="shared" si="2498"/>
        <v>0</v>
      </c>
      <c r="Q932" s="4">
        <f t="shared" si="2498"/>
        <v>22304.777999999998</v>
      </c>
      <c r="R932" s="4">
        <f t="shared" ref="R932:AA934" si="2504">R933</f>
        <v>15626.4</v>
      </c>
      <c r="S932" s="4">
        <f t="shared" si="2500"/>
        <v>0</v>
      </c>
      <c r="T932" s="4">
        <f t="shared" si="2501"/>
        <v>15626.4</v>
      </c>
      <c r="U932" s="4">
        <f t="shared" si="2501"/>
        <v>6557.8579999999993</v>
      </c>
      <c r="V932" s="4">
        <f t="shared" si="2501"/>
        <v>22184.258000000002</v>
      </c>
      <c r="W932" s="4">
        <f t="shared" si="2501"/>
        <v>0</v>
      </c>
      <c r="X932" s="4">
        <f t="shared" si="2501"/>
        <v>22184.258000000002</v>
      </c>
      <c r="Y932" s="4">
        <f t="shared" si="2501"/>
        <v>0</v>
      </c>
      <c r="Z932" s="4">
        <f t="shared" si="2501"/>
        <v>22184.258000000002</v>
      </c>
      <c r="AA932" s="4">
        <f t="shared" si="2504"/>
        <v>3000</v>
      </c>
      <c r="AB932" s="4">
        <f t="shared" si="2502"/>
        <v>0</v>
      </c>
      <c r="AC932" s="4">
        <f t="shared" si="2503"/>
        <v>3000</v>
      </c>
      <c r="AD932" s="4">
        <f t="shared" si="2503"/>
        <v>20074.625</v>
      </c>
      <c r="AE932" s="4">
        <f t="shared" si="2503"/>
        <v>23074.625</v>
      </c>
      <c r="AF932" s="4">
        <f t="shared" si="2503"/>
        <v>0</v>
      </c>
      <c r="AG932" s="4">
        <f t="shared" si="2503"/>
        <v>23074.625</v>
      </c>
      <c r="AH932" s="83"/>
    </row>
    <row r="933" spans="1:34" ht="31.5" outlineLevel="2" x14ac:dyDescent="0.2">
      <c r="A933" s="5" t="s">
        <v>441</v>
      </c>
      <c r="B933" s="5" t="s">
        <v>314</v>
      </c>
      <c r="C933" s="5" t="s">
        <v>42</v>
      </c>
      <c r="D933" s="5"/>
      <c r="E933" s="18" t="s">
        <v>43</v>
      </c>
      <c r="F933" s="4">
        <f>F934</f>
        <v>15963.000000000002</v>
      </c>
      <c r="G933" s="4">
        <f t="shared" si="2498"/>
        <v>0</v>
      </c>
      <c r="H933" s="4">
        <f t="shared" si="2498"/>
        <v>15963.000000000002</v>
      </c>
      <c r="I933" s="4">
        <f t="shared" si="2498"/>
        <v>4653.8780000000006</v>
      </c>
      <c r="J933" s="4">
        <f t="shared" si="2498"/>
        <v>0</v>
      </c>
      <c r="K933" s="4">
        <f t="shared" si="2498"/>
        <v>0</v>
      </c>
      <c r="L933" s="4">
        <f t="shared" si="2498"/>
        <v>20616.878000000001</v>
      </c>
      <c r="M933" s="4">
        <f t="shared" si="2498"/>
        <v>0</v>
      </c>
      <c r="N933" s="4">
        <f t="shared" si="2498"/>
        <v>20616.878000000001</v>
      </c>
      <c r="O933" s="4">
        <f t="shared" si="2498"/>
        <v>1687.9</v>
      </c>
      <c r="P933" s="4">
        <f t="shared" si="2498"/>
        <v>0</v>
      </c>
      <c r="Q933" s="4">
        <f t="shared" si="2498"/>
        <v>22304.777999999998</v>
      </c>
      <c r="R933" s="4">
        <f t="shared" si="2504"/>
        <v>15626.4</v>
      </c>
      <c r="S933" s="4">
        <f t="shared" si="2500"/>
        <v>0</v>
      </c>
      <c r="T933" s="4">
        <f t="shared" si="2501"/>
        <v>15626.4</v>
      </c>
      <c r="U933" s="4">
        <f t="shared" si="2501"/>
        <v>6557.8579999999993</v>
      </c>
      <c r="V933" s="4">
        <f t="shared" si="2501"/>
        <v>22184.258000000002</v>
      </c>
      <c r="W933" s="4">
        <f t="shared" si="2501"/>
        <v>0</v>
      </c>
      <c r="X933" s="4">
        <f t="shared" si="2501"/>
        <v>22184.258000000002</v>
      </c>
      <c r="Y933" s="4">
        <f t="shared" si="2501"/>
        <v>0</v>
      </c>
      <c r="Z933" s="4">
        <f t="shared" si="2501"/>
        <v>22184.258000000002</v>
      </c>
      <c r="AA933" s="4">
        <f t="shared" si="2504"/>
        <v>3000</v>
      </c>
      <c r="AB933" s="4">
        <f t="shared" si="2502"/>
        <v>0</v>
      </c>
      <c r="AC933" s="4">
        <f t="shared" si="2503"/>
        <v>3000</v>
      </c>
      <c r="AD933" s="4">
        <f t="shared" si="2503"/>
        <v>20074.625</v>
      </c>
      <c r="AE933" s="4">
        <f t="shared" si="2503"/>
        <v>23074.625</v>
      </c>
      <c r="AF933" s="4">
        <f t="shared" si="2503"/>
        <v>0</v>
      </c>
      <c r="AG933" s="4">
        <f t="shared" si="2503"/>
        <v>23074.625</v>
      </c>
      <c r="AH933" s="83"/>
    </row>
    <row r="934" spans="1:34" ht="31.5" outlineLevel="3" x14ac:dyDescent="0.2">
      <c r="A934" s="5" t="s">
        <v>441</v>
      </c>
      <c r="B934" s="5" t="s">
        <v>314</v>
      </c>
      <c r="C934" s="5" t="s">
        <v>484</v>
      </c>
      <c r="D934" s="5"/>
      <c r="E934" s="18" t="s">
        <v>485</v>
      </c>
      <c r="F934" s="4">
        <f>F935</f>
        <v>15963.000000000002</v>
      </c>
      <c r="G934" s="4">
        <f t="shared" si="2498"/>
        <v>0</v>
      </c>
      <c r="H934" s="4">
        <f t="shared" si="2498"/>
        <v>15963.000000000002</v>
      </c>
      <c r="I934" s="4">
        <f t="shared" si="2498"/>
        <v>4653.8780000000006</v>
      </c>
      <c r="J934" s="4">
        <f t="shared" si="2498"/>
        <v>0</v>
      </c>
      <c r="K934" s="4">
        <f t="shared" si="2498"/>
        <v>0</v>
      </c>
      <c r="L934" s="4">
        <f t="shared" si="2498"/>
        <v>20616.878000000001</v>
      </c>
      <c r="M934" s="4">
        <f t="shared" si="2498"/>
        <v>0</v>
      </c>
      <c r="N934" s="4">
        <f t="shared" si="2498"/>
        <v>20616.878000000001</v>
      </c>
      <c r="O934" s="4">
        <f t="shared" si="2498"/>
        <v>1687.9</v>
      </c>
      <c r="P934" s="4">
        <f t="shared" si="2498"/>
        <v>0</v>
      </c>
      <c r="Q934" s="4">
        <f t="shared" si="2498"/>
        <v>22304.777999999998</v>
      </c>
      <c r="R934" s="4">
        <f t="shared" si="2504"/>
        <v>15626.4</v>
      </c>
      <c r="S934" s="4">
        <f t="shared" si="2500"/>
        <v>0</v>
      </c>
      <c r="T934" s="4">
        <f t="shared" si="2501"/>
        <v>15626.4</v>
      </c>
      <c r="U934" s="4">
        <f t="shared" si="2501"/>
        <v>6557.8579999999993</v>
      </c>
      <c r="V934" s="4">
        <f t="shared" si="2501"/>
        <v>22184.258000000002</v>
      </c>
      <c r="W934" s="4">
        <f t="shared" si="2501"/>
        <v>0</v>
      </c>
      <c r="X934" s="4">
        <f t="shared" si="2501"/>
        <v>22184.258000000002</v>
      </c>
      <c r="Y934" s="4">
        <f t="shared" si="2501"/>
        <v>0</v>
      </c>
      <c r="Z934" s="4">
        <f t="shared" si="2501"/>
        <v>22184.258000000002</v>
      </c>
      <c r="AA934" s="4">
        <f t="shared" si="2504"/>
        <v>3000</v>
      </c>
      <c r="AB934" s="4">
        <f t="shared" si="2502"/>
        <v>0</v>
      </c>
      <c r="AC934" s="4">
        <f t="shared" si="2503"/>
        <v>3000</v>
      </c>
      <c r="AD934" s="4">
        <f t="shared" si="2503"/>
        <v>20074.625</v>
      </c>
      <c r="AE934" s="4">
        <f t="shared" si="2503"/>
        <v>23074.625</v>
      </c>
      <c r="AF934" s="4">
        <f t="shared" si="2503"/>
        <v>0</v>
      </c>
      <c r="AG934" s="4">
        <f t="shared" si="2503"/>
        <v>23074.625</v>
      </c>
      <c r="AH934" s="83"/>
    </row>
    <row r="935" spans="1:34" ht="31.5" outlineLevel="4" x14ac:dyDescent="0.2">
      <c r="A935" s="5" t="s">
        <v>441</v>
      </c>
      <c r="B935" s="5" t="s">
        <v>314</v>
      </c>
      <c r="C935" s="5" t="s">
        <v>486</v>
      </c>
      <c r="D935" s="5"/>
      <c r="E935" s="18" t="s">
        <v>487</v>
      </c>
      <c r="F935" s="4">
        <f>F940+F938+F936+F942</f>
        <v>15963.000000000002</v>
      </c>
      <c r="G935" s="4">
        <f t="shared" ref="G935:J935" si="2505">G940+G938+G936+G942</f>
        <v>0</v>
      </c>
      <c r="H935" s="4">
        <f t="shared" si="2505"/>
        <v>15963.000000000002</v>
      </c>
      <c r="I935" s="4">
        <f t="shared" si="2505"/>
        <v>4653.8780000000006</v>
      </c>
      <c r="J935" s="4">
        <f t="shared" si="2505"/>
        <v>0</v>
      </c>
      <c r="K935" s="4">
        <f t="shared" ref="K935:L935" si="2506">K940+K938+K936+K942</f>
        <v>0</v>
      </c>
      <c r="L935" s="4">
        <f t="shared" si="2506"/>
        <v>20616.878000000001</v>
      </c>
      <c r="M935" s="4">
        <f t="shared" ref="M935:Q935" si="2507">M940+M938+M936+M942</f>
        <v>0</v>
      </c>
      <c r="N935" s="4">
        <f t="shared" si="2507"/>
        <v>20616.878000000001</v>
      </c>
      <c r="O935" s="4">
        <f t="shared" si="2507"/>
        <v>1687.9</v>
      </c>
      <c r="P935" s="4">
        <f t="shared" si="2507"/>
        <v>0</v>
      </c>
      <c r="Q935" s="4">
        <f t="shared" si="2507"/>
        <v>22304.777999999998</v>
      </c>
      <c r="R935" s="4">
        <f t="shared" ref="R935:AA935" si="2508">R940+R938+R936+R942</f>
        <v>15626.4</v>
      </c>
      <c r="S935" s="4">
        <f t="shared" ref="S935" si="2509">S940+S938+S936+S942</f>
        <v>0</v>
      </c>
      <c r="T935" s="4">
        <f t="shared" ref="T935:Z935" si="2510">T940+T938+T936+T942</f>
        <v>15626.4</v>
      </c>
      <c r="U935" s="4">
        <f t="shared" si="2510"/>
        <v>6557.8579999999993</v>
      </c>
      <c r="V935" s="4">
        <f t="shared" si="2510"/>
        <v>22184.258000000002</v>
      </c>
      <c r="W935" s="4">
        <f t="shared" si="2510"/>
        <v>0</v>
      </c>
      <c r="X935" s="4">
        <f t="shared" si="2510"/>
        <v>22184.258000000002</v>
      </c>
      <c r="Y935" s="4">
        <f t="shared" si="2510"/>
        <v>0</v>
      </c>
      <c r="Z935" s="4">
        <f t="shared" si="2510"/>
        <v>22184.258000000002</v>
      </c>
      <c r="AA935" s="4">
        <f t="shared" si="2508"/>
        <v>3000</v>
      </c>
      <c r="AB935" s="4">
        <f t="shared" ref="AB935" si="2511">AB940+AB938+AB936+AB942</f>
        <v>0</v>
      </c>
      <c r="AC935" s="4">
        <f t="shared" ref="AC935:AG935" si="2512">AC940+AC938+AC936+AC942</f>
        <v>3000</v>
      </c>
      <c r="AD935" s="4">
        <f t="shared" si="2512"/>
        <v>20074.625</v>
      </c>
      <c r="AE935" s="4">
        <f t="shared" si="2512"/>
        <v>23074.625</v>
      </c>
      <c r="AF935" s="4">
        <f t="shared" si="2512"/>
        <v>0</v>
      </c>
      <c r="AG935" s="4">
        <f t="shared" si="2512"/>
        <v>23074.625</v>
      </c>
      <c r="AH935" s="83"/>
    </row>
    <row r="936" spans="1:34" s="43" customFormat="1" ht="15.75" outlineLevel="5" x14ac:dyDescent="0.2">
      <c r="A936" s="5" t="s">
        <v>441</v>
      </c>
      <c r="B936" s="5" t="s">
        <v>314</v>
      </c>
      <c r="C936" s="224" t="s">
        <v>488</v>
      </c>
      <c r="D936" s="5"/>
      <c r="E936" s="18" t="s">
        <v>588</v>
      </c>
      <c r="F936" s="4">
        <f>F937</f>
        <v>5760.7</v>
      </c>
      <c r="G936" s="4">
        <f t="shared" ref="G936:Q936" si="2513">G937</f>
        <v>0</v>
      </c>
      <c r="H936" s="4">
        <f t="shared" si="2513"/>
        <v>5760.7</v>
      </c>
      <c r="I936" s="4">
        <f t="shared" si="2513"/>
        <v>7615.1310000000003</v>
      </c>
      <c r="J936" s="4">
        <f t="shared" si="2513"/>
        <v>0</v>
      </c>
      <c r="K936" s="4">
        <f t="shared" si="2513"/>
        <v>0</v>
      </c>
      <c r="L936" s="4">
        <f t="shared" si="2513"/>
        <v>13375.831</v>
      </c>
      <c r="M936" s="4">
        <f t="shared" si="2513"/>
        <v>0</v>
      </c>
      <c r="N936" s="4">
        <f t="shared" si="2513"/>
        <v>13375.831</v>
      </c>
      <c r="O936" s="4">
        <f t="shared" si="2513"/>
        <v>1687.9</v>
      </c>
      <c r="P936" s="4">
        <f t="shared" si="2513"/>
        <v>0</v>
      </c>
      <c r="Q936" s="4">
        <f t="shared" si="2513"/>
        <v>15063.731</v>
      </c>
      <c r="R936" s="4">
        <f t="shared" ref="R936:AA936" si="2514">R937</f>
        <v>5760.7</v>
      </c>
      <c r="S936" s="4">
        <f t="shared" ref="S936" si="2515">S937</f>
        <v>0</v>
      </c>
      <c r="T936" s="4">
        <f t="shared" ref="T936:Z936" si="2516">T937</f>
        <v>5760.7</v>
      </c>
      <c r="U936" s="4">
        <f t="shared" si="2516"/>
        <v>12209.237999999999</v>
      </c>
      <c r="V936" s="4">
        <f t="shared" si="2516"/>
        <v>17969.937999999998</v>
      </c>
      <c r="W936" s="4">
        <f t="shared" si="2516"/>
        <v>0</v>
      </c>
      <c r="X936" s="4">
        <f t="shared" si="2516"/>
        <v>17969.937999999998</v>
      </c>
      <c r="Y936" s="4">
        <f t="shared" si="2516"/>
        <v>0</v>
      </c>
      <c r="Z936" s="4">
        <f t="shared" si="2516"/>
        <v>17969.937999999998</v>
      </c>
      <c r="AA936" s="4">
        <f t="shared" si="2514"/>
        <v>0</v>
      </c>
      <c r="AB936" s="4">
        <f t="shared" ref="AB936" si="2517">AB937</f>
        <v>0</v>
      </c>
      <c r="AC936" s="4"/>
      <c r="AD936" s="4">
        <f t="shared" ref="AD936:AG936" si="2518">AD937</f>
        <v>17750.947</v>
      </c>
      <c r="AE936" s="4">
        <f t="shared" si="2518"/>
        <v>17750.947</v>
      </c>
      <c r="AF936" s="4">
        <f t="shared" si="2518"/>
        <v>0</v>
      </c>
      <c r="AG936" s="4">
        <f t="shared" si="2518"/>
        <v>17750.947</v>
      </c>
      <c r="AH936" s="83"/>
    </row>
    <row r="937" spans="1:34" s="43" customFormat="1" ht="15.75" outlineLevel="5" x14ac:dyDescent="0.2">
      <c r="A937" s="11" t="s">
        <v>441</v>
      </c>
      <c r="B937" s="11" t="s">
        <v>314</v>
      </c>
      <c r="C937" s="225" t="s">
        <v>488</v>
      </c>
      <c r="D937" s="11" t="s">
        <v>33</v>
      </c>
      <c r="E937" s="15" t="s">
        <v>34</v>
      </c>
      <c r="F937" s="8">
        <v>5760.7</v>
      </c>
      <c r="G937" s="8"/>
      <c r="H937" s="8">
        <f t="shared" ref="H937" si="2519">SUM(F937:G937)</f>
        <v>5760.7</v>
      </c>
      <c r="I937" s="8">
        <v>7615.1310000000003</v>
      </c>
      <c r="J937" s="8"/>
      <c r="K937" s="8"/>
      <c r="L937" s="8">
        <f t="shared" ref="L937" si="2520">SUM(H937:K937)</f>
        <v>13375.831</v>
      </c>
      <c r="M937" s="8"/>
      <c r="N937" s="8">
        <f>SUM(L937:M937)</f>
        <v>13375.831</v>
      </c>
      <c r="O937" s="8">
        <v>1687.9</v>
      </c>
      <c r="P937" s="8"/>
      <c r="Q937" s="8">
        <f>SUM(N937:P937)</f>
        <v>15063.731</v>
      </c>
      <c r="R937" s="8">
        <v>5760.7</v>
      </c>
      <c r="S937" s="8"/>
      <c r="T937" s="8">
        <f t="shared" ref="T937" si="2521">SUM(R937:S937)</f>
        <v>5760.7</v>
      </c>
      <c r="U937" s="8">
        <v>12209.237999999999</v>
      </c>
      <c r="V937" s="8">
        <f t="shared" ref="V937" si="2522">SUM(T937:U937)</f>
        <v>17969.937999999998</v>
      </c>
      <c r="W937" s="8"/>
      <c r="X937" s="8">
        <f>SUM(V937:W937)</f>
        <v>17969.937999999998</v>
      </c>
      <c r="Y937" s="8"/>
      <c r="Z937" s="8">
        <f>SUM(X937:Y937)</f>
        <v>17969.937999999998</v>
      </c>
      <c r="AA937" s="8"/>
      <c r="AB937" s="8"/>
      <c r="AC937" s="8"/>
      <c r="AD937" s="8">
        <v>17750.947</v>
      </c>
      <c r="AE937" s="8">
        <f t="shared" ref="AE937" si="2523">SUM(AC937:AD937)</f>
        <v>17750.947</v>
      </c>
      <c r="AF937" s="8"/>
      <c r="AG937" s="8">
        <f>SUM(AE937:AF937)</f>
        <v>17750.947</v>
      </c>
      <c r="AH937" s="83"/>
    </row>
    <row r="938" spans="1:34" s="43" customFormat="1" ht="31.5" hidden="1" outlineLevel="5" x14ac:dyDescent="0.2">
      <c r="A938" s="5" t="s">
        <v>441</v>
      </c>
      <c r="B938" s="5" t="s">
        <v>314</v>
      </c>
      <c r="C938" s="5" t="s">
        <v>489</v>
      </c>
      <c r="D938" s="5"/>
      <c r="E938" s="18" t="s">
        <v>617</v>
      </c>
      <c r="F938" s="4">
        <f>F939</f>
        <v>2200</v>
      </c>
      <c r="G938" s="4">
        <f t="shared" ref="G938:Q938" si="2524">G939</f>
        <v>0</v>
      </c>
      <c r="H938" s="4">
        <f t="shared" si="2524"/>
        <v>2200</v>
      </c>
      <c r="I938" s="4">
        <f t="shared" si="2524"/>
        <v>0</v>
      </c>
      <c r="J938" s="4">
        <f t="shared" si="2524"/>
        <v>0</v>
      </c>
      <c r="K938" s="4">
        <f t="shared" si="2524"/>
        <v>0</v>
      </c>
      <c r="L938" s="4">
        <f t="shared" si="2524"/>
        <v>2200</v>
      </c>
      <c r="M938" s="4">
        <f t="shared" si="2524"/>
        <v>0</v>
      </c>
      <c r="N938" s="4">
        <f t="shared" si="2524"/>
        <v>2200</v>
      </c>
      <c r="O938" s="4">
        <f t="shared" si="2524"/>
        <v>0</v>
      </c>
      <c r="P938" s="4">
        <f t="shared" si="2524"/>
        <v>0</v>
      </c>
      <c r="Q938" s="4">
        <f t="shared" si="2524"/>
        <v>2200</v>
      </c>
      <c r="R938" s="4">
        <f t="shared" ref="R938:AA938" si="2525">R939</f>
        <v>2200</v>
      </c>
      <c r="S938" s="4">
        <f t="shared" ref="S938" si="2526">S939</f>
        <v>0</v>
      </c>
      <c r="T938" s="4">
        <f t="shared" ref="T938:Z938" si="2527">T939</f>
        <v>2200</v>
      </c>
      <c r="U938" s="4">
        <f t="shared" si="2527"/>
        <v>0</v>
      </c>
      <c r="V938" s="4">
        <f t="shared" si="2527"/>
        <v>2200</v>
      </c>
      <c r="W938" s="4">
        <f t="shared" si="2527"/>
        <v>0</v>
      </c>
      <c r="X938" s="4">
        <f t="shared" si="2527"/>
        <v>2200</v>
      </c>
      <c r="Y938" s="4">
        <f t="shared" si="2527"/>
        <v>0</v>
      </c>
      <c r="Z938" s="4">
        <f t="shared" si="2527"/>
        <v>2200</v>
      </c>
      <c r="AA938" s="4">
        <f t="shared" si="2525"/>
        <v>3000</v>
      </c>
      <c r="AB938" s="4">
        <f t="shared" ref="AB938" si="2528">AB939</f>
        <v>0</v>
      </c>
      <c r="AC938" s="4">
        <f t="shared" ref="AC938:AG938" si="2529">AC939</f>
        <v>3000</v>
      </c>
      <c r="AD938" s="4">
        <f t="shared" si="2529"/>
        <v>0</v>
      </c>
      <c r="AE938" s="4">
        <f t="shared" si="2529"/>
        <v>3000</v>
      </c>
      <c r="AF938" s="4">
        <f t="shared" si="2529"/>
        <v>0</v>
      </c>
      <c r="AG938" s="4">
        <f t="shared" si="2529"/>
        <v>3000</v>
      </c>
      <c r="AH938" s="83"/>
    </row>
    <row r="939" spans="1:34" s="43" customFormat="1" ht="15.75" hidden="1" outlineLevel="7" x14ac:dyDescent="0.2">
      <c r="A939" s="11" t="s">
        <v>441</v>
      </c>
      <c r="B939" s="11" t="s">
        <v>314</v>
      </c>
      <c r="C939" s="11" t="s">
        <v>489</v>
      </c>
      <c r="D939" s="11" t="s">
        <v>33</v>
      </c>
      <c r="E939" s="15" t="s">
        <v>34</v>
      </c>
      <c r="F939" s="8">
        <v>2200</v>
      </c>
      <c r="G939" s="8"/>
      <c r="H939" s="8">
        <f t="shared" ref="H939" si="2530">SUM(F939:G939)</f>
        <v>2200</v>
      </c>
      <c r="I939" s="8"/>
      <c r="J939" s="8"/>
      <c r="K939" s="8"/>
      <c r="L939" s="8">
        <f t="shared" ref="L939" si="2531">SUM(H939:K939)</f>
        <v>2200</v>
      </c>
      <c r="M939" s="8"/>
      <c r="N939" s="8">
        <f>SUM(L939:M939)</f>
        <v>2200</v>
      </c>
      <c r="O939" s="8"/>
      <c r="P939" s="8"/>
      <c r="Q939" s="8">
        <f>SUM(N939:P939)</f>
        <v>2200</v>
      </c>
      <c r="R939" s="8">
        <v>2200</v>
      </c>
      <c r="S939" s="8"/>
      <c r="T939" s="8">
        <f t="shared" ref="T939" si="2532">SUM(R939:S939)</f>
        <v>2200</v>
      </c>
      <c r="U939" s="8"/>
      <c r="V939" s="8">
        <f t="shared" ref="V939" si="2533">SUM(T939:U939)</f>
        <v>2200</v>
      </c>
      <c r="W939" s="8"/>
      <c r="X939" s="8">
        <f>SUM(V939:W939)</f>
        <v>2200</v>
      </c>
      <c r="Y939" s="8"/>
      <c r="Z939" s="8">
        <f>SUM(X939:Y939)</f>
        <v>2200</v>
      </c>
      <c r="AA939" s="8">
        <v>3000</v>
      </c>
      <c r="AB939" s="8"/>
      <c r="AC939" s="8">
        <f t="shared" ref="AC939" si="2534">SUM(AA939:AB939)</f>
        <v>3000</v>
      </c>
      <c r="AD939" s="8"/>
      <c r="AE939" s="8">
        <f t="shared" ref="AE939" si="2535">SUM(AC939:AD939)</f>
        <v>3000</v>
      </c>
      <c r="AF939" s="8"/>
      <c r="AG939" s="8">
        <f>SUM(AE939:AF939)</f>
        <v>3000</v>
      </c>
      <c r="AH939" s="83"/>
    </row>
    <row r="940" spans="1:34" s="42" customFormat="1" ht="31.5" hidden="1" outlineLevel="5" x14ac:dyDescent="0.2">
      <c r="A940" s="5" t="s">
        <v>441</v>
      </c>
      <c r="B940" s="5" t="s">
        <v>314</v>
      </c>
      <c r="C940" s="5" t="s">
        <v>489</v>
      </c>
      <c r="D940" s="5"/>
      <c r="E940" s="18" t="s">
        <v>618</v>
      </c>
      <c r="F940" s="4">
        <f>F941</f>
        <v>6001.7</v>
      </c>
      <c r="G940" s="4">
        <f t="shared" ref="G940:Q940" si="2536">G941</f>
        <v>0</v>
      </c>
      <c r="H940" s="4">
        <f t="shared" si="2536"/>
        <v>6001.7</v>
      </c>
      <c r="I940" s="4">
        <f t="shared" si="2536"/>
        <v>-2220.915</v>
      </c>
      <c r="J940" s="4">
        <f t="shared" si="2536"/>
        <v>0</v>
      </c>
      <c r="K940" s="4">
        <f t="shared" si="2536"/>
        <v>0</v>
      </c>
      <c r="L940" s="4">
        <f t="shared" si="2536"/>
        <v>3780.7849999999999</v>
      </c>
      <c r="M940" s="4">
        <f t="shared" si="2536"/>
        <v>0</v>
      </c>
      <c r="N940" s="4">
        <f t="shared" si="2536"/>
        <v>3780.7849999999999</v>
      </c>
      <c r="O940" s="4">
        <f t="shared" si="2536"/>
        <v>0</v>
      </c>
      <c r="P940" s="4">
        <f t="shared" si="2536"/>
        <v>0</v>
      </c>
      <c r="Q940" s="4">
        <f t="shared" si="2536"/>
        <v>3780.7849999999999</v>
      </c>
      <c r="R940" s="4">
        <f t="shared" ref="R940:AA942" si="2537">R941</f>
        <v>5749.3</v>
      </c>
      <c r="S940" s="4">
        <f t="shared" ref="S940" si="2538">S941</f>
        <v>0</v>
      </c>
      <c r="T940" s="4">
        <f t="shared" ref="T940:Z940" si="2539">T941</f>
        <v>5749.3</v>
      </c>
      <c r="U940" s="4">
        <f t="shared" si="2539"/>
        <v>-4238.5600000000004</v>
      </c>
      <c r="V940" s="4">
        <f t="shared" si="2539"/>
        <v>1510.7399999999998</v>
      </c>
      <c r="W940" s="4">
        <f t="shared" si="2539"/>
        <v>0</v>
      </c>
      <c r="X940" s="4">
        <f t="shared" si="2539"/>
        <v>1510.7399999999998</v>
      </c>
      <c r="Y940" s="4">
        <f t="shared" si="2539"/>
        <v>0</v>
      </c>
      <c r="Z940" s="4">
        <f t="shared" si="2539"/>
        <v>1510.7399999999998</v>
      </c>
      <c r="AA940" s="4">
        <f t="shared" si="2537"/>
        <v>0</v>
      </c>
      <c r="AB940" s="4">
        <f t="shared" ref="AB940" si="2540">AB941</f>
        <v>0</v>
      </c>
      <c r="AC940" s="4"/>
      <c r="AD940" s="4">
        <f t="shared" ref="AD940:AG940" si="2541">AD941</f>
        <v>1742.7584999999999</v>
      </c>
      <c r="AE940" s="4">
        <f t="shared" si="2541"/>
        <v>1742.7584999999999</v>
      </c>
      <c r="AF940" s="4">
        <f t="shared" si="2541"/>
        <v>0</v>
      </c>
      <c r="AG940" s="4">
        <f t="shared" si="2541"/>
        <v>1742.7584999999999</v>
      </c>
      <c r="AH940" s="83"/>
    </row>
    <row r="941" spans="1:34" s="42" customFormat="1" ht="15.75" hidden="1" outlineLevel="7" x14ac:dyDescent="0.2">
      <c r="A941" s="11" t="s">
        <v>441</v>
      </c>
      <c r="B941" s="11" t="s">
        <v>314</v>
      </c>
      <c r="C941" s="11" t="s">
        <v>489</v>
      </c>
      <c r="D941" s="11" t="s">
        <v>33</v>
      </c>
      <c r="E941" s="15" t="s">
        <v>34</v>
      </c>
      <c r="F941" s="8">
        <v>6001.7</v>
      </c>
      <c r="G941" s="8"/>
      <c r="H941" s="8">
        <f t="shared" ref="H941" si="2542">SUM(F941:G941)</f>
        <v>6001.7</v>
      </c>
      <c r="I941" s="8">
        <v>-2220.915</v>
      </c>
      <c r="J941" s="8"/>
      <c r="K941" s="8"/>
      <c r="L941" s="8">
        <f t="shared" ref="L941" si="2543">SUM(H941:K941)</f>
        <v>3780.7849999999999</v>
      </c>
      <c r="M941" s="8"/>
      <c r="N941" s="8">
        <f>SUM(L941:M941)</f>
        <v>3780.7849999999999</v>
      </c>
      <c r="O941" s="8"/>
      <c r="P941" s="8"/>
      <c r="Q941" s="8">
        <f>SUM(N941:P941)</f>
        <v>3780.7849999999999</v>
      </c>
      <c r="R941" s="8">
        <v>5749.3</v>
      </c>
      <c r="S941" s="8"/>
      <c r="T941" s="8">
        <f t="shared" ref="T941" si="2544">SUM(R941:S941)</f>
        <v>5749.3</v>
      </c>
      <c r="U941" s="8">
        <v>-4238.5600000000004</v>
      </c>
      <c r="V941" s="8">
        <f t="shared" ref="V941" si="2545">SUM(T941:U941)</f>
        <v>1510.7399999999998</v>
      </c>
      <c r="W941" s="8"/>
      <c r="X941" s="8">
        <f>SUM(V941:W941)</f>
        <v>1510.7399999999998</v>
      </c>
      <c r="Y941" s="8"/>
      <c r="Z941" s="8">
        <f>SUM(X941:Y941)</f>
        <v>1510.7399999999998</v>
      </c>
      <c r="AA941" s="8"/>
      <c r="AB941" s="8"/>
      <c r="AC941" s="8"/>
      <c r="AD941" s="8">
        <v>1742.7584999999999</v>
      </c>
      <c r="AE941" s="8">
        <f t="shared" ref="AE941" si="2546">SUM(AC941:AD941)</f>
        <v>1742.7584999999999</v>
      </c>
      <c r="AF941" s="8"/>
      <c r="AG941" s="8">
        <f>SUM(AE941:AF941)</f>
        <v>1742.7584999999999</v>
      </c>
      <c r="AH941" s="83"/>
    </row>
    <row r="942" spans="1:34" s="42" customFormat="1" ht="31.5" hidden="1" outlineLevel="5" x14ac:dyDescent="0.2">
      <c r="A942" s="5" t="s">
        <v>441</v>
      </c>
      <c r="B942" s="5" t="s">
        <v>314</v>
      </c>
      <c r="C942" s="5" t="s">
        <v>489</v>
      </c>
      <c r="D942" s="5"/>
      <c r="E942" s="18" t="s">
        <v>619</v>
      </c>
      <c r="F942" s="4">
        <f>F943</f>
        <v>2000.6</v>
      </c>
      <c r="G942" s="4">
        <f t="shared" ref="G942:Q942" si="2547">G943</f>
        <v>0</v>
      </c>
      <c r="H942" s="4">
        <f t="shared" si="2547"/>
        <v>2000.6</v>
      </c>
      <c r="I942" s="4">
        <f t="shared" si="2547"/>
        <v>-740.33799999999997</v>
      </c>
      <c r="J942" s="4">
        <f t="shared" si="2547"/>
        <v>0</v>
      </c>
      <c r="K942" s="4">
        <f t="shared" si="2547"/>
        <v>0</v>
      </c>
      <c r="L942" s="4">
        <f t="shared" si="2547"/>
        <v>1260.2619999999999</v>
      </c>
      <c r="M942" s="4">
        <f t="shared" si="2547"/>
        <v>0</v>
      </c>
      <c r="N942" s="4">
        <f t="shared" si="2547"/>
        <v>1260.2619999999999</v>
      </c>
      <c r="O942" s="4">
        <f t="shared" si="2547"/>
        <v>0</v>
      </c>
      <c r="P942" s="4">
        <f t="shared" si="2547"/>
        <v>0</v>
      </c>
      <c r="Q942" s="4">
        <f t="shared" si="2547"/>
        <v>1260.2619999999999</v>
      </c>
      <c r="R942" s="4">
        <f t="shared" si="2537"/>
        <v>1916.4</v>
      </c>
      <c r="S942" s="4">
        <f t="shared" ref="S942" si="2548">S943</f>
        <v>0</v>
      </c>
      <c r="T942" s="4">
        <f t="shared" ref="T942:Z942" si="2549">T943</f>
        <v>1916.4</v>
      </c>
      <c r="U942" s="4">
        <f t="shared" si="2549"/>
        <v>-1412.82</v>
      </c>
      <c r="V942" s="4">
        <f t="shared" si="2549"/>
        <v>503.58000000000015</v>
      </c>
      <c r="W942" s="4">
        <f t="shared" si="2549"/>
        <v>0</v>
      </c>
      <c r="X942" s="4">
        <f t="shared" si="2549"/>
        <v>503.58000000000015</v>
      </c>
      <c r="Y942" s="4">
        <f t="shared" si="2549"/>
        <v>0</v>
      </c>
      <c r="Z942" s="4">
        <f t="shared" si="2549"/>
        <v>503.58000000000015</v>
      </c>
      <c r="AA942" s="4">
        <f t="shared" si="2537"/>
        <v>0</v>
      </c>
      <c r="AB942" s="4">
        <f t="shared" ref="AB942" si="2550">AB943</f>
        <v>0</v>
      </c>
      <c r="AC942" s="4"/>
      <c r="AD942" s="4">
        <f t="shared" ref="AD942:AG942" si="2551">AD943</f>
        <v>580.91949999999997</v>
      </c>
      <c r="AE942" s="4">
        <f t="shared" si="2551"/>
        <v>580.91949999999997</v>
      </c>
      <c r="AF942" s="4">
        <f t="shared" si="2551"/>
        <v>0</v>
      </c>
      <c r="AG942" s="4">
        <f t="shared" si="2551"/>
        <v>580.91949999999997</v>
      </c>
      <c r="AH942" s="83"/>
    </row>
    <row r="943" spans="1:34" s="42" customFormat="1" ht="15.75" hidden="1" outlineLevel="7" x14ac:dyDescent="0.2">
      <c r="A943" s="11" t="s">
        <v>441</v>
      </c>
      <c r="B943" s="11" t="s">
        <v>314</v>
      </c>
      <c r="C943" s="11" t="s">
        <v>489</v>
      </c>
      <c r="D943" s="11" t="s">
        <v>33</v>
      </c>
      <c r="E943" s="15" t="s">
        <v>34</v>
      </c>
      <c r="F943" s="8">
        <v>2000.6</v>
      </c>
      <c r="G943" s="8"/>
      <c r="H943" s="8">
        <f t="shared" ref="H943" si="2552">SUM(F943:G943)</f>
        <v>2000.6</v>
      </c>
      <c r="I943" s="8">
        <v>-740.33799999999997</v>
      </c>
      <c r="J943" s="8"/>
      <c r="K943" s="8"/>
      <c r="L943" s="8">
        <f t="shared" ref="L943" si="2553">SUM(H943:K943)</f>
        <v>1260.2619999999999</v>
      </c>
      <c r="M943" s="8"/>
      <c r="N943" s="8">
        <f>SUM(L943:M943)</f>
        <v>1260.2619999999999</v>
      </c>
      <c r="O943" s="8"/>
      <c r="P943" s="8"/>
      <c r="Q943" s="8">
        <f>SUM(N943:P943)</f>
        <v>1260.2619999999999</v>
      </c>
      <c r="R943" s="8">
        <v>1916.4</v>
      </c>
      <c r="S943" s="8"/>
      <c r="T943" s="8">
        <f t="shared" ref="T943" si="2554">SUM(R943:S943)</f>
        <v>1916.4</v>
      </c>
      <c r="U943" s="8">
        <v>-1412.82</v>
      </c>
      <c r="V943" s="8">
        <f t="shared" ref="V943" si="2555">SUM(T943:U943)</f>
        <v>503.58000000000015</v>
      </c>
      <c r="W943" s="8"/>
      <c r="X943" s="8">
        <f>SUM(V943:W943)</f>
        <v>503.58000000000015</v>
      </c>
      <c r="Y943" s="8"/>
      <c r="Z943" s="8">
        <f>SUM(X943:Y943)</f>
        <v>503.58000000000015</v>
      </c>
      <c r="AA943" s="8"/>
      <c r="AB943" s="8"/>
      <c r="AC943" s="8"/>
      <c r="AD943" s="8">
        <v>580.91949999999997</v>
      </c>
      <c r="AE943" s="8">
        <f t="shared" ref="AE943" si="2556">SUM(AC943:AD943)</f>
        <v>580.91949999999997</v>
      </c>
      <c r="AF943" s="8"/>
      <c r="AG943" s="8">
        <f>SUM(AE943:AF943)</f>
        <v>580.91949999999997</v>
      </c>
      <c r="AH943" s="83"/>
    </row>
    <row r="944" spans="1:34" s="42" customFormat="1" ht="15.75" outlineLevel="7" x14ac:dyDescent="0.2">
      <c r="A944" s="11"/>
      <c r="B944" s="11"/>
      <c r="C944" s="11"/>
      <c r="D944" s="11"/>
      <c r="E944" s="15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3"/>
    </row>
    <row r="945" spans="1:34" ht="31.5" x14ac:dyDescent="0.2">
      <c r="A945" s="5" t="s">
        <v>490</v>
      </c>
      <c r="B945" s="5"/>
      <c r="C945" s="5"/>
      <c r="D945" s="5"/>
      <c r="E945" s="18" t="s">
        <v>491</v>
      </c>
      <c r="F945" s="4">
        <f>F946+F953+F977+F984</f>
        <v>99030.399999999994</v>
      </c>
      <c r="G945" s="4">
        <f t="shared" ref="G945:J945" si="2557">G946+G953+G977+G984</f>
        <v>0</v>
      </c>
      <c r="H945" s="4">
        <f t="shared" si="2557"/>
        <v>99030.399999999994</v>
      </c>
      <c r="I945" s="4">
        <f t="shared" si="2557"/>
        <v>5735.3894700000001</v>
      </c>
      <c r="J945" s="4">
        <f t="shared" si="2557"/>
        <v>59.060769999999991</v>
      </c>
      <c r="K945" s="4">
        <f t="shared" ref="K945:L945" si="2558">K946+K953+K977+K984</f>
        <v>0</v>
      </c>
      <c r="L945" s="4">
        <f t="shared" si="2558"/>
        <v>104824.85024</v>
      </c>
      <c r="M945" s="4">
        <f t="shared" ref="M945:Q945" si="2559">M946+M953+M977+M984</f>
        <v>-3854.9258699999996</v>
      </c>
      <c r="N945" s="4">
        <f t="shared" si="2559"/>
        <v>100969.92436999999</v>
      </c>
      <c r="O945" s="4">
        <f t="shared" si="2559"/>
        <v>800</v>
      </c>
      <c r="P945" s="4">
        <f t="shared" si="2559"/>
        <v>0</v>
      </c>
      <c r="Q945" s="4">
        <f t="shared" si="2559"/>
        <v>101769.92436999999</v>
      </c>
      <c r="R945" s="4">
        <f>R946+R953+R977+R984</f>
        <v>97136.049549999996</v>
      </c>
      <c r="S945" s="4">
        <f t="shared" ref="S945" si="2560">S946+S953+S977+S984</f>
        <v>0</v>
      </c>
      <c r="T945" s="4">
        <f t="shared" ref="T945:Z945" si="2561">T946+T953+T977+T984</f>
        <v>97136.049549999996</v>
      </c>
      <c r="U945" s="4">
        <f t="shared" si="2561"/>
        <v>2717.26316</v>
      </c>
      <c r="V945" s="4">
        <f t="shared" si="2561"/>
        <v>99853.312709999998</v>
      </c>
      <c r="W945" s="4">
        <f t="shared" si="2561"/>
        <v>143.01384999999999</v>
      </c>
      <c r="X945" s="4">
        <f t="shared" si="2561"/>
        <v>99996.326560000001</v>
      </c>
      <c r="Y945" s="4">
        <f t="shared" si="2561"/>
        <v>0</v>
      </c>
      <c r="Z945" s="4">
        <f t="shared" si="2561"/>
        <v>99996.326560000001</v>
      </c>
      <c r="AA945" s="4">
        <f>AA946+AA953+AA977+AA984</f>
        <v>94429.799999999988</v>
      </c>
      <c r="AB945" s="4">
        <f t="shared" ref="AB945" si="2562">AB946+AB953+AB977+AB984</f>
        <v>0</v>
      </c>
      <c r="AC945" s="4">
        <f t="shared" ref="AC945:AG945" si="2563">AC946+AC953+AC977+AC984</f>
        <v>94429.799999999988</v>
      </c>
      <c r="AD945" s="4">
        <f t="shared" si="2563"/>
        <v>7095.4013599999998</v>
      </c>
      <c r="AE945" s="4">
        <f t="shared" si="2563"/>
        <v>101525.20135999999</v>
      </c>
      <c r="AF945" s="4">
        <f t="shared" si="2563"/>
        <v>0</v>
      </c>
      <c r="AG945" s="4">
        <f t="shared" si="2563"/>
        <v>101525.20135999999</v>
      </c>
      <c r="AH945" s="83"/>
    </row>
    <row r="946" spans="1:34" ht="15.75" hidden="1" x14ac:dyDescent="0.2">
      <c r="A946" s="5" t="s">
        <v>490</v>
      </c>
      <c r="B946" s="5" t="s">
        <v>552</v>
      </c>
      <c r="C946" s="5"/>
      <c r="D946" s="5"/>
      <c r="E946" s="12" t="s">
        <v>536</v>
      </c>
      <c r="F946" s="4">
        <f t="shared" ref="F946:AF951" si="2564">F947</f>
        <v>18.7</v>
      </c>
      <c r="G946" s="4">
        <f t="shared" si="2564"/>
        <v>0</v>
      </c>
      <c r="H946" s="4">
        <f t="shared" si="2564"/>
        <v>18.7</v>
      </c>
      <c r="I946" s="4">
        <f t="shared" si="2564"/>
        <v>0</v>
      </c>
      <c r="J946" s="4">
        <f t="shared" si="2564"/>
        <v>0</v>
      </c>
      <c r="K946" s="4">
        <f t="shared" si="2564"/>
        <v>0</v>
      </c>
      <c r="L946" s="4">
        <f t="shared" si="2564"/>
        <v>18.7</v>
      </c>
      <c r="M946" s="4">
        <f t="shared" si="2564"/>
        <v>0</v>
      </c>
      <c r="N946" s="4">
        <f t="shared" si="2564"/>
        <v>18.7</v>
      </c>
      <c r="O946" s="4">
        <f t="shared" si="2564"/>
        <v>0</v>
      </c>
      <c r="P946" s="4">
        <f t="shared" si="2564"/>
        <v>0</v>
      </c>
      <c r="Q946" s="4">
        <f t="shared" si="2564"/>
        <v>18.7</v>
      </c>
      <c r="R946" s="4">
        <f t="shared" ref="R946:AA946" si="2565">R947</f>
        <v>18.7</v>
      </c>
      <c r="S946" s="4">
        <f t="shared" si="2564"/>
        <v>0</v>
      </c>
      <c r="T946" s="4">
        <f t="shared" si="2564"/>
        <v>18.7</v>
      </c>
      <c r="U946" s="4">
        <f t="shared" si="2564"/>
        <v>0</v>
      </c>
      <c r="V946" s="4">
        <f t="shared" si="2564"/>
        <v>18.7</v>
      </c>
      <c r="W946" s="4">
        <f t="shared" si="2564"/>
        <v>0</v>
      </c>
      <c r="X946" s="4">
        <f t="shared" si="2564"/>
        <v>18.7</v>
      </c>
      <c r="Y946" s="4">
        <f t="shared" si="2564"/>
        <v>0</v>
      </c>
      <c r="Z946" s="4">
        <f t="shared" si="2564"/>
        <v>18.7</v>
      </c>
      <c r="AA946" s="4">
        <f t="shared" si="2565"/>
        <v>18.7</v>
      </c>
      <c r="AB946" s="4">
        <f t="shared" si="2564"/>
        <v>0</v>
      </c>
      <c r="AC946" s="4">
        <f t="shared" si="2564"/>
        <v>18.7</v>
      </c>
      <c r="AD946" s="4">
        <f t="shared" si="2564"/>
        <v>0</v>
      </c>
      <c r="AE946" s="4">
        <f t="shared" si="2564"/>
        <v>18.7</v>
      </c>
      <c r="AF946" s="4">
        <f t="shared" si="2564"/>
        <v>0</v>
      </c>
      <c r="AG946" s="4">
        <f t="shared" ref="AF946:AG951" si="2566">AG947</f>
        <v>18.7</v>
      </c>
      <c r="AH946" s="83"/>
    </row>
    <row r="947" spans="1:34" ht="15.75" hidden="1" outlineLevel="1" x14ac:dyDescent="0.2">
      <c r="A947" s="5" t="s">
        <v>490</v>
      </c>
      <c r="B947" s="5" t="s">
        <v>15</v>
      </c>
      <c r="C947" s="5"/>
      <c r="D947" s="5"/>
      <c r="E947" s="18" t="s">
        <v>16</v>
      </c>
      <c r="F947" s="4">
        <f t="shared" si="2564"/>
        <v>18.7</v>
      </c>
      <c r="G947" s="4">
        <f t="shared" si="2564"/>
        <v>0</v>
      </c>
      <c r="H947" s="4">
        <f t="shared" si="2564"/>
        <v>18.7</v>
      </c>
      <c r="I947" s="4">
        <f t="shared" si="2564"/>
        <v>0</v>
      </c>
      <c r="J947" s="4">
        <f t="shared" si="2564"/>
        <v>0</v>
      </c>
      <c r="K947" s="4">
        <f t="shared" si="2564"/>
        <v>0</v>
      </c>
      <c r="L947" s="4">
        <f t="shared" si="2564"/>
        <v>18.7</v>
      </c>
      <c r="M947" s="4">
        <f t="shared" si="2564"/>
        <v>0</v>
      </c>
      <c r="N947" s="4">
        <f t="shared" si="2564"/>
        <v>18.7</v>
      </c>
      <c r="O947" s="4">
        <f t="shared" si="2564"/>
        <v>0</v>
      </c>
      <c r="P947" s="4">
        <f t="shared" si="2564"/>
        <v>0</v>
      </c>
      <c r="Q947" s="4">
        <f t="shared" si="2564"/>
        <v>18.7</v>
      </c>
      <c r="R947" s="4">
        <f t="shared" ref="R947:R951" si="2567">R948</f>
        <v>18.7</v>
      </c>
      <c r="S947" s="4">
        <f t="shared" si="2564"/>
        <v>0</v>
      </c>
      <c r="T947" s="4">
        <f t="shared" si="2564"/>
        <v>18.7</v>
      </c>
      <c r="U947" s="4">
        <f t="shared" si="2564"/>
        <v>0</v>
      </c>
      <c r="V947" s="4">
        <f t="shared" si="2564"/>
        <v>18.7</v>
      </c>
      <c r="W947" s="4">
        <f t="shared" si="2564"/>
        <v>0</v>
      </c>
      <c r="X947" s="4">
        <f t="shared" si="2564"/>
        <v>18.7</v>
      </c>
      <c r="Y947" s="4">
        <f t="shared" si="2564"/>
        <v>0</v>
      </c>
      <c r="Z947" s="4">
        <f t="shared" si="2564"/>
        <v>18.7</v>
      </c>
      <c r="AA947" s="4">
        <f t="shared" ref="AA947:AA951" si="2568">AA948</f>
        <v>18.7</v>
      </c>
      <c r="AB947" s="4">
        <f t="shared" si="2564"/>
        <v>0</v>
      </c>
      <c r="AC947" s="4">
        <f t="shared" si="2564"/>
        <v>18.7</v>
      </c>
      <c r="AD947" s="4">
        <f t="shared" si="2564"/>
        <v>0</v>
      </c>
      <c r="AE947" s="4">
        <f t="shared" si="2564"/>
        <v>18.7</v>
      </c>
      <c r="AF947" s="4">
        <f t="shared" si="2566"/>
        <v>0</v>
      </c>
      <c r="AG947" s="4">
        <f t="shared" si="2566"/>
        <v>18.7</v>
      </c>
      <c r="AH947" s="83"/>
    </row>
    <row r="948" spans="1:34" ht="31.5" hidden="1" outlineLevel="2" x14ac:dyDescent="0.2">
      <c r="A948" s="5" t="s">
        <v>490</v>
      </c>
      <c r="B948" s="5" t="s">
        <v>15</v>
      </c>
      <c r="C948" s="5" t="s">
        <v>52</v>
      </c>
      <c r="D948" s="5"/>
      <c r="E948" s="18" t="s">
        <v>53</v>
      </c>
      <c r="F948" s="4">
        <f t="shared" si="2564"/>
        <v>18.7</v>
      </c>
      <c r="G948" s="4">
        <f t="shared" si="2564"/>
        <v>0</v>
      </c>
      <c r="H948" s="4">
        <f t="shared" si="2564"/>
        <v>18.7</v>
      </c>
      <c r="I948" s="4">
        <f t="shared" si="2564"/>
        <v>0</v>
      </c>
      <c r="J948" s="4">
        <f t="shared" si="2564"/>
        <v>0</v>
      </c>
      <c r="K948" s="4">
        <f t="shared" si="2564"/>
        <v>0</v>
      </c>
      <c r="L948" s="4">
        <f t="shared" si="2564"/>
        <v>18.7</v>
      </c>
      <c r="M948" s="4">
        <f t="shared" si="2564"/>
        <v>0</v>
      </c>
      <c r="N948" s="4">
        <f t="shared" si="2564"/>
        <v>18.7</v>
      </c>
      <c r="O948" s="4">
        <f t="shared" si="2564"/>
        <v>0</v>
      </c>
      <c r="P948" s="4">
        <f t="shared" si="2564"/>
        <v>0</v>
      </c>
      <c r="Q948" s="4">
        <f t="shared" si="2564"/>
        <v>18.7</v>
      </c>
      <c r="R948" s="4">
        <f t="shared" si="2567"/>
        <v>18.7</v>
      </c>
      <c r="S948" s="4">
        <f t="shared" si="2564"/>
        <v>0</v>
      </c>
      <c r="T948" s="4">
        <f t="shared" si="2564"/>
        <v>18.7</v>
      </c>
      <c r="U948" s="4">
        <f t="shared" si="2564"/>
        <v>0</v>
      </c>
      <c r="V948" s="4">
        <f t="shared" si="2564"/>
        <v>18.7</v>
      </c>
      <c r="W948" s="4">
        <f t="shared" si="2564"/>
        <v>0</v>
      </c>
      <c r="X948" s="4">
        <f t="shared" si="2564"/>
        <v>18.7</v>
      </c>
      <c r="Y948" s="4">
        <f t="shared" si="2564"/>
        <v>0</v>
      </c>
      <c r="Z948" s="4">
        <f t="shared" si="2564"/>
        <v>18.7</v>
      </c>
      <c r="AA948" s="4">
        <f t="shared" si="2568"/>
        <v>18.7</v>
      </c>
      <c r="AB948" s="4">
        <f t="shared" si="2564"/>
        <v>0</v>
      </c>
      <c r="AC948" s="4">
        <f t="shared" si="2564"/>
        <v>18.7</v>
      </c>
      <c r="AD948" s="4">
        <f t="shared" si="2564"/>
        <v>0</v>
      </c>
      <c r="AE948" s="4">
        <f t="shared" si="2564"/>
        <v>18.7</v>
      </c>
      <c r="AF948" s="4">
        <f t="shared" si="2566"/>
        <v>0</v>
      </c>
      <c r="AG948" s="4">
        <f t="shared" si="2566"/>
        <v>18.7</v>
      </c>
      <c r="AH948" s="83"/>
    </row>
    <row r="949" spans="1:34" ht="31.5" hidden="1" outlineLevel="3" x14ac:dyDescent="0.2">
      <c r="A949" s="5" t="s">
        <v>490</v>
      </c>
      <c r="B949" s="5" t="s">
        <v>15</v>
      </c>
      <c r="C949" s="5" t="s">
        <v>98</v>
      </c>
      <c r="D949" s="5"/>
      <c r="E949" s="18" t="s">
        <v>99</v>
      </c>
      <c r="F949" s="4">
        <f t="shared" si="2564"/>
        <v>18.7</v>
      </c>
      <c r="G949" s="4">
        <f t="shared" si="2564"/>
        <v>0</v>
      </c>
      <c r="H949" s="4">
        <f t="shared" si="2564"/>
        <v>18.7</v>
      </c>
      <c r="I949" s="4">
        <f t="shared" si="2564"/>
        <v>0</v>
      </c>
      <c r="J949" s="4">
        <f t="shared" si="2564"/>
        <v>0</v>
      </c>
      <c r="K949" s="4">
        <f t="shared" si="2564"/>
        <v>0</v>
      </c>
      <c r="L949" s="4">
        <f t="shared" si="2564"/>
        <v>18.7</v>
      </c>
      <c r="M949" s="4">
        <f t="shared" si="2564"/>
        <v>0</v>
      </c>
      <c r="N949" s="4">
        <f t="shared" si="2564"/>
        <v>18.7</v>
      </c>
      <c r="O949" s="4">
        <f t="shared" si="2564"/>
        <v>0</v>
      </c>
      <c r="P949" s="4">
        <f t="shared" si="2564"/>
        <v>0</v>
      </c>
      <c r="Q949" s="4">
        <f t="shared" si="2564"/>
        <v>18.7</v>
      </c>
      <c r="R949" s="4">
        <f t="shared" si="2567"/>
        <v>18.7</v>
      </c>
      <c r="S949" s="4">
        <f t="shared" si="2564"/>
        <v>0</v>
      </c>
      <c r="T949" s="4">
        <f t="shared" si="2564"/>
        <v>18.7</v>
      </c>
      <c r="U949" s="4">
        <f t="shared" si="2564"/>
        <v>0</v>
      </c>
      <c r="V949" s="4">
        <f t="shared" si="2564"/>
        <v>18.7</v>
      </c>
      <c r="W949" s="4">
        <f t="shared" si="2564"/>
        <v>0</v>
      </c>
      <c r="X949" s="4">
        <f t="shared" si="2564"/>
        <v>18.7</v>
      </c>
      <c r="Y949" s="4">
        <f t="shared" si="2564"/>
        <v>0</v>
      </c>
      <c r="Z949" s="4">
        <f t="shared" si="2564"/>
        <v>18.7</v>
      </c>
      <c r="AA949" s="4">
        <f t="shared" si="2568"/>
        <v>18.7</v>
      </c>
      <c r="AB949" s="4">
        <f t="shared" si="2564"/>
        <v>0</v>
      </c>
      <c r="AC949" s="4">
        <f t="shared" si="2564"/>
        <v>18.7</v>
      </c>
      <c r="AD949" s="4">
        <f t="shared" si="2564"/>
        <v>0</v>
      </c>
      <c r="AE949" s="4">
        <f t="shared" si="2564"/>
        <v>18.7</v>
      </c>
      <c r="AF949" s="4">
        <f t="shared" si="2566"/>
        <v>0</v>
      </c>
      <c r="AG949" s="4">
        <f t="shared" si="2566"/>
        <v>18.7</v>
      </c>
      <c r="AH949" s="83"/>
    </row>
    <row r="950" spans="1:34" ht="47.25" hidden="1" outlineLevel="4" x14ac:dyDescent="0.2">
      <c r="A950" s="5" t="s">
        <v>490</v>
      </c>
      <c r="B950" s="5" t="s">
        <v>15</v>
      </c>
      <c r="C950" s="5" t="s">
        <v>100</v>
      </c>
      <c r="D950" s="5"/>
      <c r="E950" s="18" t="s">
        <v>101</v>
      </c>
      <c r="F950" s="4">
        <f t="shared" si="2564"/>
        <v>18.7</v>
      </c>
      <c r="G950" s="4">
        <f t="shared" si="2564"/>
        <v>0</v>
      </c>
      <c r="H950" s="4">
        <f t="shared" si="2564"/>
        <v>18.7</v>
      </c>
      <c r="I950" s="4">
        <f t="shared" si="2564"/>
        <v>0</v>
      </c>
      <c r="J950" s="4">
        <f t="shared" si="2564"/>
        <v>0</v>
      </c>
      <c r="K950" s="4">
        <f t="shared" si="2564"/>
        <v>0</v>
      </c>
      <c r="L950" s="4">
        <f t="shared" si="2564"/>
        <v>18.7</v>
      </c>
      <c r="M950" s="4">
        <f t="shared" si="2564"/>
        <v>0</v>
      </c>
      <c r="N950" s="4">
        <f t="shared" si="2564"/>
        <v>18.7</v>
      </c>
      <c r="O950" s="4">
        <f t="shared" si="2564"/>
        <v>0</v>
      </c>
      <c r="P950" s="4">
        <f t="shared" si="2564"/>
        <v>0</v>
      </c>
      <c r="Q950" s="4">
        <f t="shared" si="2564"/>
        <v>18.7</v>
      </c>
      <c r="R950" s="4">
        <f t="shared" si="2567"/>
        <v>18.7</v>
      </c>
      <c r="S950" s="4">
        <f t="shared" si="2564"/>
        <v>0</v>
      </c>
      <c r="T950" s="4">
        <f t="shared" si="2564"/>
        <v>18.7</v>
      </c>
      <c r="U950" s="4">
        <f t="shared" si="2564"/>
        <v>0</v>
      </c>
      <c r="V950" s="4">
        <f t="shared" si="2564"/>
        <v>18.7</v>
      </c>
      <c r="W950" s="4">
        <f t="shared" si="2564"/>
        <v>0</v>
      </c>
      <c r="X950" s="4">
        <f t="shared" si="2564"/>
        <v>18.7</v>
      </c>
      <c r="Y950" s="4">
        <f t="shared" si="2564"/>
        <v>0</v>
      </c>
      <c r="Z950" s="4">
        <f t="shared" si="2564"/>
        <v>18.7</v>
      </c>
      <c r="AA950" s="4">
        <f t="shared" si="2568"/>
        <v>18.7</v>
      </c>
      <c r="AB950" s="4">
        <f t="shared" si="2564"/>
        <v>0</v>
      </c>
      <c r="AC950" s="4">
        <f t="shared" si="2564"/>
        <v>18.7</v>
      </c>
      <c r="AD950" s="4">
        <f t="shared" si="2564"/>
        <v>0</v>
      </c>
      <c r="AE950" s="4">
        <f t="shared" si="2564"/>
        <v>18.7</v>
      </c>
      <c r="AF950" s="4">
        <f t="shared" si="2566"/>
        <v>0</v>
      </c>
      <c r="AG950" s="4">
        <f t="shared" si="2566"/>
        <v>18.7</v>
      </c>
      <c r="AH950" s="83"/>
    </row>
    <row r="951" spans="1:34" ht="15.75" hidden="1" outlineLevel="5" x14ac:dyDescent="0.2">
      <c r="A951" s="5" t="s">
        <v>490</v>
      </c>
      <c r="B951" s="5" t="s">
        <v>15</v>
      </c>
      <c r="C951" s="5" t="s">
        <v>102</v>
      </c>
      <c r="D951" s="5"/>
      <c r="E951" s="18" t="s">
        <v>103</v>
      </c>
      <c r="F951" s="4">
        <f t="shared" si="2564"/>
        <v>18.7</v>
      </c>
      <c r="G951" s="4">
        <f t="shared" si="2564"/>
        <v>0</v>
      </c>
      <c r="H951" s="4">
        <f t="shared" si="2564"/>
        <v>18.7</v>
      </c>
      <c r="I951" s="4">
        <f t="shared" si="2564"/>
        <v>0</v>
      </c>
      <c r="J951" s="4">
        <f t="shared" si="2564"/>
        <v>0</v>
      </c>
      <c r="K951" s="4">
        <f t="shared" si="2564"/>
        <v>0</v>
      </c>
      <c r="L951" s="4">
        <f t="shared" si="2564"/>
        <v>18.7</v>
      </c>
      <c r="M951" s="4">
        <f t="shared" si="2564"/>
        <v>0</v>
      </c>
      <c r="N951" s="4">
        <f t="shared" si="2564"/>
        <v>18.7</v>
      </c>
      <c r="O951" s="4">
        <f t="shared" si="2564"/>
        <v>0</v>
      </c>
      <c r="P951" s="4">
        <f t="shared" si="2564"/>
        <v>0</v>
      </c>
      <c r="Q951" s="4">
        <f t="shared" si="2564"/>
        <v>18.7</v>
      </c>
      <c r="R951" s="4">
        <f t="shared" si="2567"/>
        <v>18.7</v>
      </c>
      <c r="S951" s="4">
        <f t="shared" si="2564"/>
        <v>0</v>
      </c>
      <c r="T951" s="4">
        <f t="shared" si="2564"/>
        <v>18.7</v>
      </c>
      <c r="U951" s="4">
        <f t="shared" si="2564"/>
        <v>0</v>
      </c>
      <c r="V951" s="4">
        <f t="shared" si="2564"/>
        <v>18.7</v>
      </c>
      <c r="W951" s="4">
        <f t="shared" si="2564"/>
        <v>0</v>
      </c>
      <c r="X951" s="4">
        <f t="shared" si="2564"/>
        <v>18.7</v>
      </c>
      <c r="Y951" s="4">
        <f t="shared" si="2564"/>
        <v>0</v>
      </c>
      <c r="Z951" s="4">
        <f t="shared" si="2564"/>
        <v>18.7</v>
      </c>
      <c r="AA951" s="4">
        <f t="shared" si="2568"/>
        <v>18.7</v>
      </c>
      <c r="AB951" s="4">
        <f t="shared" si="2564"/>
        <v>0</v>
      </c>
      <c r="AC951" s="4">
        <f t="shared" si="2564"/>
        <v>18.7</v>
      </c>
      <c r="AD951" s="4">
        <f t="shared" si="2564"/>
        <v>0</v>
      </c>
      <c r="AE951" s="4">
        <f t="shared" si="2564"/>
        <v>18.7</v>
      </c>
      <c r="AF951" s="4">
        <f t="shared" si="2566"/>
        <v>0</v>
      </c>
      <c r="AG951" s="4">
        <f t="shared" si="2566"/>
        <v>18.7</v>
      </c>
      <c r="AH951" s="83"/>
    </row>
    <row r="952" spans="1:34" ht="31.5" hidden="1" outlineLevel="7" x14ac:dyDescent="0.2">
      <c r="A952" s="11" t="s">
        <v>490</v>
      </c>
      <c r="B952" s="11" t="s">
        <v>15</v>
      </c>
      <c r="C952" s="11" t="s">
        <v>102</v>
      </c>
      <c r="D952" s="11" t="s">
        <v>11</v>
      </c>
      <c r="E952" s="15" t="s">
        <v>12</v>
      </c>
      <c r="F952" s="8">
        <v>18.7</v>
      </c>
      <c r="G952" s="8"/>
      <c r="H952" s="8">
        <f t="shared" ref="H952" si="2569">SUM(F952:G952)</f>
        <v>18.7</v>
      </c>
      <c r="I952" s="8"/>
      <c r="J952" s="8"/>
      <c r="K952" s="8"/>
      <c r="L952" s="8">
        <f t="shared" ref="L952" si="2570">SUM(H952:K952)</f>
        <v>18.7</v>
      </c>
      <c r="M952" s="8"/>
      <c r="N952" s="8">
        <f>SUM(L952:M952)</f>
        <v>18.7</v>
      </c>
      <c r="O952" s="8"/>
      <c r="P952" s="8"/>
      <c r="Q952" s="8">
        <f>SUM(N952:P952)</f>
        <v>18.7</v>
      </c>
      <c r="R952" s="8">
        <v>18.7</v>
      </c>
      <c r="S952" s="8"/>
      <c r="T952" s="8">
        <f t="shared" ref="T952" si="2571">SUM(R952:S952)</f>
        <v>18.7</v>
      </c>
      <c r="U952" s="8"/>
      <c r="V952" s="8">
        <f t="shared" ref="V952" si="2572">SUM(T952:U952)</f>
        <v>18.7</v>
      </c>
      <c r="W952" s="8"/>
      <c r="X952" s="8">
        <f>SUM(V952:W952)</f>
        <v>18.7</v>
      </c>
      <c r="Y952" s="8"/>
      <c r="Z952" s="8">
        <f>SUM(X952:Y952)</f>
        <v>18.7</v>
      </c>
      <c r="AA952" s="8">
        <v>18.7</v>
      </c>
      <c r="AB952" s="8"/>
      <c r="AC952" s="8">
        <f t="shared" ref="AC952" si="2573">SUM(AA952:AB952)</f>
        <v>18.7</v>
      </c>
      <c r="AD952" s="8"/>
      <c r="AE952" s="8">
        <f t="shared" ref="AE952" si="2574">SUM(AC952:AD952)</f>
        <v>18.7</v>
      </c>
      <c r="AF952" s="8"/>
      <c r="AG952" s="8">
        <f>SUM(AE952:AF952)</f>
        <v>18.7</v>
      </c>
      <c r="AH952" s="83"/>
    </row>
    <row r="953" spans="1:34" ht="15.75" hidden="1" outlineLevel="7" x14ac:dyDescent="0.2">
      <c r="A953" s="5" t="s">
        <v>490</v>
      </c>
      <c r="B953" s="5" t="s">
        <v>553</v>
      </c>
      <c r="C953" s="11"/>
      <c r="D953" s="11"/>
      <c r="E953" s="12" t="s">
        <v>537</v>
      </c>
      <c r="F953" s="4">
        <f>F954+F960+F971</f>
        <v>38012.5</v>
      </c>
      <c r="G953" s="4">
        <f t="shared" ref="G953:J953" si="2575">G954+G960+G971</f>
        <v>0</v>
      </c>
      <c r="H953" s="4">
        <f t="shared" si="2575"/>
        <v>38012.5</v>
      </c>
      <c r="I953" s="4">
        <f t="shared" si="2575"/>
        <v>0</v>
      </c>
      <c r="J953" s="4">
        <f t="shared" si="2575"/>
        <v>0</v>
      </c>
      <c r="K953" s="4">
        <f t="shared" ref="K953:L953" si="2576">K954+K960+K971</f>
        <v>29.5</v>
      </c>
      <c r="L953" s="4">
        <f t="shared" si="2576"/>
        <v>38042</v>
      </c>
      <c r="M953" s="4">
        <f t="shared" ref="M953:Q953" si="2577">M954+M960+M971</f>
        <v>0</v>
      </c>
      <c r="N953" s="4">
        <f t="shared" si="2577"/>
        <v>38042</v>
      </c>
      <c r="O953" s="4">
        <f t="shared" si="2577"/>
        <v>0</v>
      </c>
      <c r="P953" s="4">
        <f t="shared" si="2577"/>
        <v>0</v>
      </c>
      <c r="Q953" s="4">
        <f t="shared" si="2577"/>
        <v>38042</v>
      </c>
      <c r="R953" s="4">
        <f t="shared" ref="R953:AA953" si="2578">R954+R960+R971</f>
        <v>37187.800000000003</v>
      </c>
      <c r="S953" s="4">
        <f t="shared" ref="S953" si="2579">S954+S960+S971</f>
        <v>0</v>
      </c>
      <c r="T953" s="4">
        <f t="shared" ref="T953:Z953" si="2580">T954+T960+T971</f>
        <v>37187.800000000003</v>
      </c>
      <c r="U953" s="4">
        <f t="shared" si="2580"/>
        <v>0</v>
      </c>
      <c r="V953" s="4">
        <f t="shared" si="2580"/>
        <v>37187.800000000003</v>
      </c>
      <c r="W953" s="4">
        <f t="shared" si="2580"/>
        <v>0</v>
      </c>
      <c r="X953" s="4">
        <f t="shared" si="2580"/>
        <v>37187.800000000003</v>
      </c>
      <c r="Y953" s="4">
        <f t="shared" si="2580"/>
        <v>0</v>
      </c>
      <c r="Z953" s="4">
        <f t="shared" si="2580"/>
        <v>37187.800000000003</v>
      </c>
      <c r="AA953" s="4">
        <f t="shared" si="2578"/>
        <v>37187.800000000003</v>
      </c>
      <c r="AB953" s="4">
        <f t="shared" ref="AB953" si="2581">AB954+AB960+AB971</f>
        <v>0</v>
      </c>
      <c r="AC953" s="4">
        <f t="shared" ref="AC953:AG953" si="2582">AC954+AC960+AC971</f>
        <v>37187.800000000003</v>
      </c>
      <c r="AD953" s="4">
        <f t="shared" si="2582"/>
        <v>0</v>
      </c>
      <c r="AE953" s="4">
        <f t="shared" si="2582"/>
        <v>37187.800000000003</v>
      </c>
      <c r="AF953" s="4">
        <f t="shared" si="2582"/>
        <v>0</v>
      </c>
      <c r="AG953" s="4">
        <f t="shared" si="2582"/>
        <v>37187.800000000003</v>
      </c>
      <c r="AH953" s="83"/>
    </row>
    <row r="954" spans="1:34" ht="15.75" hidden="1" outlineLevel="1" x14ac:dyDescent="0.2">
      <c r="A954" s="5" t="s">
        <v>490</v>
      </c>
      <c r="B954" s="5" t="s">
        <v>414</v>
      </c>
      <c r="C954" s="5"/>
      <c r="D954" s="5"/>
      <c r="E954" s="18" t="s">
        <v>415</v>
      </c>
      <c r="F954" s="4">
        <f>F955</f>
        <v>37449.800000000003</v>
      </c>
      <c r="G954" s="4">
        <f t="shared" ref="G954:Q958" si="2583">G955</f>
        <v>0</v>
      </c>
      <c r="H954" s="4">
        <f t="shared" si="2583"/>
        <v>37449.800000000003</v>
      </c>
      <c r="I954" s="4">
        <f t="shared" si="2583"/>
        <v>0</v>
      </c>
      <c r="J954" s="4">
        <f t="shared" si="2583"/>
        <v>0</v>
      </c>
      <c r="K954" s="4">
        <f t="shared" si="2583"/>
        <v>29.5</v>
      </c>
      <c r="L954" s="4">
        <f t="shared" si="2583"/>
        <v>37479.300000000003</v>
      </c>
      <c r="M954" s="4">
        <f t="shared" si="2583"/>
        <v>0</v>
      </c>
      <c r="N954" s="4">
        <f t="shared" si="2583"/>
        <v>37479.300000000003</v>
      </c>
      <c r="O954" s="4">
        <f t="shared" si="2583"/>
        <v>0</v>
      </c>
      <c r="P954" s="4">
        <f t="shared" si="2583"/>
        <v>0</v>
      </c>
      <c r="Q954" s="4">
        <f t="shared" si="2583"/>
        <v>37479.300000000003</v>
      </c>
      <c r="R954" s="4">
        <f t="shared" ref="R954:R958" si="2584">R955</f>
        <v>36702.800000000003</v>
      </c>
      <c r="S954" s="4">
        <f t="shared" ref="S954:S958" si="2585">S955</f>
        <v>0</v>
      </c>
      <c r="T954" s="4">
        <f t="shared" ref="T954:Z958" si="2586">T955</f>
        <v>36702.800000000003</v>
      </c>
      <c r="U954" s="4">
        <f t="shared" si="2586"/>
        <v>0</v>
      </c>
      <c r="V954" s="4">
        <f t="shared" si="2586"/>
        <v>36702.800000000003</v>
      </c>
      <c r="W954" s="4">
        <f t="shared" si="2586"/>
        <v>0</v>
      </c>
      <c r="X954" s="4">
        <f t="shared" si="2586"/>
        <v>36702.800000000003</v>
      </c>
      <c r="Y954" s="4">
        <f t="shared" si="2586"/>
        <v>0</v>
      </c>
      <c r="Z954" s="4">
        <f t="shared" si="2586"/>
        <v>36702.800000000003</v>
      </c>
      <c r="AA954" s="4">
        <f t="shared" ref="AA954:AA958" si="2587">AA955</f>
        <v>36702.800000000003</v>
      </c>
      <c r="AB954" s="4">
        <f t="shared" ref="AB954:AB958" si="2588">AB955</f>
        <v>0</v>
      </c>
      <c r="AC954" s="4">
        <f t="shared" ref="AC954:AG958" si="2589">AC955</f>
        <v>36702.800000000003</v>
      </c>
      <c r="AD954" s="4">
        <f t="shared" si="2589"/>
        <v>0</v>
      </c>
      <c r="AE954" s="4">
        <f t="shared" si="2589"/>
        <v>36702.800000000003</v>
      </c>
      <c r="AF954" s="4">
        <f t="shared" si="2589"/>
        <v>0</v>
      </c>
      <c r="AG954" s="4">
        <f t="shared" si="2589"/>
        <v>36702.800000000003</v>
      </c>
      <c r="AH954" s="83"/>
    </row>
    <row r="955" spans="1:34" ht="31.5" hidden="1" outlineLevel="2" x14ac:dyDescent="0.2">
      <c r="A955" s="5" t="s">
        <v>490</v>
      </c>
      <c r="B955" s="5" t="s">
        <v>414</v>
      </c>
      <c r="C955" s="5" t="s">
        <v>346</v>
      </c>
      <c r="D955" s="5"/>
      <c r="E955" s="18" t="s">
        <v>347</v>
      </c>
      <c r="F955" s="4">
        <f>F956</f>
        <v>37449.800000000003</v>
      </c>
      <c r="G955" s="4">
        <f t="shared" si="2583"/>
        <v>0</v>
      </c>
      <c r="H955" s="4">
        <f t="shared" si="2583"/>
        <v>37449.800000000003</v>
      </c>
      <c r="I955" s="4">
        <f t="shared" si="2583"/>
        <v>0</v>
      </c>
      <c r="J955" s="4">
        <f t="shared" si="2583"/>
        <v>0</v>
      </c>
      <c r="K955" s="4">
        <f t="shared" si="2583"/>
        <v>29.5</v>
      </c>
      <c r="L955" s="4">
        <f t="shared" si="2583"/>
        <v>37479.300000000003</v>
      </c>
      <c r="M955" s="4">
        <f t="shared" si="2583"/>
        <v>0</v>
      </c>
      <c r="N955" s="4">
        <f t="shared" si="2583"/>
        <v>37479.300000000003</v>
      </c>
      <c r="O955" s="4">
        <f t="shared" si="2583"/>
        <v>0</v>
      </c>
      <c r="P955" s="4">
        <f t="shared" si="2583"/>
        <v>0</v>
      </c>
      <c r="Q955" s="4">
        <f t="shared" si="2583"/>
        <v>37479.300000000003</v>
      </c>
      <c r="R955" s="4">
        <f t="shared" si="2584"/>
        <v>36702.800000000003</v>
      </c>
      <c r="S955" s="4">
        <f t="shared" si="2585"/>
        <v>0</v>
      </c>
      <c r="T955" s="4">
        <f t="shared" si="2586"/>
        <v>36702.800000000003</v>
      </c>
      <c r="U955" s="4">
        <f t="shared" si="2586"/>
        <v>0</v>
      </c>
      <c r="V955" s="4">
        <f t="shared" si="2586"/>
        <v>36702.800000000003</v>
      </c>
      <c r="W955" s="4">
        <f t="shared" si="2586"/>
        <v>0</v>
      </c>
      <c r="X955" s="4">
        <f t="shared" si="2586"/>
        <v>36702.800000000003</v>
      </c>
      <c r="Y955" s="4">
        <f t="shared" si="2586"/>
        <v>0</v>
      </c>
      <c r="Z955" s="4">
        <f t="shared" si="2586"/>
        <v>36702.800000000003</v>
      </c>
      <c r="AA955" s="4">
        <f t="shared" si="2587"/>
        <v>36702.800000000003</v>
      </c>
      <c r="AB955" s="4">
        <f t="shared" si="2588"/>
        <v>0</v>
      </c>
      <c r="AC955" s="4">
        <f t="shared" si="2589"/>
        <v>36702.800000000003</v>
      </c>
      <c r="AD955" s="4">
        <f t="shared" si="2589"/>
        <v>0</v>
      </c>
      <c r="AE955" s="4">
        <f t="shared" si="2589"/>
        <v>36702.800000000003</v>
      </c>
      <c r="AF955" s="4">
        <f t="shared" si="2589"/>
        <v>0</v>
      </c>
      <c r="AG955" s="4">
        <f t="shared" si="2589"/>
        <v>36702.800000000003</v>
      </c>
      <c r="AH955" s="83"/>
    </row>
    <row r="956" spans="1:34" ht="31.5" hidden="1" outlineLevel="3" x14ac:dyDescent="0.2">
      <c r="A956" s="5" t="s">
        <v>490</v>
      </c>
      <c r="B956" s="5" t="s">
        <v>414</v>
      </c>
      <c r="C956" s="5" t="s">
        <v>492</v>
      </c>
      <c r="D956" s="5"/>
      <c r="E956" s="18" t="s">
        <v>493</v>
      </c>
      <c r="F956" s="4">
        <f>F957</f>
        <v>37449.800000000003</v>
      </c>
      <c r="G956" s="4">
        <f t="shared" si="2583"/>
        <v>0</v>
      </c>
      <c r="H956" s="4">
        <f t="shared" si="2583"/>
        <v>37449.800000000003</v>
      </c>
      <c r="I956" s="4">
        <f t="shared" si="2583"/>
        <v>0</v>
      </c>
      <c r="J956" s="4">
        <f t="shared" si="2583"/>
        <v>0</v>
      </c>
      <c r="K956" s="4">
        <f t="shared" si="2583"/>
        <v>29.5</v>
      </c>
      <c r="L956" s="4">
        <f t="shared" si="2583"/>
        <v>37479.300000000003</v>
      </c>
      <c r="M956" s="4">
        <f t="shared" si="2583"/>
        <v>0</v>
      </c>
      <c r="N956" s="4">
        <f t="shared" si="2583"/>
        <v>37479.300000000003</v>
      </c>
      <c r="O956" s="4">
        <f t="shared" si="2583"/>
        <v>0</v>
      </c>
      <c r="P956" s="4">
        <f t="shared" si="2583"/>
        <v>0</v>
      </c>
      <c r="Q956" s="4">
        <f t="shared" si="2583"/>
        <v>37479.300000000003</v>
      </c>
      <c r="R956" s="4">
        <f t="shared" si="2584"/>
        <v>36702.800000000003</v>
      </c>
      <c r="S956" s="4">
        <f t="shared" si="2585"/>
        <v>0</v>
      </c>
      <c r="T956" s="4">
        <f t="shared" si="2586"/>
        <v>36702.800000000003</v>
      </c>
      <c r="U956" s="4">
        <f t="shared" si="2586"/>
        <v>0</v>
      </c>
      <c r="V956" s="4">
        <f t="shared" si="2586"/>
        <v>36702.800000000003</v>
      </c>
      <c r="W956" s="4">
        <f t="shared" si="2586"/>
        <v>0</v>
      </c>
      <c r="X956" s="4">
        <f t="shared" si="2586"/>
        <v>36702.800000000003</v>
      </c>
      <c r="Y956" s="4">
        <f t="shared" si="2586"/>
        <v>0</v>
      </c>
      <c r="Z956" s="4">
        <f t="shared" si="2586"/>
        <v>36702.800000000003</v>
      </c>
      <c r="AA956" s="4">
        <f t="shared" si="2587"/>
        <v>36702.800000000003</v>
      </c>
      <c r="AB956" s="4">
        <f t="shared" si="2588"/>
        <v>0</v>
      </c>
      <c r="AC956" s="4">
        <f t="shared" si="2589"/>
        <v>36702.800000000003</v>
      </c>
      <c r="AD956" s="4">
        <f t="shared" si="2589"/>
        <v>0</v>
      </c>
      <c r="AE956" s="4">
        <f t="shared" si="2589"/>
        <v>36702.800000000003</v>
      </c>
      <c r="AF956" s="4">
        <f t="shared" si="2589"/>
        <v>0</v>
      </c>
      <c r="AG956" s="4">
        <f t="shared" si="2589"/>
        <v>36702.800000000003</v>
      </c>
      <c r="AH956" s="83"/>
    </row>
    <row r="957" spans="1:34" ht="31.5" hidden="1" outlineLevel="4" x14ac:dyDescent="0.2">
      <c r="A957" s="5" t="s">
        <v>490</v>
      </c>
      <c r="B957" s="5" t="s">
        <v>414</v>
      </c>
      <c r="C957" s="5" t="s">
        <v>494</v>
      </c>
      <c r="D957" s="5"/>
      <c r="E957" s="18" t="s">
        <v>57</v>
      </c>
      <c r="F957" s="4">
        <f>F958</f>
        <v>37449.800000000003</v>
      </c>
      <c r="G957" s="4">
        <f t="shared" si="2583"/>
        <v>0</v>
      </c>
      <c r="H957" s="4">
        <f t="shared" si="2583"/>
        <v>37449.800000000003</v>
      </c>
      <c r="I957" s="4">
        <f t="shared" si="2583"/>
        <v>0</v>
      </c>
      <c r="J957" s="4">
        <f t="shared" si="2583"/>
        <v>0</v>
      </c>
      <c r="K957" s="4">
        <f t="shared" si="2583"/>
        <v>29.5</v>
      </c>
      <c r="L957" s="4">
        <f t="shared" si="2583"/>
        <v>37479.300000000003</v>
      </c>
      <c r="M957" s="4">
        <f t="shared" si="2583"/>
        <v>0</v>
      </c>
      <c r="N957" s="4">
        <f t="shared" si="2583"/>
        <v>37479.300000000003</v>
      </c>
      <c r="O957" s="4">
        <f t="shared" si="2583"/>
        <v>0</v>
      </c>
      <c r="P957" s="4">
        <f t="shared" si="2583"/>
        <v>0</v>
      </c>
      <c r="Q957" s="4">
        <f t="shared" si="2583"/>
        <v>37479.300000000003</v>
      </c>
      <c r="R957" s="4">
        <f t="shared" si="2584"/>
        <v>36702.800000000003</v>
      </c>
      <c r="S957" s="4">
        <f t="shared" si="2585"/>
        <v>0</v>
      </c>
      <c r="T957" s="4">
        <f t="shared" si="2586"/>
        <v>36702.800000000003</v>
      </c>
      <c r="U957" s="4">
        <f t="shared" si="2586"/>
        <v>0</v>
      </c>
      <c r="V957" s="4">
        <f t="shared" si="2586"/>
        <v>36702.800000000003</v>
      </c>
      <c r="W957" s="4">
        <f t="shared" si="2586"/>
        <v>0</v>
      </c>
      <c r="X957" s="4">
        <f t="shared" si="2586"/>
        <v>36702.800000000003</v>
      </c>
      <c r="Y957" s="4">
        <f t="shared" si="2586"/>
        <v>0</v>
      </c>
      <c r="Z957" s="4">
        <f t="shared" si="2586"/>
        <v>36702.800000000003</v>
      </c>
      <c r="AA957" s="4">
        <f t="shared" si="2587"/>
        <v>36702.800000000003</v>
      </c>
      <c r="AB957" s="4">
        <f t="shared" si="2588"/>
        <v>0</v>
      </c>
      <c r="AC957" s="4">
        <f t="shared" si="2589"/>
        <v>36702.800000000003</v>
      </c>
      <c r="AD957" s="4">
        <f t="shared" si="2589"/>
        <v>0</v>
      </c>
      <c r="AE957" s="4">
        <f t="shared" si="2589"/>
        <v>36702.800000000003</v>
      </c>
      <c r="AF957" s="4">
        <f t="shared" si="2589"/>
        <v>0</v>
      </c>
      <c r="AG957" s="4">
        <f t="shared" si="2589"/>
        <v>36702.800000000003</v>
      </c>
      <c r="AH957" s="83"/>
    </row>
    <row r="958" spans="1:34" ht="15.75" hidden="1" outlineLevel="5" x14ac:dyDescent="0.2">
      <c r="A958" s="5" t="s">
        <v>490</v>
      </c>
      <c r="B958" s="5" t="s">
        <v>414</v>
      </c>
      <c r="C958" s="5" t="s">
        <v>495</v>
      </c>
      <c r="D958" s="5"/>
      <c r="E958" s="18" t="s">
        <v>417</v>
      </c>
      <c r="F958" s="4">
        <f>F959</f>
        <v>37449.800000000003</v>
      </c>
      <c r="G958" s="4">
        <f t="shared" si="2583"/>
        <v>0</v>
      </c>
      <c r="H958" s="4">
        <f t="shared" si="2583"/>
        <v>37449.800000000003</v>
      </c>
      <c r="I958" s="4">
        <f t="shared" si="2583"/>
        <v>0</v>
      </c>
      <c r="J958" s="4">
        <f t="shared" si="2583"/>
        <v>0</v>
      </c>
      <c r="K958" s="4">
        <f t="shared" si="2583"/>
        <v>29.5</v>
      </c>
      <c r="L958" s="4">
        <f t="shared" si="2583"/>
        <v>37479.300000000003</v>
      </c>
      <c r="M958" s="4">
        <f t="shared" si="2583"/>
        <v>0</v>
      </c>
      <c r="N958" s="4">
        <f t="shared" si="2583"/>
        <v>37479.300000000003</v>
      </c>
      <c r="O958" s="4">
        <f t="shared" si="2583"/>
        <v>0</v>
      </c>
      <c r="P958" s="4">
        <f t="shared" si="2583"/>
        <v>0</v>
      </c>
      <c r="Q958" s="4">
        <f t="shared" si="2583"/>
        <v>37479.300000000003</v>
      </c>
      <c r="R958" s="4">
        <f t="shared" si="2584"/>
        <v>36702.800000000003</v>
      </c>
      <c r="S958" s="4">
        <f t="shared" si="2585"/>
        <v>0</v>
      </c>
      <c r="T958" s="4">
        <f t="shared" si="2586"/>
        <v>36702.800000000003</v>
      </c>
      <c r="U958" s="4">
        <f t="shared" si="2586"/>
        <v>0</v>
      </c>
      <c r="V958" s="4">
        <f t="shared" si="2586"/>
        <v>36702.800000000003</v>
      </c>
      <c r="W958" s="4">
        <f t="shared" si="2586"/>
        <v>0</v>
      </c>
      <c r="X958" s="4">
        <f t="shared" si="2586"/>
        <v>36702.800000000003</v>
      </c>
      <c r="Y958" s="4">
        <f t="shared" si="2586"/>
        <v>0</v>
      </c>
      <c r="Z958" s="4">
        <f t="shared" si="2586"/>
        <v>36702.800000000003</v>
      </c>
      <c r="AA958" s="4">
        <f t="shared" si="2587"/>
        <v>36702.800000000003</v>
      </c>
      <c r="AB958" s="4">
        <f t="shared" si="2588"/>
        <v>0</v>
      </c>
      <c r="AC958" s="4">
        <f t="shared" si="2589"/>
        <v>36702.800000000003</v>
      </c>
      <c r="AD958" s="4">
        <f t="shared" si="2589"/>
        <v>0</v>
      </c>
      <c r="AE958" s="4">
        <f t="shared" si="2589"/>
        <v>36702.800000000003</v>
      </c>
      <c r="AF958" s="4">
        <f t="shared" si="2589"/>
        <v>0</v>
      </c>
      <c r="AG958" s="4">
        <f t="shared" si="2589"/>
        <v>36702.800000000003</v>
      </c>
      <c r="AH958" s="83"/>
    </row>
    <row r="959" spans="1:34" ht="31.5" hidden="1" outlineLevel="7" x14ac:dyDescent="0.2">
      <c r="A959" s="11" t="s">
        <v>490</v>
      </c>
      <c r="B959" s="11" t="s">
        <v>414</v>
      </c>
      <c r="C959" s="11" t="s">
        <v>495</v>
      </c>
      <c r="D959" s="11" t="s">
        <v>92</v>
      </c>
      <c r="E959" s="15" t="s">
        <v>93</v>
      </c>
      <c r="F959" s="8">
        <f>14807+22642.8</f>
        <v>37449.800000000003</v>
      </c>
      <c r="G959" s="8"/>
      <c r="H959" s="8">
        <f t="shared" ref="H959" si="2590">SUM(F959:G959)</f>
        <v>37449.800000000003</v>
      </c>
      <c r="I959" s="8"/>
      <c r="J959" s="8"/>
      <c r="K959" s="8">
        <v>29.5</v>
      </c>
      <c r="L959" s="8">
        <f t="shared" ref="L959" si="2591">SUM(H959:K959)</f>
        <v>37479.300000000003</v>
      </c>
      <c r="M959" s="8"/>
      <c r="N959" s="8">
        <f>SUM(L959:M959)</f>
        <v>37479.300000000003</v>
      </c>
      <c r="O959" s="8"/>
      <c r="P959" s="8"/>
      <c r="Q959" s="8">
        <f>SUM(N959:P959)</f>
        <v>37479.300000000003</v>
      </c>
      <c r="R959" s="8">
        <f>14060+22642.8</f>
        <v>36702.800000000003</v>
      </c>
      <c r="S959" s="8"/>
      <c r="T959" s="8">
        <f t="shared" ref="T959" si="2592">SUM(R959:S959)</f>
        <v>36702.800000000003</v>
      </c>
      <c r="U959" s="8"/>
      <c r="V959" s="8">
        <f t="shared" ref="V959" si="2593">SUM(T959:U959)</f>
        <v>36702.800000000003</v>
      </c>
      <c r="W959" s="8"/>
      <c r="X959" s="8">
        <f>SUM(V959:W959)</f>
        <v>36702.800000000003</v>
      </c>
      <c r="Y959" s="8"/>
      <c r="Z959" s="8">
        <f>SUM(X959:Y959)</f>
        <v>36702.800000000003</v>
      </c>
      <c r="AA959" s="8">
        <f>14060+22642.8</f>
        <v>36702.800000000003</v>
      </c>
      <c r="AB959" s="8"/>
      <c r="AC959" s="8">
        <f t="shared" ref="AC959" si="2594">SUM(AA959:AB959)</f>
        <v>36702.800000000003</v>
      </c>
      <c r="AD959" s="8"/>
      <c r="AE959" s="8">
        <f t="shared" ref="AE959" si="2595">SUM(AC959:AD959)</f>
        <v>36702.800000000003</v>
      </c>
      <c r="AF959" s="8"/>
      <c r="AG959" s="8">
        <f>SUM(AE959:AF959)</f>
        <v>36702.800000000003</v>
      </c>
      <c r="AH959" s="83"/>
    </row>
    <row r="960" spans="1:34" ht="31.5" hidden="1" outlineLevel="1" x14ac:dyDescent="0.2">
      <c r="A960" s="5" t="s">
        <v>490</v>
      </c>
      <c r="B960" s="5" t="s">
        <v>21</v>
      </c>
      <c r="C960" s="5"/>
      <c r="D960" s="5"/>
      <c r="E960" s="18" t="s">
        <v>22</v>
      </c>
      <c r="F960" s="4">
        <f>F961+F966</f>
        <v>24.5</v>
      </c>
      <c r="G960" s="4">
        <f t="shared" ref="G960:J960" si="2596">G961+G966</f>
        <v>0</v>
      </c>
      <c r="H960" s="4">
        <f t="shared" si="2596"/>
        <v>24.5</v>
      </c>
      <c r="I960" s="4">
        <f t="shared" si="2596"/>
        <v>0</v>
      </c>
      <c r="J960" s="4">
        <f t="shared" si="2596"/>
        <v>0</v>
      </c>
      <c r="K960" s="4">
        <f t="shared" ref="K960:L960" si="2597">K961+K966</f>
        <v>0</v>
      </c>
      <c r="L960" s="4">
        <f t="shared" si="2597"/>
        <v>24.5</v>
      </c>
      <c r="M960" s="4">
        <f t="shared" ref="M960:Q960" si="2598">M961+M966</f>
        <v>0</v>
      </c>
      <c r="N960" s="4">
        <f t="shared" si="2598"/>
        <v>24.5</v>
      </c>
      <c r="O960" s="4">
        <f t="shared" si="2598"/>
        <v>0</v>
      </c>
      <c r="P960" s="4">
        <f t="shared" si="2598"/>
        <v>0</v>
      </c>
      <c r="Q960" s="4">
        <f t="shared" si="2598"/>
        <v>24.5</v>
      </c>
      <c r="R960" s="4">
        <f t="shared" ref="R960:AA960" si="2599">R961+R966</f>
        <v>0</v>
      </c>
      <c r="S960" s="4">
        <f t="shared" ref="S960" si="2600">S961+S966</f>
        <v>0</v>
      </c>
      <c r="T960" s="4"/>
      <c r="U960" s="4">
        <f t="shared" ref="U960:Z960" si="2601">U961+U966</f>
        <v>0</v>
      </c>
      <c r="V960" s="4">
        <f t="shared" si="2601"/>
        <v>0</v>
      </c>
      <c r="W960" s="4">
        <f t="shared" si="2601"/>
        <v>0</v>
      </c>
      <c r="X960" s="4">
        <f t="shared" si="2601"/>
        <v>0</v>
      </c>
      <c r="Y960" s="4">
        <f t="shared" si="2601"/>
        <v>0</v>
      </c>
      <c r="Z960" s="4">
        <f t="shared" si="2601"/>
        <v>0</v>
      </c>
      <c r="AA960" s="4">
        <f t="shared" si="2599"/>
        <v>0</v>
      </c>
      <c r="AB960" s="4">
        <f t="shared" ref="AB960" si="2602">AB961+AB966</f>
        <v>0</v>
      </c>
      <c r="AC960" s="4"/>
      <c r="AD960" s="4">
        <f t="shared" ref="AD960:AG960" si="2603">AD961+AD966</f>
        <v>0</v>
      </c>
      <c r="AE960" s="4">
        <f t="shared" si="2603"/>
        <v>0</v>
      </c>
      <c r="AF960" s="4">
        <f t="shared" si="2603"/>
        <v>0</v>
      </c>
      <c r="AG960" s="4">
        <f t="shared" si="2603"/>
        <v>0</v>
      </c>
      <c r="AH960" s="83"/>
    </row>
    <row r="961" spans="1:34" ht="31.5" hidden="1" outlineLevel="2" x14ac:dyDescent="0.2">
      <c r="A961" s="5" t="s">
        <v>490</v>
      </c>
      <c r="B961" s="5" t="s">
        <v>21</v>
      </c>
      <c r="C961" s="5" t="s">
        <v>346</v>
      </c>
      <c r="D961" s="5"/>
      <c r="E961" s="18" t="s">
        <v>347</v>
      </c>
      <c r="F961" s="4">
        <f>F962</f>
        <v>4.5</v>
      </c>
      <c r="G961" s="4">
        <f t="shared" ref="G961:Q964" si="2604">G962</f>
        <v>0</v>
      </c>
      <c r="H961" s="4">
        <f t="shared" si="2604"/>
        <v>4.5</v>
      </c>
      <c r="I961" s="4">
        <f t="shared" si="2604"/>
        <v>0</v>
      </c>
      <c r="J961" s="4">
        <f t="shared" si="2604"/>
        <v>0</v>
      </c>
      <c r="K961" s="4">
        <f t="shared" si="2604"/>
        <v>0</v>
      </c>
      <c r="L961" s="4">
        <f t="shared" si="2604"/>
        <v>4.5</v>
      </c>
      <c r="M961" s="4">
        <f t="shared" si="2604"/>
        <v>0</v>
      </c>
      <c r="N961" s="4">
        <f t="shared" si="2604"/>
        <v>4.5</v>
      </c>
      <c r="O961" s="4">
        <f t="shared" si="2604"/>
        <v>0</v>
      </c>
      <c r="P961" s="4">
        <f t="shared" si="2604"/>
        <v>0</v>
      </c>
      <c r="Q961" s="4">
        <f t="shared" si="2604"/>
        <v>4.5</v>
      </c>
      <c r="R961" s="4">
        <f t="shared" ref="R961:R964" si="2605">R962</f>
        <v>0</v>
      </c>
      <c r="S961" s="4">
        <f t="shared" ref="S961:S964" si="2606">S962</f>
        <v>0</v>
      </c>
      <c r="T961" s="4"/>
      <c r="U961" s="4">
        <f t="shared" ref="U961:Z964" si="2607">U962</f>
        <v>0</v>
      </c>
      <c r="V961" s="4">
        <f t="shared" si="2607"/>
        <v>0</v>
      </c>
      <c r="W961" s="4">
        <f t="shared" si="2607"/>
        <v>0</v>
      </c>
      <c r="X961" s="4">
        <f t="shared" si="2607"/>
        <v>0</v>
      </c>
      <c r="Y961" s="4">
        <f t="shared" si="2607"/>
        <v>0</v>
      </c>
      <c r="Z961" s="4">
        <f t="shared" si="2607"/>
        <v>0</v>
      </c>
      <c r="AA961" s="4">
        <f t="shared" ref="AA961:AA964" si="2608">AA962</f>
        <v>0</v>
      </c>
      <c r="AB961" s="4">
        <f t="shared" ref="AB961:AB964" si="2609">AB962</f>
        <v>0</v>
      </c>
      <c r="AC961" s="4"/>
      <c r="AD961" s="4">
        <f t="shared" ref="AD961:AG964" si="2610">AD962</f>
        <v>0</v>
      </c>
      <c r="AE961" s="4">
        <f t="shared" si="2610"/>
        <v>0</v>
      </c>
      <c r="AF961" s="4">
        <f t="shared" si="2610"/>
        <v>0</v>
      </c>
      <c r="AG961" s="4">
        <f t="shared" si="2610"/>
        <v>0</v>
      </c>
      <c r="AH961" s="83"/>
    </row>
    <row r="962" spans="1:34" ht="31.5" hidden="1" outlineLevel="3" x14ac:dyDescent="0.2">
      <c r="A962" s="5" t="s">
        <v>490</v>
      </c>
      <c r="B962" s="5" t="s">
        <v>21</v>
      </c>
      <c r="C962" s="5" t="s">
        <v>492</v>
      </c>
      <c r="D962" s="5"/>
      <c r="E962" s="18" t="s">
        <v>493</v>
      </c>
      <c r="F962" s="4">
        <f>F963</f>
        <v>4.5</v>
      </c>
      <c r="G962" s="4">
        <f t="shared" si="2604"/>
        <v>0</v>
      </c>
      <c r="H962" s="4">
        <f t="shared" si="2604"/>
        <v>4.5</v>
      </c>
      <c r="I962" s="4">
        <f t="shared" si="2604"/>
        <v>0</v>
      </c>
      <c r="J962" s="4">
        <f t="shared" si="2604"/>
        <v>0</v>
      </c>
      <c r="K962" s="4">
        <f t="shared" si="2604"/>
        <v>0</v>
      </c>
      <c r="L962" s="4">
        <f t="shared" si="2604"/>
        <v>4.5</v>
      </c>
      <c r="M962" s="4">
        <f t="shared" si="2604"/>
        <v>0</v>
      </c>
      <c r="N962" s="4">
        <f t="shared" si="2604"/>
        <v>4.5</v>
      </c>
      <c r="O962" s="4">
        <f t="shared" si="2604"/>
        <v>0</v>
      </c>
      <c r="P962" s="4">
        <f t="shared" si="2604"/>
        <v>0</v>
      </c>
      <c r="Q962" s="4">
        <f t="shared" si="2604"/>
        <v>4.5</v>
      </c>
      <c r="R962" s="4">
        <f t="shared" si="2605"/>
        <v>0</v>
      </c>
      <c r="S962" s="4">
        <f t="shared" si="2606"/>
        <v>0</v>
      </c>
      <c r="T962" s="4"/>
      <c r="U962" s="4">
        <f t="shared" si="2607"/>
        <v>0</v>
      </c>
      <c r="V962" s="4">
        <f t="shared" si="2607"/>
        <v>0</v>
      </c>
      <c r="W962" s="4">
        <f t="shared" si="2607"/>
        <v>0</v>
      </c>
      <c r="X962" s="4">
        <f t="shared" si="2607"/>
        <v>0</v>
      </c>
      <c r="Y962" s="4">
        <f t="shared" si="2607"/>
        <v>0</v>
      </c>
      <c r="Z962" s="4">
        <f t="shared" si="2607"/>
        <v>0</v>
      </c>
      <c r="AA962" s="4">
        <f t="shared" si="2608"/>
        <v>0</v>
      </c>
      <c r="AB962" s="4">
        <f t="shared" si="2609"/>
        <v>0</v>
      </c>
      <c r="AC962" s="4"/>
      <c r="AD962" s="4">
        <f t="shared" si="2610"/>
        <v>0</v>
      </c>
      <c r="AE962" s="4">
        <f t="shared" si="2610"/>
        <v>0</v>
      </c>
      <c r="AF962" s="4">
        <f t="shared" si="2610"/>
        <v>0</v>
      </c>
      <c r="AG962" s="4">
        <f t="shared" si="2610"/>
        <v>0</v>
      </c>
      <c r="AH962" s="83"/>
    </row>
    <row r="963" spans="1:34" ht="31.5" hidden="1" outlineLevel="4" x14ac:dyDescent="0.2">
      <c r="A963" s="5" t="s">
        <v>490</v>
      </c>
      <c r="B963" s="5" t="s">
        <v>21</v>
      </c>
      <c r="C963" s="5" t="s">
        <v>494</v>
      </c>
      <c r="D963" s="5"/>
      <c r="E963" s="18" t="s">
        <v>57</v>
      </c>
      <c r="F963" s="4">
        <f>F964</f>
        <v>4.5</v>
      </c>
      <c r="G963" s="4">
        <f t="shared" si="2604"/>
        <v>0</v>
      </c>
      <c r="H963" s="4">
        <f t="shared" si="2604"/>
        <v>4.5</v>
      </c>
      <c r="I963" s="4">
        <f t="shared" si="2604"/>
        <v>0</v>
      </c>
      <c r="J963" s="4">
        <f t="shared" si="2604"/>
        <v>0</v>
      </c>
      <c r="K963" s="4">
        <f t="shared" si="2604"/>
        <v>0</v>
      </c>
      <c r="L963" s="4">
        <f t="shared" si="2604"/>
        <v>4.5</v>
      </c>
      <c r="M963" s="4">
        <f t="shared" si="2604"/>
        <v>0</v>
      </c>
      <c r="N963" s="4">
        <f t="shared" si="2604"/>
        <v>4.5</v>
      </c>
      <c r="O963" s="4">
        <f t="shared" si="2604"/>
        <v>0</v>
      </c>
      <c r="P963" s="4">
        <f t="shared" si="2604"/>
        <v>0</v>
      </c>
      <c r="Q963" s="4">
        <f t="shared" si="2604"/>
        <v>4.5</v>
      </c>
      <c r="R963" s="4">
        <f t="shared" si="2605"/>
        <v>0</v>
      </c>
      <c r="S963" s="4">
        <f t="shared" si="2606"/>
        <v>0</v>
      </c>
      <c r="T963" s="4"/>
      <c r="U963" s="4">
        <f t="shared" si="2607"/>
        <v>0</v>
      </c>
      <c r="V963" s="4">
        <f t="shared" si="2607"/>
        <v>0</v>
      </c>
      <c r="W963" s="4">
        <f t="shared" si="2607"/>
        <v>0</v>
      </c>
      <c r="X963" s="4">
        <f t="shared" si="2607"/>
        <v>0</v>
      </c>
      <c r="Y963" s="4">
        <f t="shared" si="2607"/>
        <v>0</v>
      </c>
      <c r="Z963" s="4">
        <f t="shared" si="2607"/>
        <v>0</v>
      </c>
      <c r="AA963" s="4">
        <f t="shared" si="2608"/>
        <v>0</v>
      </c>
      <c r="AB963" s="4">
        <f t="shared" si="2609"/>
        <v>0</v>
      </c>
      <c r="AC963" s="4"/>
      <c r="AD963" s="4">
        <f t="shared" si="2610"/>
        <v>0</v>
      </c>
      <c r="AE963" s="4">
        <f t="shared" si="2610"/>
        <v>0</v>
      </c>
      <c r="AF963" s="4">
        <f t="shared" si="2610"/>
        <v>0</v>
      </c>
      <c r="AG963" s="4">
        <f t="shared" si="2610"/>
        <v>0</v>
      </c>
      <c r="AH963" s="83"/>
    </row>
    <row r="964" spans="1:34" ht="31.5" hidden="1" outlineLevel="5" x14ac:dyDescent="0.2">
      <c r="A964" s="5" t="s">
        <v>490</v>
      </c>
      <c r="B964" s="5" t="s">
        <v>21</v>
      </c>
      <c r="C964" s="5" t="s">
        <v>496</v>
      </c>
      <c r="D964" s="5"/>
      <c r="E964" s="18" t="s">
        <v>551</v>
      </c>
      <c r="F964" s="4">
        <f>F965</f>
        <v>4.5</v>
      </c>
      <c r="G964" s="4">
        <f t="shared" si="2604"/>
        <v>0</v>
      </c>
      <c r="H964" s="4">
        <f t="shared" si="2604"/>
        <v>4.5</v>
      </c>
      <c r="I964" s="4">
        <f t="shared" si="2604"/>
        <v>0</v>
      </c>
      <c r="J964" s="4">
        <f t="shared" si="2604"/>
        <v>0</v>
      </c>
      <c r="K964" s="4">
        <f t="shared" si="2604"/>
        <v>0</v>
      </c>
      <c r="L964" s="4">
        <f t="shared" si="2604"/>
        <v>4.5</v>
      </c>
      <c r="M964" s="4">
        <f t="shared" si="2604"/>
        <v>0</v>
      </c>
      <c r="N964" s="4">
        <f t="shared" si="2604"/>
        <v>4.5</v>
      </c>
      <c r="O964" s="4">
        <f t="shared" si="2604"/>
        <v>0</v>
      </c>
      <c r="P964" s="4">
        <f t="shared" si="2604"/>
        <v>0</v>
      </c>
      <c r="Q964" s="4">
        <f t="shared" si="2604"/>
        <v>4.5</v>
      </c>
      <c r="R964" s="4">
        <f t="shared" si="2605"/>
        <v>0</v>
      </c>
      <c r="S964" s="4">
        <f t="shared" si="2606"/>
        <v>0</v>
      </c>
      <c r="T964" s="4"/>
      <c r="U964" s="4">
        <f t="shared" si="2607"/>
        <v>0</v>
      </c>
      <c r="V964" s="4">
        <f t="shared" si="2607"/>
        <v>0</v>
      </c>
      <c r="W964" s="4">
        <f t="shared" si="2607"/>
        <v>0</v>
      </c>
      <c r="X964" s="4">
        <f t="shared" si="2607"/>
        <v>0</v>
      </c>
      <c r="Y964" s="4">
        <f t="shared" si="2607"/>
        <v>0</v>
      </c>
      <c r="Z964" s="4">
        <f t="shared" si="2607"/>
        <v>0</v>
      </c>
      <c r="AA964" s="4">
        <f t="shared" si="2608"/>
        <v>0</v>
      </c>
      <c r="AB964" s="4">
        <f t="shared" si="2609"/>
        <v>0</v>
      </c>
      <c r="AC964" s="4"/>
      <c r="AD964" s="4">
        <f t="shared" si="2610"/>
        <v>0</v>
      </c>
      <c r="AE964" s="4">
        <f t="shared" si="2610"/>
        <v>0</v>
      </c>
      <c r="AF964" s="4">
        <f t="shared" si="2610"/>
        <v>0</v>
      </c>
      <c r="AG964" s="4">
        <f t="shared" si="2610"/>
        <v>0</v>
      </c>
      <c r="AH964" s="83"/>
    </row>
    <row r="965" spans="1:34" ht="31.5" hidden="1" outlineLevel="7" x14ac:dyDescent="0.2">
      <c r="A965" s="11" t="s">
        <v>490</v>
      </c>
      <c r="B965" s="11" t="s">
        <v>21</v>
      </c>
      <c r="C965" s="11" t="s">
        <v>496</v>
      </c>
      <c r="D965" s="11" t="s">
        <v>92</v>
      </c>
      <c r="E965" s="15" t="s">
        <v>93</v>
      </c>
      <c r="F965" s="8">
        <v>4.5</v>
      </c>
      <c r="G965" s="8"/>
      <c r="H965" s="8">
        <f t="shared" ref="H965" si="2611">SUM(F965:G965)</f>
        <v>4.5</v>
      </c>
      <c r="I965" s="8"/>
      <c r="J965" s="8"/>
      <c r="K965" s="8"/>
      <c r="L965" s="8">
        <f t="shared" ref="L965" si="2612">SUM(H965:K965)</f>
        <v>4.5</v>
      </c>
      <c r="M965" s="8"/>
      <c r="N965" s="8">
        <f>SUM(L965:M965)</f>
        <v>4.5</v>
      </c>
      <c r="O965" s="8"/>
      <c r="P965" s="8"/>
      <c r="Q965" s="8">
        <f>SUM(N965:P965)</f>
        <v>4.5</v>
      </c>
      <c r="R965" s="8"/>
      <c r="S965" s="8"/>
      <c r="T965" s="8"/>
      <c r="U965" s="8"/>
      <c r="V965" s="8">
        <f t="shared" ref="V965" si="2613">SUM(T965:U965)</f>
        <v>0</v>
      </c>
      <c r="W965" s="8"/>
      <c r="X965" s="8">
        <f>SUM(V965:W965)</f>
        <v>0</v>
      </c>
      <c r="Y965" s="8"/>
      <c r="Z965" s="8">
        <f>SUM(X965:Y965)</f>
        <v>0</v>
      </c>
      <c r="AA965" s="8"/>
      <c r="AB965" s="8"/>
      <c r="AC965" s="8"/>
      <c r="AD965" s="8"/>
      <c r="AE965" s="8">
        <f t="shared" ref="AE965" si="2614">SUM(AC965:AD965)</f>
        <v>0</v>
      </c>
      <c r="AF965" s="8"/>
      <c r="AG965" s="8">
        <f>SUM(AE965:AF965)</f>
        <v>0</v>
      </c>
      <c r="AH965" s="83"/>
    </row>
    <row r="966" spans="1:34" ht="31.5" hidden="1" outlineLevel="2" x14ac:dyDescent="0.2">
      <c r="A966" s="5" t="s">
        <v>490</v>
      </c>
      <c r="B966" s="5" t="s">
        <v>21</v>
      </c>
      <c r="C966" s="5" t="s">
        <v>52</v>
      </c>
      <c r="D966" s="5"/>
      <c r="E966" s="18" t="s">
        <v>53</v>
      </c>
      <c r="F966" s="4">
        <f>F967</f>
        <v>20</v>
      </c>
      <c r="G966" s="4">
        <f t="shared" ref="G966:Q969" si="2615">G967</f>
        <v>0</v>
      </c>
      <c r="H966" s="4">
        <f t="shared" si="2615"/>
        <v>20</v>
      </c>
      <c r="I966" s="4">
        <f t="shared" si="2615"/>
        <v>0</v>
      </c>
      <c r="J966" s="4">
        <f t="shared" si="2615"/>
        <v>0</v>
      </c>
      <c r="K966" s="4">
        <f t="shared" si="2615"/>
        <v>0</v>
      </c>
      <c r="L966" s="4">
        <f t="shared" si="2615"/>
        <v>20</v>
      </c>
      <c r="M966" s="4">
        <f t="shared" si="2615"/>
        <v>0</v>
      </c>
      <c r="N966" s="4">
        <f t="shared" si="2615"/>
        <v>20</v>
      </c>
      <c r="O966" s="4">
        <f t="shared" si="2615"/>
        <v>0</v>
      </c>
      <c r="P966" s="4">
        <f t="shared" si="2615"/>
        <v>0</v>
      </c>
      <c r="Q966" s="4">
        <f t="shared" si="2615"/>
        <v>20</v>
      </c>
      <c r="R966" s="4">
        <f t="shared" ref="R966:R969" si="2616">R967</f>
        <v>0</v>
      </c>
      <c r="S966" s="4">
        <f t="shared" ref="S966:S969" si="2617">S967</f>
        <v>0</v>
      </c>
      <c r="T966" s="4"/>
      <c r="U966" s="4">
        <f t="shared" ref="U966:Z969" si="2618">U967</f>
        <v>0</v>
      </c>
      <c r="V966" s="4">
        <f t="shared" si="2618"/>
        <v>0</v>
      </c>
      <c r="W966" s="4">
        <f t="shared" si="2618"/>
        <v>0</v>
      </c>
      <c r="X966" s="4">
        <f t="shared" si="2618"/>
        <v>0</v>
      </c>
      <c r="Y966" s="4">
        <f t="shared" si="2618"/>
        <v>0</v>
      </c>
      <c r="Z966" s="4">
        <f t="shared" si="2618"/>
        <v>0</v>
      </c>
      <c r="AA966" s="4">
        <f t="shared" ref="AA966:AA969" si="2619">AA967</f>
        <v>0</v>
      </c>
      <c r="AB966" s="4">
        <f t="shared" ref="AB966:AB969" si="2620">AB967</f>
        <v>0</v>
      </c>
      <c r="AC966" s="4"/>
      <c r="AD966" s="4">
        <f t="shared" ref="AD966:AG969" si="2621">AD967</f>
        <v>0</v>
      </c>
      <c r="AE966" s="4">
        <f t="shared" si="2621"/>
        <v>0</v>
      </c>
      <c r="AF966" s="4">
        <f t="shared" si="2621"/>
        <v>0</v>
      </c>
      <c r="AG966" s="4">
        <f t="shared" si="2621"/>
        <v>0</v>
      </c>
      <c r="AH966" s="83"/>
    </row>
    <row r="967" spans="1:34" ht="31.5" hidden="1" outlineLevel="3" x14ac:dyDescent="0.2">
      <c r="A967" s="5" t="s">
        <v>490</v>
      </c>
      <c r="B967" s="5" t="s">
        <v>21</v>
      </c>
      <c r="C967" s="5" t="s">
        <v>98</v>
      </c>
      <c r="D967" s="5"/>
      <c r="E967" s="18" t="s">
        <v>99</v>
      </c>
      <c r="F967" s="4">
        <f>F968</f>
        <v>20</v>
      </c>
      <c r="G967" s="4">
        <f t="shared" si="2615"/>
        <v>0</v>
      </c>
      <c r="H967" s="4">
        <f t="shared" si="2615"/>
        <v>20</v>
      </c>
      <c r="I967" s="4">
        <f t="shared" si="2615"/>
        <v>0</v>
      </c>
      <c r="J967" s="4">
        <f t="shared" si="2615"/>
        <v>0</v>
      </c>
      <c r="K967" s="4">
        <f t="shared" si="2615"/>
        <v>0</v>
      </c>
      <c r="L967" s="4">
        <f t="shared" si="2615"/>
        <v>20</v>
      </c>
      <c r="M967" s="4">
        <f t="shared" si="2615"/>
        <v>0</v>
      </c>
      <c r="N967" s="4">
        <f t="shared" si="2615"/>
        <v>20</v>
      </c>
      <c r="O967" s="4">
        <f t="shared" si="2615"/>
        <v>0</v>
      </c>
      <c r="P967" s="4">
        <f t="shared" si="2615"/>
        <v>0</v>
      </c>
      <c r="Q967" s="4">
        <f t="shared" si="2615"/>
        <v>20</v>
      </c>
      <c r="R967" s="4">
        <f t="shared" si="2616"/>
        <v>0</v>
      </c>
      <c r="S967" s="4">
        <f t="shared" si="2617"/>
        <v>0</v>
      </c>
      <c r="T967" s="4"/>
      <c r="U967" s="4">
        <f t="shared" si="2618"/>
        <v>0</v>
      </c>
      <c r="V967" s="4">
        <f t="shared" si="2618"/>
        <v>0</v>
      </c>
      <c r="W967" s="4">
        <f t="shared" si="2618"/>
        <v>0</v>
      </c>
      <c r="X967" s="4">
        <f t="shared" si="2618"/>
        <v>0</v>
      </c>
      <c r="Y967" s="4">
        <f t="shared" si="2618"/>
        <v>0</v>
      </c>
      <c r="Z967" s="4">
        <f t="shared" si="2618"/>
        <v>0</v>
      </c>
      <c r="AA967" s="4">
        <f t="shared" si="2619"/>
        <v>0</v>
      </c>
      <c r="AB967" s="4">
        <f t="shared" si="2620"/>
        <v>0</v>
      </c>
      <c r="AC967" s="4"/>
      <c r="AD967" s="4">
        <f t="shared" si="2621"/>
        <v>0</v>
      </c>
      <c r="AE967" s="4">
        <f t="shared" si="2621"/>
        <v>0</v>
      </c>
      <c r="AF967" s="4">
        <f t="shared" si="2621"/>
        <v>0</v>
      </c>
      <c r="AG967" s="4">
        <f t="shared" si="2621"/>
        <v>0</v>
      </c>
      <c r="AH967" s="83"/>
    </row>
    <row r="968" spans="1:34" ht="47.25" hidden="1" outlineLevel="4" x14ac:dyDescent="0.2">
      <c r="A968" s="5" t="s">
        <v>490</v>
      </c>
      <c r="B968" s="5" t="s">
        <v>21</v>
      </c>
      <c r="C968" s="5" t="s">
        <v>100</v>
      </c>
      <c r="D968" s="5"/>
      <c r="E968" s="18" t="s">
        <v>101</v>
      </c>
      <c r="F968" s="4">
        <f>F969</f>
        <v>20</v>
      </c>
      <c r="G968" s="4">
        <f t="shared" si="2615"/>
        <v>0</v>
      </c>
      <c r="H968" s="4">
        <f t="shared" si="2615"/>
        <v>20</v>
      </c>
      <c r="I968" s="4">
        <f t="shared" si="2615"/>
        <v>0</v>
      </c>
      <c r="J968" s="4">
        <f t="shared" si="2615"/>
        <v>0</v>
      </c>
      <c r="K968" s="4">
        <f t="shared" si="2615"/>
        <v>0</v>
      </c>
      <c r="L968" s="4">
        <f t="shared" si="2615"/>
        <v>20</v>
      </c>
      <c r="M968" s="4">
        <f t="shared" si="2615"/>
        <v>0</v>
      </c>
      <c r="N968" s="4">
        <f t="shared" si="2615"/>
        <v>20</v>
      </c>
      <c r="O968" s="4">
        <f t="shared" si="2615"/>
        <v>0</v>
      </c>
      <c r="P968" s="4">
        <f t="shared" si="2615"/>
        <v>0</v>
      </c>
      <c r="Q968" s="4">
        <f t="shared" si="2615"/>
        <v>20</v>
      </c>
      <c r="R968" s="4">
        <f t="shared" si="2616"/>
        <v>0</v>
      </c>
      <c r="S968" s="4">
        <f t="shared" si="2617"/>
        <v>0</v>
      </c>
      <c r="T968" s="4"/>
      <c r="U968" s="4">
        <f t="shared" si="2618"/>
        <v>0</v>
      </c>
      <c r="V968" s="4">
        <f t="shared" si="2618"/>
        <v>0</v>
      </c>
      <c r="W968" s="4">
        <f t="shared" si="2618"/>
        <v>0</v>
      </c>
      <c r="X968" s="4">
        <f t="shared" si="2618"/>
        <v>0</v>
      </c>
      <c r="Y968" s="4">
        <f t="shared" si="2618"/>
        <v>0</v>
      </c>
      <c r="Z968" s="4">
        <f t="shared" si="2618"/>
        <v>0</v>
      </c>
      <c r="AA968" s="4">
        <f t="shared" si="2619"/>
        <v>0</v>
      </c>
      <c r="AB968" s="4">
        <f t="shared" si="2620"/>
        <v>0</v>
      </c>
      <c r="AC968" s="4"/>
      <c r="AD968" s="4">
        <f t="shared" si="2621"/>
        <v>0</v>
      </c>
      <c r="AE968" s="4">
        <f t="shared" si="2621"/>
        <v>0</v>
      </c>
      <c r="AF968" s="4">
        <f t="shared" si="2621"/>
        <v>0</v>
      </c>
      <c r="AG968" s="4">
        <f t="shared" si="2621"/>
        <v>0</v>
      </c>
      <c r="AH968" s="83"/>
    </row>
    <row r="969" spans="1:34" ht="15.75" hidden="1" outlineLevel="5" x14ac:dyDescent="0.2">
      <c r="A969" s="5" t="s">
        <v>490</v>
      </c>
      <c r="B969" s="5" t="s">
        <v>21</v>
      </c>
      <c r="C969" s="5" t="s">
        <v>102</v>
      </c>
      <c r="D969" s="5"/>
      <c r="E969" s="18" t="s">
        <v>103</v>
      </c>
      <c r="F969" s="4">
        <f>F970</f>
        <v>20</v>
      </c>
      <c r="G969" s="4">
        <f t="shared" si="2615"/>
        <v>0</v>
      </c>
      <c r="H969" s="4">
        <f t="shared" si="2615"/>
        <v>20</v>
      </c>
      <c r="I969" s="4">
        <f t="shared" si="2615"/>
        <v>0</v>
      </c>
      <c r="J969" s="4">
        <f t="shared" si="2615"/>
        <v>0</v>
      </c>
      <c r="K969" s="4">
        <f t="shared" si="2615"/>
        <v>0</v>
      </c>
      <c r="L969" s="4">
        <f t="shared" si="2615"/>
        <v>20</v>
      </c>
      <c r="M969" s="4">
        <f t="shared" si="2615"/>
        <v>0</v>
      </c>
      <c r="N969" s="4">
        <f t="shared" si="2615"/>
        <v>20</v>
      </c>
      <c r="O969" s="4">
        <f t="shared" si="2615"/>
        <v>0</v>
      </c>
      <c r="P969" s="4">
        <f t="shared" si="2615"/>
        <v>0</v>
      </c>
      <c r="Q969" s="4">
        <f t="shared" si="2615"/>
        <v>20</v>
      </c>
      <c r="R969" s="4">
        <f t="shared" si="2616"/>
        <v>0</v>
      </c>
      <c r="S969" s="4">
        <f t="shared" si="2617"/>
        <v>0</v>
      </c>
      <c r="T969" s="4"/>
      <c r="U969" s="4">
        <f t="shared" si="2618"/>
        <v>0</v>
      </c>
      <c r="V969" s="4">
        <f t="shared" si="2618"/>
        <v>0</v>
      </c>
      <c r="W969" s="4">
        <f t="shared" si="2618"/>
        <v>0</v>
      </c>
      <c r="X969" s="4">
        <f t="shared" si="2618"/>
        <v>0</v>
      </c>
      <c r="Y969" s="4">
        <f t="shared" si="2618"/>
        <v>0</v>
      </c>
      <c r="Z969" s="4">
        <f t="shared" si="2618"/>
        <v>0</v>
      </c>
      <c r="AA969" s="4">
        <f t="shared" si="2619"/>
        <v>0</v>
      </c>
      <c r="AB969" s="4">
        <f t="shared" si="2620"/>
        <v>0</v>
      </c>
      <c r="AC969" s="4"/>
      <c r="AD969" s="4">
        <f t="shared" si="2621"/>
        <v>0</v>
      </c>
      <c r="AE969" s="4">
        <f t="shared" si="2621"/>
        <v>0</v>
      </c>
      <c r="AF969" s="4">
        <f t="shared" si="2621"/>
        <v>0</v>
      </c>
      <c r="AG969" s="4">
        <f t="shared" si="2621"/>
        <v>0</v>
      </c>
      <c r="AH969" s="83"/>
    </row>
    <row r="970" spans="1:34" ht="31.5" hidden="1" outlineLevel="7" x14ac:dyDescent="0.2">
      <c r="A970" s="11" t="s">
        <v>490</v>
      </c>
      <c r="B970" s="11" t="s">
        <v>21</v>
      </c>
      <c r="C970" s="11" t="s">
        <v>102</v>
      </c>
      <c r="D970" s="11" t="s">
        <v>11</v>
      </c>
      <c r="E970" s="15" t="s">
        <v>12</v>
      </c>
      <c r="F970" s="8">
        <v>20</v>
      </c>
      <c r="G970" s="8"/>
      <c r="H970" s="8">
        <f t="shared" ref="H970" si="2622">SUM(F970:G970)</f>
        <v>20</v>
      </c>
      <c r="I970" s="8"/>
      <c r="J970" s="8"/>
      <c r="K970" s="8"/>
      <c r="L970" s="8">
        <f t="shared" ref="L970" si="2623">SUM(H970:K970)</f>
        <v>20</v>
      </c>
      <c r="M970" s="8"/>
      <c r="N970" s="8">
        <f>SUM(L970:M970)</f>
        <v>20</v>
      </c>
      <c r="O970" s="8"/>
      <c r="P970" s="8"/>
      <c r="Q970" s="8">
        <f>SUM(N970:P970)</f>
        <v>20</v>
      </c>
      <c r="R970" s="8"/>
      <c r="S970" s="8"/>
      <c r="T970" s="8"/>
      <c r="U970" s="8"/>
      <c r="V970" s="8">
        <f t="shared" ref="V970" si="2624">SUM(T970:U970)</f>
        <v>0</v>
      </c>
      <c r="W970" s="8"/>
      <c r="X970" s="8">
        <f>SUM(V970:W970)</f>
        <v>0</v>
      </c>
      <c r="Y970" s="8"/>
      <c r="Z970" s="8">
        <f>SUM(X970:Y970)</f>
        <v>0</v>
      </c>
      <c r="AA970" s="8"/>
      <c r="AB970" s="8"/>
      <c r="AC970" s="8"/>
      <c r="AD970" s="8"/>
      <c r="AE970" s="8">
        <f t="shared" ref="AE970" si="2625">SUM(AC970:AD970)</f>
        <v>0</v>
      </c>
      <c r="AF970" s="8"/>
      <c r="AG970" s="8">
        <f>SUM(AE970:AF970)</f>
        <v>0</v>
      </c>
      <c r="AH970" s="83"/>
    </row>
    <row r="971" spans="1:34" ht="15.75" hidden="1" outlineLevel="1" x14ac:dyDescent="0.2">
      <c r="A971" s="5" t="s">
        <v>490</v>
      </c>
      <c r="B971" s="5" t="s">
        <v>418</v>
      </c>
      <c r="C971" s="5"/>
      <c r="D971" s="5"/>
      <c r="E971" s="18" t="s">
        <v>419</v>
      </c>
      <c r="F971" s="4">
        <f>F972</f>
        <v>538.20000000000005</v>
      </c>
      <c r="G971" s="4">
        <f t="shared" ref="G971:Q975" si="2626">G972</f>
        <v>0</v>
      </c>
      <c r="H971" s="4">
        <f t="shared" si="2626"/>
        <v>538.20000000000005</v>
      </c>
      <c r="I971" s="4">
        <f t="shared" si="2626"/>
        <v>0</v>
      </c>
      <c r="J971" s="4">
        <f t="shared" si="2626"/>
        <v>0</v>
      </c>
      <c r="K971" s="4">
        <f t="shared" si="2626"/>
        <v>0</v>
      </c>
      <c r="L971" s="4">
        <f t="shared" si="2626"/>
        <v>538.20000000000005</v>
      </c>
      <c r="M971" s="4">
        <f t="shared" si="2626"/>
        <v>0</v>
      </c>
      <c r="N971" s="4">
        <f t="shared" si="2626"/>
        <v>538.20000000000005</v>
      </c>
      <c r="O971" s="4">
        <f t="shared" si="2626"/>
        <v>0</v>
      </c>
      <c r="P971" s="4">
        <f t="shared" si="2626"/>
        <v>0</v>
      </c>
      <c r="Q971" s="4">
        <f t="shared" si="2626"/>
        <v>538.20000000000005</v>
      </c>
      <c r="R971" s="4">
        <f t="shared" ref="R971:R975" si="2627">R972</f>
        <v>485</v>
      </c>
      <c r="S971" s="4">
        <f t="shared" ref="S971:S975" si="2628">S972</f>
        <v>0</v>
      </c>
      <c r="T971" s="4">
        <f t="shared" ref="T971:Z975" si="2629">T972</f>
        <v>485</v>
      </c>
      <c r="U971" s="4">
        <f t="shared" si="2629"/>
        <v>0</v>
      </c>
      <c r="V971" s="4">
        <f t="shared" si="2629"/>
        <v>485</v>
      </c>
      <c r="W971" s="4">
        <f t="shared" si="2629"/>
        <v>0</v>
      </c>
      <c r="X971" s="4">
        <f t="shared" si="2629"/>
        <v>485</v>
      </c>
      <c r="Y971" s="4">
        <f t="shared" si="2629"/>
        <v>0</v>
      </c>
      <c r="Z971" s="4">
        <f t="shared" si="2629"/>
        <v>485</v>
      </c>
      <c r="AA971" s="4">
        <f t="shared" ref="AA971:AA975" si="2630">AA972</f>
        <v>485</v>
      </c>
      <c r="AB971" s="4">
        <f t="shared" ref="AB971:AB975" si="2631">AB972</f>
        <v>0</v>
      </c>
      <c r="AC971" s="4">
        <f t="shared" ref="AC971:AG975" si="2632">AC972</f>
        <v>485</v>
      </c>
      <c r="AD971" s="4">
        <f t="shared" si="2632"/>
        <v>0</v>
      </c>
      <c r="AE971" s="4">
        <f t="shared" si="2632"/>
        <v>485</v>
      </c>
      <c r="AF971" s="4">
        <f t="shared" si="2632"/>
        <v>0</v>
      </c>
      <c r="AG971" s="4">
        <f t="shared" si="2632"/>
        <v>485</v>
      </c>
      <c r="AH971" s="83"/>
    </row>
    <row r="972" spans="1:34" ht="31.5" hidden="1" outlineLevel="2" x14ac:dyDescent="0.2">
      <c r="A972" s="5" t="s">
        <v>490</v>
      </c>
      <c r="B972" s="5" t="s">
        <v>418</v>
      </c>
      <c r="C972" s="5" t="s">
        <v>346</v>
      </c>
      <c r="D972" s="5"/>
      <c r="E972" s="18" t="s">
        <v>347</v>
      </c>
      <c r="F972" s="4">
        <f>F973</f>
        <v>538.20000000000005</v>
      </c>
      <c r="G972" s="4">
        <f t="shared" si="2626"/>
        <v>0</v>
      </c>
      <c r="H972" s="4">
        <f t="shared" si="2626"/>
        <v>538.20000000000005</v>
      </c>
      <c r="I972" s="4">
        <f t="shared" si="2626"/>
        <v>0</v>
      </c>
      <c r="J972" s="4">
        <f t="shared" si="2626"/>
        <v>0</v>
      </c>
      <c r="K972" s="4">
        <f t="shared" si="2626"/>
        <v>0</v>
      </c>
      <c r="L972" s="4">
        <f t="shared" si="2626"/>
        <v>538.20000000000005</v>
      </c>
      <c r="M972" s="4">
        <f t="shared" si="2626"/>
        <v>0</v>
      </c>
      <c r="N972" s="4">
        <f t="shared" si="2626"/>
        <v>538.20000000000005</v>
      </c>
      <c r="O972" s="4">
        <f t="shared" si="2626"/>
        <v>0</v>
      </c>
      <c r="P972" s="4">
        <f t="shared" si="2626"/>
        <v>0</v>
      </c>
      <c r="Q972" s="4">
        <f t="shared" si="2626"/>
        <v>538.20000000000005</v>
      </c>
      <c r="R972" s="4">
        <f t="shared" si="2627"/>
        <v>485</v>
      </c>
      <c r="S972" s="4">
        <f t="shared" si="2628"/>
        <v>0</v>
      </c>
      <c r="T972" s="4">
        <f t="shared" si="2629"/>
        <v>485</v>
      </c>
      <c r="U972" s="4">
        <f t="shared" si="2629"/>
        <v>0</v>
      </c>
      <c r="V972" s="4">
        <f t="shared" si="2629"/>
        <v>485</v>
      </c>
      <c r="W972" s="4">
        <f t="shared" si="2629"/>
        <v>0</v>
      </c>
      <c r="X972" s="4">
        <f t="shared" si="2629"/>
        <v>485</v>
      </c>
      <c r="Y972" s="4">
        <f t="shared" si="2629"/>
        <v>0</v>
      </c>
      <c r="Z972" s="4">
        <f t="shared" si="2629"/>
        <v>485</v>
      </c>
      <c r="AA972" s="4">
        <f t="shared" si="2630"/>
        <v>485</v>
      </c>
      <c r="AB972" s="4">
        <f t="shared" si="2631"/>
        <v>0</v>
      </c>
      <c r="AC972" s="4">
        <f t="shared" si="2632"/>
        <v>485</v>
      </c>
      <c r="AD972" s="4">
        <f t="shared" si="2632"/>
        <v>0</v>
      </c>
      <c r="AE972" s="4">
        <f t="shared" si="2632"/>
        <v>485</v>
      </c>
      <c r="AF972" s="4">
        <f t="shared" si="2632"/>
        <v>0</v>
      </c>
      <c r="AG972" s="4">
        <f t="shared" si="2632"/>
        <v>485</v>
      </c>
      <c r="AH972" s="83"/>
    </row>
    <row r="973" spans="1:34" ht="31.5" hidden="1" outlineLevel="3" x14ac:dyDescent="0.2">
      <c r="A973" s="5" t="s">
        <v>490</v>
      </c>
      <c r="B973" s="5" t="s">
        <v>418</v>
      </c>
      <c r="C973" s="5" t="s">
        <v>492</v>
      </c>
      <c r="D973" s="5"/>
      <c r="E973" s="18" t="s">
        <v>493</v>
      </c>
      <c r="F973" s="4">
        <f>F974</f>
        <v>538.20000000000005</v>
      </c>
      <c r="G973" s="4">
        <f t="shared" si="2626"/>
        <v>0</v>
      </c>
      <c r="H973" s="4">
        <f t="shared" si="2626"/>
        <v>538.20000000000005</v>
      </c>
      <c r="I973" s="4">
        <f t="shared" si="2626"/>
        <v>0</v>
      </c>
      <c r="J973" s="4">
        <f t="shared" si="2626"/>
        <v>0</v>
      </c>
      <c r="K973" s="4">
        <f t="shared" si="2626"/>
        <v>0</v>
      </c>
      <c r="L973" s="4">
        <f t="shared" si="2626"/>
        <v>538.20000000000005</v>
      </c>
      <c r="M973" s="4">
        <f t="shared" si="2626"/>
        <v>0</v>
      </c>
      <c r="N973" s="4">
        <f t="shared" si="2626"/>
        <v>538.20000000000005</v>
      </c>
      <c r="O973" s="4">
        <f t="shared" si="2626"/>
        <v>0</v>
      </c>
      <c r="P973" s="4">
        <f t="shared" si="2626"/>
        <v>0</v>
      </c>
      <c r="Q973" s="4">
        <f t="shared" si="2626"/>
        <v>538.20000000000005</v>
      </c>
      <c r="R973" s="4">
        <f t="shared" si="2627"/>
        <v>485</v>
      </c>
      <c r="S973" s="4">
        <f t="shared" si="2628"/>
        <v>0</v>
      </c>
      <c r="T973" s="4">
        <f t="shared" si="2629"/>
        <v>485</v>
      </c>
      <c r="U973" s="4">
        <f t="shared" si="2629"/>
        <v>0</v>
      </c>
      <c r="V973" s="4">
        <f t="shared" si="2629"/>
        <v>485</v>
      </c>
      <c r="W973" s="4">
        <f t="shared" si="2629"/>
        <v>0</v>
      </c>
      <c r="X973" s="4">
        <f t="shared" si="2629"/>
        <v>485</v>
      </c>
      <c r="Y973" s="4">
        <f t="shared" si="2629"/>
        <v>0</v>
      </c>
      <c r="Z973" s="4">
        <f t="shared" si="2629"/>
        <v>485</v>
      </c>
      <c r="AA973" s="4">
        <f t="shared" si="2630"/>
        <v>485</v>
      </c>
      <c r="AB973" s="4">
        <f t="shared" si="2631"/>
        <v>0</v>
      </c>
      <c r="AC973" s="4">
        <f t="shared" si="2632"/>
        <v>485</v>
      </c>
      <c r="AD973" s="4">
        <f t="shared" si="2632"/>
        <v>0</v>
      </c>
      <c r="AE973" s="4">
        <f t="shared" si="2632"/>
        <v>485</v>
      </c>
      <c r="AF973" s="4">
        <f t="shared" si="2632"/>
        <v>0</v>
      </c>
      <c r="AG973" s="4">
        <f t="shared" si="2632"/>
        <v>485</v>
      </c>
      <c r="AH973" s="83"/>
    </row>
    <row r="974" spans="1:34" ht="31.5" hidden="1" outlineLevel="4" x14ac:dyDescent="0.2">
      <c r="A974" s="5" t="s">
        <v>490</v>
      </c>
      <c r="B974" s="5" t="s">
        <v>418</v>
      </c>
      <c r="C974" s="5" t="s">
        <v>494</v>
      </c>
      <c r="D974" s="5"/>
      <c r="E974" s="18" t="s">
        <v>57</v>
      </c>
      <c r="F974" s="4">
        <f>F975</f>
        <v>538.20000000000005</v>
      </c>
      <c r="G974" s="4">
        <f t="shared" si="2626"/>
        <v>0</v>
      </c>
      <c r="H974" s="4">
        <f t="shared" si="2626"/>
        <v>538.20000000000005</v>
      </c>
      <c r="I974" s="4">
        <f t="shared" si="2626"/>
        <v>0</v>
      </c>
      <c r="J974" s="4">
        <f t="shared" si="2626"/>
        <v>0</v>
      </c>
      <c r="K974" s="4">
        <f t="shared" si="2626"/>
        <v>0</v>
      </c>
      <c r="L974" s="4">
        <f t="shared" si="2626"/>
        <v>538.20000000000005</v>
      </c>
      <c r="M974" s="4">
        <f t="shared" si="2626"/>
        <v>0</v>
      </c>
      <c r="N974" s="4">
        <f t="shared" si="2626"/>
        <v>538.20000000000005</v>
      </c>
      <c r="O974" s="4">
        <f t="shared" si="2626"/>
        <v>0</v>
      </c>
      <c r="P974" s="4">
        <f t="shared" si="2626"/>
        <v>0</v>
      </c>
      <c r="Q974" s="4">
        <f t="shared" si="2626"/>
        <v>538.20000000000005</v>
      </c>
      <c r="R974" s="4">
        <f t="shared" si="2627"/>
        <v>485</v>
      </c>
      <c r="S974" s="4">
        <f t="shared" si="2628"/>
        <v>0</v>
      </c>
      <c r="T974" s="4">
        <f t="shared" si="2629"/>
        <v>485</v>
      </c>
      <c r="U974" s="4">
        <f t="shared" si="2629"/>
        <v>0</v>
      </c>
      <c r="V974" s="4">
        <f t="shared" si="2629"/>
        <v>485</v>
      </c>
      <c r="W974" s="4">
        <f t="shared" si="2629"/>
        <v>0</v>
      </c>
      <c r="X974" s="4">
        <f t="shared" si="2629"/>
        <v>485</v>
      </c>
      <c r="Y974" s="4">
        <f t="shared" si="2629"/>
        <v>0</v>
      </c>
      <c r="Z974" s="4">
        <f t="shared" si="2629"/>
        <v>485</v>
      </c>
      <c r="AA974" s="4">
        <f t="shared" si="2630"/>
        <v>485</v>
      </c>
      <c r="AB974" s="4">
        <f t="shared" si="2631"/>
        <v>0</v>
      </c>
      <c r="AC974" s="4">
        <f t="shared" si="2632"/>
        <v>485</v>
      </c>
      <c r="AD974" s="4">
        <f t="shared" si="2632"/>
        <v>0</v>
      </c>
      <c r="AE974" s="4">
        <f t="shared" si="2632"/>
        <v>485</v>
      </c>
      <c r="AF974" s="4">
        <f t="shared" si="2632"/>
        <v>0</v>
      </c>
      <c r="AG974" s="4">
        <f t="shared" si="2632"/>
        <v>485</v>
      </c>
      <c r="AH974" s="83"/>
    </row>
    <row r="975" spans="1:34" ht="31.5" hidden="1" outlineLevel="5" x14ac:dyDescent="0.2">
      <c r="A975" s="5" t="s">
        <v>490</v>
      </c>
      <c r="B975" s="5" t="s">
        <v>418</v>
      </c>
      <c r="C975" s="5" t="s">
        <v>497</v>
      </c>
      <c r="D975" s="5"/>
      <c r="E975" s="18" t="s">
        <v>498</v>
      </c>
      <c r="F975" s="4">
        <f>F976</f>
        <v>538.20000000000005</v>
      </c>
      <c r="G975" s="4">
        <f t="shared" si="2626"/>
        <v>0</v>
      </c>
      <c r="H975" s="4">
        <f t="shared" si="2626"/>
        <v>538.20000000000005</v>
      </c>
      <c r="I975" s="4">
        <f t="shared" si="2626"/>
        <v>0</v>
      </c>
      <c r="J975" s="4">
        <f t="shared" si="2626"/>
        <v>0</v>
      </c>
      <c r="K975" s="4">
        <f t="shared" si="2626"/>
        <v>0</v>
      </c>
      <c r="L975" s="4">
        <f t="shared" si="2626"/>
        <v>538.20000000000005</v>
      </c>
      <c r="M975" s="4">
        <f t="shared" si="2626"/>
        <v>0</v>
      </c>
      <c r="N975" s="4">
        <f t="shared" si="2626"/>
        <v>538.20000000000005</v>
      </c>
      <c r="O975" s="4">
        <f t="shared" si="2626"/>
        <v>0</v>
      </c>
      <c r="P975" s="4">
        <f t="shared" si="2626"/>
        <v>0</v>
      </c>
      <c r="Q975" s="4">
        <f t="shared" si="2626"/>
        <v>538.20000000000005</v>
      </c>
      <c r="R975" s="4">
        <f t="shared" si="2627"/>
        <v>485</v>
      </c>
      <c r="S975" s="4">
        <f t="shared" si="2628"/>
        <v>0</v>
      </c>
      <c r="T975" s="4">
        <f t="shared" si="2629"/>
        <v>485</v>
      </c>
      <c r="U975" s="4">
        <f t="shared" si="2629"/>
        <v>0</v>
      </c>
      <c r="V975" s="4">
        <f t="shared" si="2629"/>
        <v>485</v>
      </c>
      <c r="W975" s="4">
        <f t="shared" si="2629"/>
        <v>0</v>
      </c>
      <c r="X975" s="4">
        <f t="shared" si="2629"/>
        <v>485</v>
      </c>
      <c r="Y975" s="4">
        <f t="shared" si="2629"/>
        <v>0</v>
      </c>
      <c r="Z975" s="4">
        <f t="shared" si="2629"/>
        <v>485</v>
      </c>
      <c r="AA975" s="4">
        <f t="shared" si="2630"/>
        <v>485</v>
      </c>
      <c r="AB975" s="4">
        <f t="shared" si="2631"/>
        <v>0</v>
      </c>
      <c r="AC975" s="4">
        <f t="shared" si="2632"/>
        <v>485</v>
      </c>
      <c r="AD975" s="4">
        <f t="shared" si="2632"/>
        <v>0</v>
      </c>
      <c r="AE975" s="4">
        <f t="shared" si="2632"/>
        <v>485</v>
      </c>
      <c r="AF975" s="4">
        <f t="shared" si="2632"/>
        <v>0</v>
      </c>
      <c r="AG975" s="4">
        <f t="shared" si="2632"/>
        <v>485</v>
      </c>
      <c r="AH975" s="83"/>
    </row>
    <row r="976" spans="1:34" ht="31.5" hidden="1" outlineLevel="7" x14ac:dyDescent="0.2">
      <c r="A976" s="11" t="s">
        <v>490</v>
      </c>
      <c r="B976" s="11" t="s">
        <v>418</v>
      </c>
      <c r="C976" s="11" t="s">
        <v>497</v>
      </c>
      <c r="D976" s="11" t="s">
        <v>92</v>
      </c>
      <c r="E976" s="15" t="s">
        <v>93</v>
      </c>
      <c r="F976" s="8">
        <v>538.20000000000005</v>
      </c>
      <c r="G976" s="8"/>
      <c r="H976" s="8">
        <f t="shared" ref="H976" si="2633">SUM(F976:G976)</f>
        <v>538.20000000000005</v>
      </c>
      <c r="I976" s="8"/>
      <c r="J976" s="8"/>
      <c r="K976" s="8"/>
      <c r="L976" s="8">
        <f t="shared" ref="L976" si="2634">SUM(H976:K976)</f>
        <v>538.20000000000005</v>
      </c>
      <c r="M976" s="8"/>
      <c r="N976" s="8">
        <f>SUM(L976:M976)</f>
        <v>538.20000000000005</v>
      </c>
      <c r="O976" s="8"/>
      <c r="P976" s="8"/>
      <c r="Q976" s="8">
        <f>SUM(N976:P976)</f>
        <v>538.20000000000005</v>
      </c>
      <c r="R976" s="8">
        <v>485</v>
      </c>
      <c r="S976" s="8"/>
      <c r="T976" s="8">
        <f t="shared" ref="T976" si="2635">SUM(R976:S976)</f>
        <v>485</v>
      </c>
      <c r="U976" s="8"/>
      <c r="V976" s="8">
        <f t="shared" ref="V976" si="2636">SUM(T976:U976)</f>
        <v>485</v>
      </c>
      <c r="W976" s="8"/>
      <c r="X976" s="8">
        <f>SUM(V976:W976)</f>
        <v>485</v>
      </c>
      <c r="Y976" s="8"/>
      <c r="Z976" s="8">
        <f>SUM(X976:Y976)</f>
        <v>485</v>
      </c>
      <c r="AA976" s="8">
        <v>485</v>
      </c>
      <c r="AB976" s="8"/>
      <c r="AC976" s="8">
        <f t="shared" ref="AC976" si="2637">SUM(AA976:AB976)</f>
        <v>485</v>
      </c>
      <c r="AD976" s="8"/>
      <c r="AE976" s="8">
        <f t="shared" ref="AE976" si="2638">SUM(AC976:AD976)</f>
        <v>485</v>
      </c>
      <c r="AF976" s="8"/>
      <c r="AG976" s="8">
        <f>SUM(AE976:AF976)</f>
        <v>485</v>
      </c>
      <c r="AH976" s="83"/>
    </row>
    <row r="977" spans="1:34" ht="15.75" hidden="1" outlineLevel="7" x14ac:dyDescent="0.2">
      <c r="A977" s="5" t="s">
        <v>490</v>
      </c>
      <c r="B977" s="5" t="s">
        <v>563</v>
      </c>
      <c r="C977" s="11"/>
      <c r="D977" s="11"/>
      <c r="E977" s="16" t="s">
        <v>547</v>
      </c>
      <c r="F977" s="4">
        <f t="shared" ref="F977:AF982" si="2639">F978</f>
        <v>780</v>
      </c>
      <c r="G977" s="4">
        <f t="shared" si="2639"/>
        <v>0</v>
      </c>
      <c r="H977" s="4">
        <f t="shared" si="2639"/>
        <v>780</v>
      </c>
      <c r="I977" s="4">
        <f t="shared" si="2639"/>
        <v>0</v>
      </c>
      <c r="J977" s="4">
        <f t="shared" si="2639"/>
        <v>0</v>
      </c>
      <c r="K977" s="4">
        <f t="shared" si="2639"/>
        <v>0</v>
      </c>
      <c r="L977" s="4">
        <f t="shared" si="2639"/>
        <v>780</v>
      </c>
      <c r="M977" s="4">
        <f t="shared" si="2639"/>
        <v>0</v>
      </c>
      <c r="N977" s="4">
        <f t="shared" si="2639"/>
        <v>780</v>
      </c>
      <c r="O977" s="4">
        <f t="shared" si="2639"/>
        <v>0</v>
      </c>
      <c r="P977" s="4">
        <f t="shared" si="2639"/>
        <v>0</v>
      </c>
      <c r="Q977" s="4">
        <f t="shared" si="2639"/>
        <v>780</v>
      </c>
      <c r="R977" s="4">
        <f t="shared" ref="R977:AA977" si="2640">R978</f>
        <v>780</v>
      </c>
      <c r="S977" s="4">
        <f t="shared" si="2639"/>
        <v>0</v>
      </c>
      <c r="T977" s="4">
        <f t="shared" si="2639"/>
        <v>780</v>
      </c>
      <c r="U977" s="4">
        <f t="shared" si="2639"/>
        <v>0</v>
      </c>
      <c r="V977" s="4">
        <f t="shared" si="2639"/>
        <v>780</v>
      </c>
      <c r="W977" s="4">
        <f t="shared" si="2639"/>
        <v>0</v>
      </c>
      <c r="X977" s="4">
        <f t="shared" si="2639"/>
        <v>780</v>
      </c>
      <c r="Y977" s="4">
        <f t="shared" si="2639"/>
        <v>0</v>
      </c>
      <c r="Z977" s="4">
        <f t="shared" si="2639"/>
        <v>780</v>
      </c>
      <c r="AA977" s="4">
        <f t="shared" si="2640"/>
        <v>780</v>
      </c>
      <c r="AB977" s="4">
        <f t="shared" si="2639"/>
        <v>0</v>
      </c>
      <c r="AC977" s="4">
        <f t="shared" si="2639"/>
        <v>780</v>
      </c>
      <c r="AD977" s="4">
        <f t="shared" si="2639"/>
        <v>0</v>
      </c>
      <c r="AE977" s="4">
        <f t="shared" si="2639"/>
        <v>780</v>
      </c>
      <c r="AF977" s="4">
        <f t="shared" si="2639"/>
        <v>0</v>
      </c>
      <c r="AG977" s="4">
        <f t="shared" ref="AF977:AG982" si="2641">AG978</f>
        <v>780</v>
      </c>
      <c r="AH977" s="83"/>
    </row>
    <row r="978" spans="1:34" ht="15.75" hidden="1" outlineLevel="1" x14ac:dyDescent="0.2">
      <c r="A978" s="5" t="s">
        <v>490</v>
      </c>
      <c r="B978" s="5" t="s">
        <v>318</v>
      </c>
      <c r="C978" s="5"/>
      <c r="D978" s="5"/>
      <c r="E978" s="18" t="s">
        <v>319</v>
      </c>
      <c r="F978" s="4">
        <f t="shared" si="2639"/>
        <v>780</v>
      </c>
      <c r="G978" s="4">
        <f t="shared" si="2639"/>
        <v>0</v>
      </c>
      <c r="H978" s="4">
        <f t="shared" si="2639"/>
        <v>780</v>
      </c>
      <c r="I978" s="4">
        <f t="shared" si="2639"/>
        <v>0</v>
      </c>
      <c r="J978" s="4">
        <f t="shared" si="2639"/>
        <v>0</v>
      </c>
      <c r="K978" s="4">
        <f t="shared" si="2639"/>
        <v>0</v>
      </c>
      <c r="L978" s="4">
        <f t="shared" si="2639"/>
        <v>780</v>
      </c>
      <c r="M978" s="4">
        <f t="shared" si="2639"/>
        <v>0</v>
      </c>
      <c r="N978" s="4">
        <f t="shared" si="2639"/>
        <v>780</v>
      </c>
      <c r="O978" s="4">
        <f t="shared" si="2639"/>
        <v>0</v>
      </c>
      <c r="P978" s="4">
        <f t="shared" si="2639"/>
        <v>0</v>
      </c>
      <c r="Q978" s="4">
        <f t="shared" si="2639"/>
        <v>780</v>
      </c>
      <c r="R978" s="4">
        <f t="shared" ref="R978:AA982" si="2642">R979</f>
        <v>780</v>
      </c>
      <c r="S978" s="4">
        <f t="shared" si="2639"/>
        <v>0</v>
      </c>
      <c r="T978" s="4">
        <f t="shared" si="2639"/>
        <v>780</v>
      </c>
      <c r="U978" s="4">
        <f t="shared" si="2639"/>
        <v>0</v>
      </c>
      <c r="V978" s="4">
        <f t="shared" si="2639"/>
        <v>780</v>
      </c>
      <c r="W978" s="4">
        <f t="shared" si="2639"/>
        <v>0</v>
      </c>
      <c r="X978" s="4">
        <f t="shared" si="2639"/>
        <v>780</v>
      </c>
      <c r="Y978" s="4">
        <f t="shared" si="2639"/>
        <v>0</v>
      </c>
      <c r="Z978" s="4">
        <f t="shared" si="2639"/>
        <v>780</v>
      </c>
      <c r="AA978" s="4">
        <f t="shared" si="2642"/>
        <v>780</v>
      </c>
      <c r="AB978" s="4">
        <f t="shared" si="2639"/>
        <v>0</v>
      </c>
      <c r="AC978" s="4">
        <f t="shared" si="2639"/>
        <v>780</v>
      </c>
      <c r="AD978" s="4">
        <f t="shared" si="2639"/>
        <v>0</v>
      </c>
      <c r="AE978" s="4">
        <f t="shared" si="2639"/>
        <v>780</v>
      </c>
      <c r="AF978" s="4">
        <f t="shared" si="2641"/>
        <v>0</v>
      </c>
      <c r="AG978" s="4">
        <f t="shared" si="2641"/>
        <v>780</v>
      </c>
      <c r="AH978" s="83"/>
    </row>
    <row r="979" spans="1:34" ht="31.5" hidden="1" outlineLevel="2" x14ac:dyDescent="0.2">
      <c r="A979" s="5" t="s">
        <v>490</v>
      </c>
      <c r="B979" s="5" t="s">
        <v>318</v>
      </c>
      <c r="C979" s="5" t="s">
        <v>346</v>
      </c>
      <c r="D979" s="5"/>
      <c r="E979" s="18" t="s">
        <v>347</v>
      </c>
      <c r="F979" s="4">
        <f t="shared" si="2639"/>
        <v>780</v>
      </c>
      <c r="G979" s="4">
        <f t="shared" si="2639"/>
        <v>0</v>
      </c>
      <c r="H979" s="4">
        <f t="shared" si="2639"/>
        <v>780</v>
      </c>
      <c r="I979" s="4">
        <f t="shared" si="2639"/>
        <v>0</v>
      </c>
      <c r="J979" s="4">
        <f t="shared" si="2639"/>
        <v>0</v>
      </c>
      <c r="K979" s="4">
        <f t="shared" si="2639"/>
        <v>0</v>
      </c>
      <c r="L979" s="4">
        <f t="shared" si="2639"/>
        <v>780</v>
      </c>
      <c r="M979" s="4">
        <f t="shared" si="2639"/>
        <v>0</v>
      </c>
      <c r="N979" s="4">
        <f t="shared" si="2639"/>
        <v>780</v>
      </c>
      <c r="O979" s="4">
        <f t="shared" si="2639"/>
        <v>0</v>
      </c>
      <c r="P979" s="4">
        <f t="shared" si="2639"/>
        <v>0</v>
      </c>
      <c r="Q979" s="4">
        <f t="shared" si="2639"/>
        <v>780</v>
      </c>
      <c r="R979" s="4">
        <f t="shared" si="2642"/>
        <v>780</v>
      </c>
      <c r="S979" s="4">
        <f t="shared" si="2639"/>
        <v>0</v>
      </c>
      <c r="T979" s="4">
        <f t="shared" si="2639"/>
        <v>780</v>
      </c>
      <c r="U979" s="4">
        <f t="shared" si="2639"/>
        <v>0</v>
      </c>
      <c r="V979" s="4">
        <f t="shared" si="2639"/>
        <v>780</v>
      </c>
      <c r="W979" s="4">
        <f t="shared" si="2639"/>
        <v>0</v>
      </c>
      <c r="X979" s="4">
        <f t="shared" si="2639"/>
        <v>780</v>
      </c>
      <c r="Y979" s="4">
        <f t="shared" si="2639"/>
        <v>0</v>
      </c>
      <c r="Z979" s="4">
        <f t="shared" si="2639"/>
        <v>780</v>
      </c>
      <c r="AA979" s="4">
        <f t="shared" si="2642"/>
        <v>780</v>
      </c>
      <c r="AB979" s="4">
        <f t="shared" si="2639"/>
        <v>0</v>
      </c>
      <c r="AC979" s="4">
        <f t="shared" si="2639"/>
        <v>780</v>
      </c>
      <c r="AD979" s="4">
        <f t="shared" si="2639"/>
        <v>0</v>
      </c>
      <c r="AE979" s="4">
        <f t="shared" si="2639"/>
        <v>780</v>
      </c>
      <c r="AF979" s="4">
        <f t="shared" si="2641"/>
        <v>0</v>
      </c>
      <c r="AG979" s="4">
        <f t="shared" si="2641"/>
        <v>780</v>
      </c>
      <c r="AH979" s="83"/>
    </row>
    <row r="980" spans="1:34" ht="31.5" hidden="1" outlineLevel="3" x14ac:dyDescent="0.2">
      <c r="A980" s="5" t="s">
        <v>490</v>
      </c>
      <c r="B980" s="5" t="s">
        <v>318</v>
      </c>
      <c r="C980" s="5" t="s">
        <v>348</v>
      </c>
      <c r="D980" s="5"/>
      <c r="E980" s="18" t="s">
        <v>349</v>
      </c>
      <c r="F980" s="4">
        <f t="shared" si="2639"/>
        <v>780</v>
      </c>
      <c r="G980" s="4">
        <f t="shared" si="2639"/>
        <v>0</v>
      </c>
      <c r="H980" s="4">
        <f t="shared" si="2639"/>
        <v>780</v>
      </c>
      <c r="I980" s="4">
        <f t="shared" si="2639"/>
        <v>0</v>
      </c>
      <c r="J980" s="4">
        <f t="shared" si="2639"/>
        <v>0</v>
      </c>
      <c r="K980" s="4">
        <f t="shared" si="2639"/>
        <v>0</v>
      </c>
      <c r="L980" s="4">
        <f t="shared" si="2639"/>
        <v>780</v>
      </c>
      <c r="M980" s="4">
        <f t="shared" si="2639"/>
        <v>0</v>
      </c>
      <c r="N980" s="4">
        <f t="shared" si="2639"/>
        <v>780</v>
      </c>
      <c r="O980" s="4">
        <f t="shared" si="2639"/>
        <v>0</v>
      </c>
      <c r="P980" s="4">
        <f t="shared" si="2639"/>
        <v>0</v>
      </c>
      <c r="Q980" s="4">
        <f t="shared" si="2639"/>
        <v>780</v>
      </c>
      <c r="R980" s="4">
        <f t="shared" si="2642"/>
        <v>780</v>
      </c>
      <c r="S980" s="4">
        <f t="shared" si="2639"/>
        <v>0</v>
      </c>
      <c r="T980" s="4">
        <f t="shared" si="2639"/>
        <v>780</v>
      </c>
      <c r="U980" s="4">
        <f t="shared" si="2639"/>
        <v>0</v>
      </c>
      <c r="V980" s="4">
        <f t="shared" si="2639"/>
        <v>780</v>
      </c>
      <c r="W980" s="4">
        <f t="shared" si="2639"/>
        <v>0</v>
      </c>
      <c r="X980" s="4">
        <f t="shared" si="2639"/>
        <v>780</v>
      </c>
      <c r="Y980" s="4">
        <f t="shared" si="2639"/>
        <v>0</v>
      </c>
      <c r="Z980" s="4">
        <f t="shared" si="2639"/>
        <v>780</v>
      </c>
      <c r="AA980" s="4">
        <f t="shared" si="2642"/>
        <v>780</v>
      </c>
      <c r="AB980" s="4">
        <f t="shared" si="2639"/>
        <v>0</v>
      </c>
      <c r="AC980" s="4">
        <f t="shared" si="2639"/>
        <v>780</v>
      </c>
      <c r="AD980" s="4">
        <f t="shared" si="2639"/>
        <v>0</v>
      </c>
      <c r="AE980" s="4">
        <f t="shared" si="2639"/>
        <v>780</v>
      </c>
      <c r="AF980" s="4">
        <f t="shared" si="2641"/>
        <v>0</v>
      </c>
      <c r="AG980" s="4">
        <f t="shared" si="2641"/>
        <v>780</v>
      </c>
      <c r="AH980" s="83"/>
    </row>
    <row r="981" spans="1:34" ht="31.5" hidden="1" outlineLevel="4" x14ac:dyDescent="0.2">
      <c r="A981" s="5" t="s">
        <v>490</v>
      </c>
      <c r="B981" s="5" t="s">
        <v>318</v>
      </c>
      <c r="C981" s="5" t="s">
        <v>499</v>
      </c>
      <c r="D981" s="5"/>
      <c r="E981" s="18" t="s">
        <v>500</v>
      </c>
      <c r="F981" s="4">
        <f t="shared" si="2639"/>
        <v>780</v>
      </c>
      <c r="G981" s="4">
        <f t="shared" si="2639"/>
        <v>0</v>
      </c>
      <c r="H981" s="4">
        <f t="shared" si="2639"/>
        <v>780</v>
      </c>
      <c r="I981" s="4">
        <f t="shared" si="2639"/>
        <v>0</v>
      </c>
      <c r="J981" s="4">
        <f t="shared" si="2639"/>
        <v>0</v>
      </c>
      <c r="K981" s="4">
        <f t="shared" si="2639"/>
        <v>0</v>
      </c>
      <c r="L981" s="4">
        <f t="shared" si="2639"/>
        <v>780</v>
      </c>
      <c r="M981" s="4">
        <f t="shared" si="2639"/>
        <v>0</v>
      </c>
      <c r="N981" s="4">
        <f t="shared" si="2639"/>
        <v>780</v>
      </c>
      <c r="O981" s="4">
        <f t="shared" si="2639"/>
        <v>0</v>
      </c>
      <c r="P981" s="4">
        <f t="shared" si="2639"/>
        <v>0</v>
      </c>
      <c r="Q981" s="4">
        <f t="shared" si="2639"/>
        <v>780</v>
      </c>
      <c r="R981" s="4">
        <f t="shared" si="2642"/>
        <v>780</v>
      </c>
      <c r="S981" s="4">
        <f t="shared" si="2639"/>
        <v>0</v>
      </c>
      <c r="T981" s="4">
        <f t="shared" si="2639"/>
        <v>780</v>
      </c>
      <c r="U981" s="4">
        <f t="shared" si="2639"/>
        <v>0</v>
      </c>
      <c r="V981" s="4">
        <f t="shared" si="2639"/>
        <v>780</v>
      </c>
      <c r="W981" s="4">
        <f t="shared" si="2639"/>
        <v>0</v>
      </c>
      <c r="X981" s="4">
        <f t="shared" si="2639"/>
        <v>780</v>
      </c>
      <c r="Y981" s="4">
        <f t="shared" si="2639"/>
        <v>0</v>
      </c>
      <c r="Z981" s="4">
        <f t="shared" si="2639"/>
        <v>780</v>
      </c>
      <c r="AA981" s="4">
        <f t="shared" si="2642"/>
        <v>780</v>
      </c>
      <c r="AB981" s="4">
        <f t="shared" si="2639"/>
        <v>0</v>
      </c>
      <c r="AC981" s="4">
        <f t="shared" si="2639"/>
        <v>780</v>
      </c>
      <c r="AD981" s="4">
        <f t="shared" si="2639"/>
        <v>0</v>
      </c>
      <c r="AE981" s="4">
        <f t="shared" si="2639"/>
        <v>780</v>
      </c>
      <c r="AF981" s="4">
        <f t="shared" si="2641"/>
        <v>0</v>
      </c>
      <c r="AG981" s="4">
        <f t="shared" si="2641"/>
        <v>780</v>
      </c>
      <c r="AH981" s="83"/>
    </row>
    <row r="982" spans="1:34" ht="31.5" hidden="1" outlineLevel="5" x14ac:dyDescent="0.2">
      <c r="A982" s="5" t="s">
        <v>490</v>
      </c>
      <c r="B982" s="5" t="s">
        <v>318</v>
      </c>
      <c r="C982" s="5" t="s">
        <v>501</v>
      </c>
      <c r="D982" s="5"/>
      <c r="E982" s="18" t="s">
        <v>502</v>
      </c>
      <c r="F982" s="4">
        <f t="shared" si="2639"/>
        <v>780</v>
      </c>
      <c r="G982" s="4">
        <f t="shared" si="2639"/>
        <v>0</v>
      </c>
      <c r="H982" s="4">
        <f t="shared" si="2639"/>
        <v>780</v>
      </c>
      <c r="I982" s="4">
        <f t="shared" si="2639"/>
        <v>0</v>
      </c>
      <c r="J982" s="4">
        <f t="shared" si="2639"/>
        <v>0</v>
      </c>
      <c r="K982" s="4">
        <f t="shared" si="2639"/>
        <v>0</v>
      </c>
      <c r="L982" s="4">
        <f t="shared" si="2639"/>
        <v>780</v>
      </c>
      <c r="M982" s="4">
        <f t="shared" si="2639"/>
        <v>0</v>
      </c>
      <c r="N982" s="4">
        <f t="shared" si="2639"/>
        <v>780</v>
      </c>
      <c r="O982" s="4">
        <f t="shared" si="2639"/>
        <v>0</v>
      </c>
      <c r="P982" s="4">
        <f t="shared" si="2639"/>
        <v>0</v>
      </c>
      <c r="Q982" s="4">
        <f t="shared" si="2639"/>
        <v>780</v>
      </c>
      <c r="R982" s="4">
        <f t="shared" si="2642"/>
        <v>780</v>
      </c>
      <c r="S982" s="4">
        <f t="shared" si="2639"/>
        <v>0</v>
      </c>
      <c r="T982" s="4">
        <f t="shared" si="2639"/>
        <v>780</v>
      </c>
      <c r="U982" s="4">
        <f t="shared" si="2639"/>
        <v>0</v>
      </c>
      <c r="V982" s="4">
        <f t="shared" si="2639"/>
        <v>780</v>
      </c>
      <c r="W982" s="4">
        <f t="shared" si="2639"/>
        <v>0</v>
      </c>
      <c r="X982" s="4">
        <f t="shared" si="2639"/>
        <v>780</v>
      </c>
      <c r="Y982" s="4">
        <f t="shared" si="2639"/>
        <v>0</v>
      </c>
      <c r="Z982" s="4">
        <f t="shared" si="2639"/>
        <v>780</v>
      </c>
      <c r="AA982" s="4">
        <f t="shared" si="2642"/>
        <v>780</v>
      </c>
      <c r="AB982" s="4">
        <f t="shared" si="2639"/>
        <v>0</v>
      </c>
      <c r="AC982" s="4">
        <f t="shared" si="2639"/>
        <v>780</v>
      </c>
      <c r="AD982" s="4">
        <f t="shared" si="2639"/>
        <v>0</v>
      </c>
      <c r="AE982" s="4">
        <f t="shared" si="2639"/>
        <v>780</v>
      </c>
      <c r="AF982" s="4">
        <f t="shared" si="2641"/>
        <v>0</v>
      </c>
      <c r="AG982" s="4">
        <f t="shared" si="2641"/>
        <v>780</v>
      </c>
      <c r="AH982" s="83"/>
    </row>
    <row r="983" spans="1:34" ht="15.75" hidden="1" outlineLevel="7" x14ac:dyDescent="0.2">
      <c r="A983" s="11" t="s">
        <v>490</v>
      </c>
      <c r="B983" s="11" t="s">
        <v>318</v>
      </c>
      <c r="C983" s="11" t="s">
        <v>501</v>
      </c>
      <c r="D983" s="11" t="s">
        <v>33</v>
      </c>
      <c r="E983" s="15" t="s">
        <v>34</v>
      </c>
      <c r="F983" s="8">
        <v>780</v>
      </c>
      <c r="G983" s="8"/>
      <c r="H983" s="8">
        <f t="shared" ref="H983" si="2643">SUM(F983:G983)</f>
        <v>780</v>
      </c>
      <c r="I983" s="8"/>
      <c r="J983" s="8"/>
      <c r="K983" s="8"/>
      <c r="L983" s="8">
        <f t="shared" ref="L983" si="2644">SUM(H983:K983)</f>
        <v>780</v>
      </c>
      <c r="M983" s="8"/>
      <c r="N983" s="8">
        <f>SUM(L983:M983)</f>
        <v>780</v>
      </c>
      <c r="O983" s="8"/>
      <c r="P983" s="8"/>
      <c r="Q983" s="8">
        <f>SUM(N983:P983)</f>
        <v>780</v>
      </c>
      <c r="R983" s="8">
        <v>780</v>
      </c>
      <c r="S983" s="8"/>
      <c r="T983" s="8">
        <f t="shared" ref="T983" si="2645">SUM(R983:S983)</f>
        <v>780</v>
      </c>
      <c r="U983" s="8"/>
      <c r="V983" s="8">
        <f t="shared" ref="V983" si="2646">SUM(T983:U983)</f>
        <v>780</v>
      </c>
      <c r="W983" s="8"/>
      <c r="X983" s="8">
        <f>SUM(V983:W983)</f>
        <v>780</v>
      </c>
      <c r="Y983" s="8"/>
      <c r="Z983" s="8">
        <f>SUM(X983:Y983)</f>
        <v>780</v>
      </c>
      <c r="AA983" s="8">
        <v>780</v>
      </c>
      <c r="AB983" s="8"/>
      <c r="AC983" s="8">
        <f t="shared" ref="AC983" si="2647">SUM(AA983:AB983)</f>
        <v>780</v>
      </c>
      <c r="AD983" s="8"/>
      <c r="AE983" s="8">
        <f t="shared" ref="AE983" si="2648">SUM(AC983:AD983)</f>
        <v>780</v>
      </c>
      <c r="AF983" s="8"/>
      <c r="AG983" s="8">
        <f>SUM(AE983:AF983)</f>
        <v>780</v>
      </c>
      <c r="AH983" s="83"/>
    </row>
    <row r="984" spans="1:34" ht="15.75" outlineLevel="7" x14ac:dyDescent="0.2">
      <c r="A984" s="5" t="s">
        <v>490</v>
      </c>
      <c r="B984" s="5" t="s">
        <v>565</v>
      </c>
      <c r="C984" s="11"/>
      <c r="D984" s="11"/>
      <c r="E984" s="12" t="s">
        <v>548</v>
      </c>
      <c r="F984" s="4">
        <f t="shared" ref="F984:L984" si="2649">F993+F1022+F1034</f>
        <v>60219.199999999997</v>
      </c>
      <c r="G984" s="4">
        <f t="shared" si="2649"/>
        <v>0</v>
      </c>
      <c r="H984" s="4">
        <f t="shared" si="2649"/>
        <v>60219.199999999997</v>
      </c>
      <c r="I984" s="4">
        <f t="shared" si="2649"/>
        <v>5735.3894700000001</v>
      </c>
      <c r="J984" s="4">
        <f t="shared" si="2649"/>
        <v>59.060769999999991</v>
      </c>
      <c r="K984" s="4">
        <f t="shared" si="2649"/>
        <v>-29.5</v>
      </c>
      <c r="L984" s="4">
        <f t="shared" si="2649"/>
        <v>65984.150240000003</v>
      </c>
      <c r="M984" s="4">
        <f>M993+M1022+M1034+M985</f>
        <v>-3854.9258699999996</v>
      </c>
      <c r="N984" s="4">
        <f t="shared" ref="N984:X984" si="2650">N993+N1022+N1034+N985</f>
        <v>62129.224370000004</v>
      </c>
      <c r="O984" s="4">
        <f t="shared" si="2650"/>
        <v>800</v>
      </c>
      <c r="P984" s="4">
        <f t="shared" si="2650"/>
        <v>0</v>
      </c>
      <c r="Q984" s="4">
        <f t="shared" si="2650"/>
        <v>62929.224370000004</v>
      </c>
      <c r="R984" s="4">
        <f t="shared" si="2650"/>
        <v>59149.549549999996</v>
      </c>
      <c r="S984" s="4">
        <f t="shared" si="2650"/>
        <v>0</v>
      </c>
      <c r="T984" s="4">
        <f t="shared" si="2650"/>
        <v>59149.549549999996</v>
      </c>
      <c r="U984" s="4">
        <f t="shared" si="2650"/>
        <v>2717.26316</v>
      </c>
      <c r="V984" s="4">
        <f t="shared" si="2650"/>
        <v>61866.812709999998</v>
      </c>
      <c r="W984" s="4">
        <f t="shared" si="2650"/>
        <v>143.01384999999999</v>
      </c>
      <c r="X984" s="4">
        <f t="shared" si="2650"/>
        <v>62009.826560000001</v>
      </c>
      <c r="Y984" s="4">
        <f t="shared" ref="Y984:Z984" si="2651">Y993+Y1022+Y1034+Y985</f>
        <v>0</v>
      </c>
      <c r="Z984" s="4">
        <f t="shared" si="2651"/>
        <v>62009.826560000001</v>
      </c>
      <c r="AA984" s="4">
        <f>AA993+AA1022+AA1034</f>
        <v>56443.299999999996</v>
      </c>
      <c r="AB984" s="4">
        <f>AB993+AB1022+AB1034</f>
        <v>0</v>
      </c>
      <c r="AC984" s="4">
        <f>AC993+AC1022+AC1034</f>
        <v>56443.299999999996</v>
      </c>
      <c r="AD984" s="4">
        <f>AD993+AD1022+AD1034</f>
        <v>7095.4013599999998</v>
      </c>
      <c r="AE984" s="4">
        <f>AE993+AE1022+AE1034</f>
        <v>63538.701359999992</v>
      </c>
      <c r="AF984" s="4">
        <f t="shared" ref="AF984:AG984" si="2652">AF993+AF1022+AF1034+AF985</f>
        <v>0</v>
      </c>
      <c r="AG984" s="4">
        <f t="shared" si="2652"/>
        <v>63538.701359999992</v>
      </c>
      <c r="AH984" s="83"/>
    </row>
    <row r="985" spans="1:34" ht="15.75" outlineLevel="7" x14ac:dyDescent="0.25">
      <c r="A985" s="5" t="s">
        <v>490</v>
      </c>
      <c r="B985" s="64" t="s">
        <v>697</v>
      </c>
      <c r="C985" s="66"/>
      <c r="D985" s="67"/>
      <c r="E985" s="71" t="s">
        <v>698</v>
      </c>
      <c r="F985" s="4"/>
      <c r="G985" s="4"/>
      <c r="H985" s="4"/>
      <c r="I985" s="4"/>
      <c r="J985" s="4"/>
      <c r="K985" s="4"/>
      <c r="L985" s="4"/>
      <c r="M985" s="4">
        <f t="shared" ref="M985:Q991" si="2653">M986</f>
        <v>266.66667000000001</v>
      </c>
      <c r="N985" s="4">
        <f t="shared" si="2653"/>
        <v>266.66667000000001</v>
      </c>
      <c r="O985" s="4">
        <f t="shared" si="2653"/>
        <v>800</v>
      </c>
      <c r="P985" s="4">
        <f t="shared" si="2653"/>
        <v>0</v>
      </c>
      <c r="Q985" s="4">
        <f t="shared" si="2653"/>
        <v>1066.6666700000001</v>
      </c>
      <c r="R985" s="4"/>
      <c r="S985" s="4"/>
      <c r="T985" s="4"/>
      <c r="U985" s="4"/>
      <c r="V985" s="4"/>
      <c r="W985" s="4"/>
      <c r="X985" s="4"/>
      <c r="Y985" s="4">
        <f t="shared" ref="Y985:Z989" si="2654">Y986</f>
        <v>0</v>
      </c>
      <c r="Z985" s="4"/>
      <c r="AA985" s="4"/>
      <c r="AB985" s="4"/>
      <c r="AC985" s="4"/>
      <c r="AD985" s="4"/>
      <c r="AE985" s="4"/>
      <c r="AF985" s="4">
        <f t="shared" ref="AF985:AG989" si="2655">AF986</f>
        <v>0</v>
      </c>
      <c r="AG985" s="4"/>
      <c r="AH985" s="83"/>
    </row>
    <row r="986" spans="1:34" ht="31.5" outlineLevel="7" x14ac:dyDescent="0.25">
      <c r="A986" s="5" t="s">
        <v>490</v>
      </c>
      <c r="B986" s="64" t="s">
        <v>697</v>
      </c>
      <c r="C986" s="5" t="s">
        <v>346</v>
      </c>
      <c r="D986" s="5"/>
      <c r="E986" s="18" t="s">
        <v>347</v>
      </c>
      <c r="F986" s="4"/>
      <c r="G986" s="4"/>
      <c r="H986" s="4"/>
      <c r="I986" s="4"/>
      <c r="J986" s="4"/>
      <c r="K986" s="4"/>
      <c r="L986" s="4"/>
      <c r="M986" s="4">
        <f t="shared" si="2653"/>
        <v>266.66667000000001</v>
      </c>
      <c r="N986" s="4">
        <f t="shared" si="2653"/>
        <v>266.66667000000001</v>
      </c>
      <c r="O986" s="4">
        <f t="shared" si="2653"/>
        <v>800</v>
      </c>
      <c r="P986" s="4">
        <f t="shared" si="2653"/>
        <v>0</v>
      </c>
      <c r="Q986" s="4">
        <f t="shared" si="2653"/>
        <v>1066.6666700000001</v>
      </c>
      <c r="R986" s="4"/>
      <c r="S986" s="4"/>
      <c r="T986" s="4"/>
      <c r="U986" s="4"/>
      <c r="V986" s="4"/>
      <c r="W986" s="4"/>
      <c r="X986" s="4"/>
      <c r="Y986" s="4">
        <f t="shared" si="2654"/>
        <v>0</v>
      </c>
      <c r="Z986" s="4"/>
      <c r="AA986" s="4"/>
      <c r="AB986" s="4"/>
      <c r="AC986" s="4"/>
      <c r="AD986" s="4"/>
      <c r="AE986" s="4"/>
      <c r="AF986" s="4">
        <f t="shared" si="2655"/>
        <v>0</v>
      </c>
      <c r="AG986" s="4"/>
      <c r="AH986" s="83"/>
    </row>
    <row r="987" spans="1:34" ht="31.5" outlineLevel="7" x14ac:dyDescent="0.25">
      <c r="A987" s="5" t="s">
        <v>490</v>
      </c>
      <c r="B987" s="64" t="s">
        <v>697</v>
      </c>
      <c r="C987" s="5" t="s">
        <v>348</v>
      </c>
      <c r="D987" s="5"/>
      <c r="E987" s="18" t="s">
        <v>349</v>
      </c>
      <c r="F987" s="4"/>
      <c r="G987" s="4"/>
      <c r="H987" s="4"/>
      <c r="I987" s="4"/>
      <c r="J987" s="4"/>
      <c r="K987" s="4"/>
      <c r="L987" s="4"/>
      <c r="M987" s="4">
        <f t="shared" si="2653"/>
        <v>266.66667000000001</v>
      </c>
      <c r="N987" s="4">
        <f t="shared" si="2653"/>
        <v>266.66667000000001</v>
      </c>
      <c r="O987" s="4">
        <f t="shared" si="2653"/>
        <v>800</v>
      </c>
      <c r="P987" s="4">
        <f t="shared" si="2653"/>
        <v>0</v>
      </c>
      <c r="Q987" s="4">
        <f t="shared" si="2653"/>
        <v>1066.6666700000001</v>
      </c>
      <c r="R987" s="4"/>
      <c r="S987" s="4"/>
      <c r="T987" s="4"/>
      <c r="U987" s="4"/>
      <c r="V987" s="4"/>
      <c r="W987" s="4"/>
      <c r="X987" s="4"/>
      <c r="Y987" s="4">
        <f t="shared" si="2654"/>
        <v>0</v>
      </c>
      <c r="Z987" s="4"/>
      <c r="AA987" s="4"/>
      <c r="AB987" s="4"/>
      <c r="AC987" s="4"/>
      <c r="AD987" s="4"/>
      <c r="AE987" s="4"/>
      <c r="AF987" s="4">
        <f t="shared" si="2655"/>
        <v>0</v>
      </c>
      <c r="AG987" s="4"/>
      <c r="AH987" s="83"/>
    </row>
    <row r="988" spans="1:34" ht="31.5" outlineLevel="7" x14ac:dyDescent="0.25">
      <c r="A988" s="5" t="s">
        <v>490</v>
      </c>
      <c r="B988" s="64" t="s">
        <v>697</v>
      </c>
      <c r="C988" s="5" t="s">
        <v>499</v>
      </c>
      <c r="D988" s="5"/>
      <c r="E988" s="18" t="s">
        <v>500</v>
      </c>
      <c r="F988" s="4"/>
      <c r="G988" s="4"/>
      <c r="H988" s="4"/>
      <c r="I988" s="4"/>
      <c r="J988" s="4"/>
      <c r="K988" s="4"/>
      <c r="L988" s="4"/>
      <c r="M988" s="4">
        <f t="shared" si="2653"/>
        <v>266.66667000000001</v>
      </c>
      <c r="N988" s="4">
        <f t="shared" si="2653"/>
        <v>266.66667000000001</v>
      </c>
      <c r="O988" s="4">
        <f>O989+O991</f>
        <v>800</v>
      </c>
      <c r="P988" s="4">
        <f t="shared" ref="P988:AF988" si="2656">P989+P991</f>
        <v>0</v>
      </c>
      <c r="Q988" s="4">
        <f t="shared" si="2656"/>
        <v>1066.6666700000001</v>
      </c>
      <c r="R988" s="4">
        <f t="shared" si="2656"/>
        <v>0</v>
      </c>
      <c r="S988" s="4">
        <f t="shared" si="2656"/>
        <v>0</v>
      </c>
      <c r="T988" s="4">
        <f t="shared" si="2656"/>
        <v>0</v>
      </c>
      <c r="U988" s="4">
        <f t="shared" si="2656"/>
        <v>0</v>
      </c>
      <c r="V988" s="4">
        <f t="shared" si="2656"/>
        <v>0</v>
      </c>
      <c r="W988" s="4">
        <f t="shared" si="2656"/>
        <v>0</v>
      </c>
      <c r="X988" s="4">
        <f t="shared" si="2656"/>
        <v>0</v>
      </c>
      <c r="Y988" s="4">
        <f t="shared" si="2656"/>
        <v>0</v>
      </c>
      <c r="Z988" s="4"/>
      <c r="AA988" s="4">
        <f t="shared" si="2656"/>
        <v>0</v>
      </c>
      <c r="AB988" s="4">
        <f t="shared" si="2656"/>
        <v>0</v>
      </c>
      <c r="AC988" s="4">
        <f t="shared" si="2656"/>
        <v>0</v>
      </c>
      <c r="AD988" s="4">
        <f t="shared" si="2656"/>
        <v>0</v>
      </c>
      <c r="AE988" s="4">
        <f t="shared" si="2656"/>
        <v>0</v>
      </c>
      <c r="AF988" s="4">
        <f t="shared" si="2656"/>
        <v>0</v>
      </c>
      <c r="AG988" s="4"/>
      <c r="AH988" s="83"/>
    </row>
    <row r="989" spans="1:34" ht="31.5" hidden="1" outlineLevel="7" x14ac:dyDescent="0.25">
      <c r="A989" s="5" t="s">
        <v>490</v>
      </c>
      <c r="B989" s="64" t="s">
        <v>697</v>
      </c>
      <c r="C989" s="5" t="s">
        <v>734</v>
      </c>
      <c r="D989" s="11"/>
      <c r="E989" s="18" t="s">
        <v>731</v>
      </c>
      <c r="F989" s="4"/>
      <c r="G989" s="4"/>
      <c r="H989" s="4"/>
      <c r="I989" s="4"/>
      <c r="J989" s="4"/>
      <c r="K989" s="4"/>
      <c r="L989" s="4"/>
      <c r="M989" s="4">
        <f t="shared" si="2653"/>
        <v>266.66667000000001</v>
      </c>
      <c r="N989" s="4">
        <f t="shared" si="2653"/>
        <v>266.66667000000001</v>
      </c>
      <c r="O989" s="4">
        <f t="shared" si="2653"/>
        <v>0</v>
      </c>
      <c r="P989" s="4">
        <f t="shared" si="2653"/>
        <v>0</v>
      </c>
      <c r="Q989" s="4">
        <f t="shared" si="2653"/>
        <v>266.66667000000001</v>
      </c>
      <c r="R989" s="4"/>
      <c r="S989" s="4"/>
      <c r="T989" s="4"/>
      <c r="U989" s="4"/>
      <c r="V989" s="4"/>
      <c r="W989" s="4"/>
      <c r="X989" s="4"/>
      <c r="Y989" s="4">
        <f t="shared" si="2654"/>
        <v>0</v>
      </c>
      <c r="Z989" s="4">
        <f t="shared" si="2654"/>
        <v>0</v>
      </c>
      <c r="AA989" s="4"/>
      <c r="AB989" s="4"/>
      <c r="AC989" s="4"/>
      <c r="AD989" s="4"/>
      <c r="AE989" s="4"/>
      <c r="AF989" s="4">
        <f t="shared" si="2655"/>
        <v>0</v>
      </c>
      <c r="AG989" s="4">
        <f t="shared" si="2655"/>
        <v>0</v>
      </c>
      <c r="AH989" s="83"/>
    </row>
    <row r="990" spans="1:34" ht="31.5" hidden="1" outlineLevel="7" x14ac:dyDescent="0.25">
      <c r="A990" s="11" t="s">
        <v>490</v>
      </c>
      <c r="B990" s="73" t="s">
        <v>697</v>
      </c>
      <c r="C990" s="11" t="s">
        <v>734</v>
      </c>
      <c r="D990" s="11" t="s">
        <v>92</v>
      </c>
      <c r="E990" s="15" t="s">
        <v>93</v>
      </c>
      <c r="F990" s="4"/>
      <c r="G990" s="4"/>
      <c r="H990" s="4"/>
      <c r="I990" s="4"/>
      <c r="J990" s="4"/>
      <c r="K990" s="4"/>
      <c r="L990" s="4"/>
      <c r="M990" s="24">
        <v>266.66667000000001</v>
      </c>
      <c r="N990" s="24">
        <f>SUM(L990:M990)</f>
        <v>266.66667000000001</v>
      </c>
      <c r="O990" s="24"/>
      <c r="P990" s="24"/>
      <c r="Q990" s="8">
        <f>SUM(N990:P990)</f>
        <v>266.66667000000001</v>
      </c>
      <c r="R990" s="4"/>
      <c r="S990" s="4"/>
      <c r="T990" s="4"/>
      <c r="U990" s="4"/>
      <c r="V990" s="4"/>
      <c r="W990" s="4"/>
      <c r="X990" s="4"/>
      <c r="Y990" s="24"/>
      <c r="Z990" s="8">
        <f>SUM(X990:Y990)</f>
        <v>0</v>
      </c>
      <c r="AA990" s="4"/>
      <c r="AB990" s="4"/>
      <c r="AC990" s="4"/>
      <c r="AD990" s="4"/>
      <c r="AE990" s="4"/>
      <c r="AF990" s="24"/>
      <c r="AG990" s="8">
        <f>SUM(AE990:AF990)</f>
        <v>0</v>
      </c>
      <c r="AH990" s="83"/>
    </row>
    <row r="991" spans="1:34" s="42" customFormat="1" ht="31.5" outlineLevel="7" x14ac:dyDescent="0.25">
      <c r="A991" s="5" t="s">
        <v>490</v>
      </c>
      <c r="B991" s="64" t="s">
        <v>697</v>
      </c>
      <c r="C991" s="5" t="s">
        <v>734</v>
      </c>
      <c r="D991" s="11"/>
      <c r="E991" s="18" t="s">
        <v>753</v>
      </c>
      <c r="F991" s="4"/>
      <c r="G991" s="4"/>
      <c r="H991" s="4"/>
      <c r="I991" s="4"/>
      <c r="J991" s="4"/>
      <c r="K991" s="4"/>
      <c r="L991" s="4"/>
      <c r="M991" s="24"/>
      <c r="N991" s="24"/>
      <c r="O991" s="4">
        <f t="shared" si="2653"/>
        <v>800</v>
      </c>
      <c r="P991" s="4">
        <f t="shared" si="2653"/>
        <v>0</v>
      </c>
      <c r="Q991" s="4">
        <f t="shared" si="2653"/>
        <v>800</v>
      </c>
      <c r="R991" s="4"/>
      <c r="S991" s="4"/>
      <c r="T991" s="4"/>
      <c r="U991" s="4"/>
      <c r="V991" s="4"/>
      <c r="W991" s="4"/>
      <c r="X991" s="4"/>
      <c r="Y991" s="24"/>
      <c r="Z991" s="8"/>
      <c r="AA991" s="4"/>
      <c r="AB991" s="4"/>
      <c r="AC991" s="4"/>
      <c r="AD991" s="4"/>
      <c r="AE991" s="4"/>
      <c r="AF991" s="24"/>
      <c r="AG991" s="8"/>
      <c r="AH991" s="83"/>
    </row>
    <row r="992" spans="1:34" s="42" customFormat="1" ht="31.5" outlineLevel="7" x14ac:dyDescent="0.25">
      <c r="A992" s="11" t="s">
        <v>490</v>
      </c>
      <c r="B992" s="73" t="s">
        <v>697</v>
      </c>
      <c r="C992" s="11" t="s">
        <v>734</v>
      </c>
      <c r="D992" s="11" t="s">
        <v>92</v>
      </c>
      <c r="E992" s="15" t="s">
        <v>93</v>
      </c>
      <c r="F992" s="4"/>
      <c r="G992" s="4"/>
      <c r="H992" s="4"/>
      <c r="I992" s="4"/>
      <c r="J992" s="4"/>
      <c r="K992" s="4"/>
      <c r="L992" s="4"/>
      <c r="M992" s="24"/>
      <c r="N992" s="24"/>
      <c r="O992" s="24">
        <v>800</v>
      </c>
      <c r="P992" s="24"/>
      <c r="Q992" s="8">
        <f>SUM(N992:P992)</f>
        <v>800</v>
      </c>
      <c r="R992" s="4"/>
      <c r="S992" s="4"/>
      <c r="T992" s="4"/>
      <c r="U992" s="4"/>
      <c r="V992" s="4"/>
      <c r="W992" s="4"/>
      <c r="X992" s="4"/>
      <c r="Y992" s="24"/>
      <c r="Z992" s="8"/>
      <c r="AA992" s="4"/>
      <c r="AB992" s="4"/>
      <c r="AC992" s="4"/>
      <c r="AD992" s="4"/>
      <c r="AE992" s="4"/>
      <c r="AF992" s="24"/>
      <c r="AG992" s="8"/>
      <c r="AH992" s="83"/>
    </row>
    <row r="993" spans="1:34" ht="15.75" hidden="1" outlineLevel="1" x14ac:dyDescent="0.2">
      <c r="A993" s="5" t="s">
        <v>490</v>
      </c>
      <c r="B993" s="5" t="s">
        <v>344</v>
      </c>
      <c r="C993" s="5"/>
      <c r="D993" s="5"/>
      <c r="E993" s="18" t="s">
        <v>345</v>
      </c>
      <c r="F993" s="4">
        <f>F994+F1002</f>
        <v>55163.1</v>
      </c>
      <c r="G993" s="4">
        <f t="shared" ref="G993:J993" si="2657">G994+G1002</f>
        <v>0</v>
      </c>
      <c r="H993" s="4">
        <f t="shared" si="2657"/>
        <v>55163.1</v>
      </c>
      <c r="I993" s="4">
        <f t="shared" si="2657"/>
        <v>3191.6</v>
      </c>
      <c r="J993" s="4">
        <f t="shared" si="2657"/>
        <v>59.060769999999991</v>
      </c>
      <c r="K993" s="4">
        <f t="shared" ref="K993:L993" si="2658">K994+K1002</f>
        <v>-29.5</v>
      </c>
      <c r="L993" s="4">
        <f t="shared" si="2658"/>
        <v>58384.260770000001</v>
      </c>
      <c r="M993" s="4">
        <f t="shared" ref="M993:Q993" si="2659">M994+M1002</f>
        <v>-4255.4762000000001</v>
      </c>
      <c r="N993" s="4">
        <f t="shared" si="2659"/>
        <v>54128.784570000003</v>
      </c>
      <c r="O993" s="4">
        <f t="shared" si="2659"/>
        <v>0</v>
      </c>
      <c r="P993" s="4">
        <f t="shared" si="2659"/>
        <v>0</v>
      </c>
      <c r="Q993" s="4">
        <f t="shared" si="2659"/>
        <v>54128.784570000003</v>
      </c>
      <c r="R993" s="4">
        <f>R994+R1002</f>
        <v>52270.2</v>
      </c>
      <c r="S993" s="4">
        <f t="shared" ref="S993" si="2660">S994+S1002</f>
        <v>0</v>
      </c>
      <c r="T993" s="4">
        <f t="shared" ref="T993:Z993" si="2661">T994+T1002</f>
        <v>52270.2</v>
      </c>
      <c r="U993" s="4">
        <f t="shared" si="2661"/>
        <v>0</v>
      </c>
      <c r="V993" s="4">
        <f t="shared" si="2661"/>
        <v>52270.2</v>
      </c>
      <c r="W993" s="4">
        <f t="shared" si="2661"/>
        <v>0</v>
      </c>
      <c r="X993" s="4">
        <f t="shared" si="2661"/>
        <v>52270.2</v>
      </c>
      <c r="Y993" s="4">
        <f t="shared" si="2661"/>
        <v>0</v>
      </c>
      <c r="Z993" s="4">
        <f t="shared" si="2661"/>
        <v>52270.2</v>
      </c>
      <c r="AA993" s="4">
        <f>AA994+AA1002</f>
        <v>52544.6</v>
      </c>
      <c r="AB993" s="4">
        <f t="shared" ref="AB993" si="2662">AB994+AB1002</f>
        <v>0</v>
      </c>
      <c r="AC993" s="4">
        <f t="shared" ref="AC993:AG993" si="2663">AC994+AC1002</f>
        <v>52544.6</v>
      </c>
      <c r="AD993" s="4">
        <f t="shared" si="2663"/>
        <v>0</v>
      </c>
      <c r="AE993" s="4">
        <f t="shared" si="2663"/>
        <v>52544.6</v>
      </c>
      <c r="AF993" s="4">
        <f t="shared" si="2663"/>
        <v>0</v>
      </c>
      <c r="AG993" s="4">
        <f t="shared" si="2663"/>
        <v>52544.6</v>
      </c>
      <c r="AH993" s="83"/>
    </row>
    <row r="994" spans="1:34" ht="47.25" hidden="1" outlineLevel="2" x14ac:dyDescent="0.2">
      <c r="A994" s="5" t="s">
        <v>490</v>
      </c>
      <c r="B994" s="5" t="s">
        <v>344</v>
      </c>
      <c r="C994" s="5" t="s">
        <v>76</v>
      </c>
      <c r="D994" s="5"/>
      <c r="E994" s="18" t="s">
        <v>77</v>
      </c>
      <c r="F994" s="4">
        <f>F995</f>
        <v>17</v>
      </c>
      <c r="G994" s="4">
        <f t="shared" ref="G994:Q1000" si="2664">G995</f>
        <v>0</v>
      </c>
      <c r="H994" s="4">
        <f t="shared" si="2664"/>
        <v>17</v>
      </c>
      <c r="I994" s="4">
        <f t="shared" si="2664"/>
        <v>0</v>
      </c>
      <c r="J994" s="4">
        <f t="shared" si="2664"/>
        <v>0</v>
      </c>
      <c r="K994" s="4">
        <f t="shared" si="2664"/>
        <v>0</v>
      </c>
      <c r="L994" s="4">
        <f t="shared" si="2664"/>
        <v>17</v>
      </c>
      <c r="M994" s="4">
        <f t="shared" si="2664"/>
        <v>0</v>
      </c>
      <c r="N994" s="4">
        <f t="shared" si="2664"/>
        <v>17</v>
      </c>
      <c r="O994" s="4">
        <f t="shared" si="2664"/>
        <v>0</v>
      </c>
      <c r="P994" s="4">
        <f t="shared" si="2664"/>
        <v>0</v>
      </c>
      <c r="Q994" s="4">
        <f t="shared" si="2664"/>
        <v>17</v>
      </c>
      <c r="R994" s="4">
        <f t="shared" ref="R994:AA994" si="2665">R995</f>
        <v>0</v>
      </c>
      <c r="S994" s="4">
        <f t="shared" ref="S994:S1000" si="2666">S995</f>
        <v>0</v>
      </c>
      <c r="T994" s="4"/>
      <c r="U994" s="4">
        <f t="shared" ref="U994:Z1000" si="2667">U995</f>
        <v>0</v>
      </c>
      <c r="V994" s="4">
        <f t="shared" si="2667"/>
        <v>0</v>
      </c>
      <c r="W994" s="4">
        <f t="shared" si="2667"/>
        <v>0</v>
      </c>
      <c r="X994" s="4">
        <f t="shared" si="2667"/>
        <v>0</v>
      </c>
      <c r="Y994" s="4">
        <f t="shared" si="2667"/>
        <v>0</v>
      </c>
      <c r="Z994" s="4">
        <f t="shared" si="2667"/>
        <v>0</v>
      </c>
      <c r="AA994" s="4">
        <f t="shared" si="2665"/>
        <v>0</v>
      </c>
      <c r="AB994" s="4">
        <f t="shared" ref="AB994:AB1000" si="2668">AB995</f>
        <v>0</v>
      </c>
      <c r="AC994" s="4"/>
      <c r="AD994" s="4">
        <f t="shared" ref="AD994:AG1000" si="2669">AD995</f>
        <v>0</v>
      </c>
      <c r="AE994" s="4">
        <f t="shared" si="2669"/>
        <v>0</v>
      </c>
      <c r="AF994" s="4">
        <f t="shared" si="2669"/>
        <v>0</v>
      </c>
      <c r="AG994" s="4">
        <f t="shared" si="2669"/>
        <v>0</v>
      </c>
      <c r="AH994" s="83"/>
    </row>
    <row r="995" spans="1:34" ht="31.5" hidden="1" outlineLevel="3" x14ac:dyDescent="0.2">
      <c r="A995" s="5" t="s">
        <v>490</v>
      </c>
      <c r="B995" s="5" t="s">
        <v>344</v>
      </c>
      <c r="C995" s="5" t="s">
        <v>78</v>
      </c>
      <c r="D995" s="5"/>
      <c r="E995" s="18" t="s">
        <v>79</v>
      </c>
      <c r="F995" s="4">
        <f t="shared" ref="F995:M995" si="2670">F999</f>
        <v>17</v>
      </c>
      <c r="G995" s="4">
        <f t="shared" si="2670"/>
        <v>0</v>
      </c>
      <c r="H995" s="4">
        <f t="shared" si="2670"/>
        <v>17</v>
      </c>
      <c r="I995" s="4">
        <f t="shared" si="2670"/>
        <v>0</v>
      </c>
      <c r="J995" s="4">
        <f t="shared" si="2670"/>
        <v>0</v>
      </c>
      <c r="K995" s="4">
        <f t="shared" si="2670"/>
        <v>0</v>
      </c>
      <c r="L995" s="4">
        <f t="shared" si="2670"/>
        <v>17</v>
      </c>
      <c r="M995" s="4">
        <f t="shared" si="2670"/>
        <v>0</v>
      </c>
      <c r="N995" s="4">
        <f>N999+N996</f>
        <v>17</v>
      </c>
      <c r="O995" s="4">
        <f t="shared" ref="O995:Q995" si="2671">O999+O996</f>
        <v>0</v>
      </c>
      <c r="P995" s="4">
        <f t="shared" si="2671"/>
        <v>0</v>
      </c>
      <c r="Q995" s="4">
        <f t="shared" si="2671"/>
        <v>17</v>
      </c>
      <c r="R995" s="4">
        <f>R999</f>
        <v>0</v>
      </c>
      <c r="S995" s="4">
        <f>S999</f>
        <v>0</v>
      </c>
      <c r="T995" s="4"/>
      <c r="U995" s="4">
        <f t="shared" ref="U995:AB995" si="2672">U999</f>
        <v>0</v>
      </c>
      <c r="V995" s="4">
        <f t="shared" si="2672"/>
        <v>0</v>
      </c>
      <c r="W995" s="4">
        <f t="shared" si="2672"/>
        <v>0</v>
      </c>
      <c r="X995" s="4">
        <f t="shared" si="2672"/>
        <v>0</v>
      </c>
      <c r="Y995" s="4">
        <f t="shared" si="2672"/>
        <v>0</v>
      </c>
      <c r="Z995" s="4">
        <f t="shared" si="2672"/>
        <v>0</v>
      </c>
      <c r="AA995" s="4">
        <f t="shared" si="2672"/>
        <v>0</v>
      </c>
      <c r="AB995" s="4">
        <f t="shared" si="2672"/>
        <v>0</v>
      </c>
      <c r="AC995" s="4"/>
      <c r="AD995" s="4">
        <f>AD999</f>
        <v>0</v>
      </c>
      <c r="AE995" s="4">
        <f>AE999</f>
        <v>0</v>
      </c>
      <c r="AF995" s="4">
        <f>AF999</f>
        <v>0</v>
      </c>
      <c r="AG995" s="4">
        <f>AG999</f>
        <v>0</v>
      </c>
      <c r="AH995" s="83"/>
    </row>
    <row r="996" spans="1:34" ht="47.25" hidden="1" outlineLevel="3" x14ac:dyDescent="0.2">
      <c r="A996" s="5" t="s">
        <v>490</v>
      </c>
      <c r="B996" s="5" t="s">
        <v>344</v>
      </c>
      <c r="C996" s="5" t="s">
        <v>434</v>
      </c>
      <c r="D996" s="5"/>
      <c r="E996" s="18" t="s">
        <v>435</v>
      </c>
      <c r="F996" s="4"/>
      <c r="G996" s="4"/>
      <c r="H996" s="4"/>
      <c r="I996" s="4"/>
      <c r="J996" s="4"/>
      <c r="K996" s="4"/>
      <c r="L996" s="4"/>
      <c r="M996" s="4"/>
      <c r="N996" s="4"/>
      <c r="O996" s="4">
        <f t="shared" si="2664"/>
        <v>0</v>
      </c>
      <c r="P996" s="4">
        <f t="shared" si="2664"/>
        <v>0</v>
      </c>
      <c r="Q996" s="4">
        <f t="shared" si="2664"/>
        <v>0</v>
      </c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83"/>
    </row>
    <row r="997" spans="1:34" ht="31.5" hidden="1" outlineLevel="3" x14ac:dyDescent="0.2">
      <c r="A997" s="5" t="s">
        <v>490</v>
      </c>
      <c r="B997" s="5" t="s">
        <v>344</v>
      </c>
      <c r="C997" s="5" t="s">
        <v>436</v>
      </c>
      <c r="D997" s="5"/>
      <c r="E997" s="18" t="s">
        <v>437</v>
      </c>
      <c r="F997" s="4"/>
      <c r="G997" s="4"/>
      <c r="H997" s="4"/>
      <c r="I997" s="4"/>
      <c r="J997" s="4"/>
      <c r="K997" s="4"/>
      <c r="L997" s="4"/>
      <c r="M997" s="4"/>
      <c r="N997" s="4"/>
      <c r="O997" s="4">
        <f t="shared" si="2664"/>
        <v>0</v>
      </c>
      <c r="P997" s="4">
        <f t="shared" si="2664"/>
        <v>0</v>
      </c>
      <c r="Q997" s="4">
        <f t="shared" si="2664"/>
        <v>0</v>
      </c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83"/>
    </row>
    <row r="998" spans="1:34" ht="31.5" hidden="1" outlineLevel="3" collapsed="1" x14ac:dyDescent="0.2">
      <c r="A998" s="11" t="s">
        <v>490</v>
      </c>
      <c r="B998" s="11" t="s">
        <v>344</v>
      </c>
      <c r="C998" s="11" t="s">
        <v>436</v>
      </c>
      <c r="D998" s="11" t="s">
        <v>11</v>
      </c>
      <c r="E998" s="15" t="s">
        <v>12</v>
      </c>
      <c r="F998" s="4"/>
      <c r="G998" s="4"/>
      <c r="H998" s="4"/>
      <c r="I998" s="4"/>
      <c r="J998" s="4"/>
      <c r="K998" s="4"/>
      <c r="L998" s="4"/>
      <c r="M998" s="4"/>
      <c r="N998" s="4"/>
      <c r="O998" s="8"/>
      <c r="P998" s="8"/>
      <c r="Q998" s="8">
        <f>SUM(N998:P998)</f>
        <v>0</v>
      </c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83"/>
    </row>
    <row r="999" spans="1:34" ht="31.5" hidden="1" outlineLevel="4" x14ac:dyDescent="0.2">
      <c r="A999" s="5" t="s">
        <v>490</v>
      </c>
      <c r="B999" s="5" t="s">
        <v>344</v>
      </c>
      <c r="C999" s="5" t="s">
        <v>480</v>
      </c>
      <c r="D999" s="5"/>
      <c r="E999" s="18" t="s">
        <v>481</v>
      </c>
      <c r="F999" s="4">
        <f>F1000</f>
        <v>17</v>
      </c>
      <c r="G999" s="4">
        <f t="shared" si="2664"/>
        <v>0</v>
      </c>
      <c r="H999" s="4">
        <f t="shared" si="2664"/>
        <v>17</v>
      </c>
      <c r="I999" s="4">
        <f t="shared" si="2664"/>
        <v>0</v>
      </c>
      <c r="J999" s="4">
        <f t="shared" si="2664"/>
        <v>0</v>
      </c>
      <c r="K999" s="4">
        <f t="shared" si="2664"/>
        <v>0</v>
      </c>
      <c r="L999" s="4">
        <f t="shared" si="2664"/>
        <v>17</v>
      </c>
      <c r="M999" s="4">
        <f t="shared" si="2664"/>
        <v>0</v>
      </c>
      <c r="N999" s="4">
        <f t="shared" si="2664"/>
        <v>17</v>
      </c>
      <c r="O999" s="4">
        <f t="shared" si="2664"/>
        <v>0</v>
      </c>
      <c r="P999" s="4">
        <f t="shared" si="2664"/>
        <v>0</v>
      </c>
      <c r="Q999" s="4">
        <f t="shared" si="2664"/>
        <v>17</v>
      </c>
      <c r="R999" s="4">
        <f t="shared" ref="R999:AA1000" si="2673">R1000</f>
        <v>0</v>
      </c>
      <c r="S999" s="4">
        <f t="shared" si="2666"/>
        <v>0</v>
      </c>
      <c r="T999" s="4"/>
      <c r="U999" s="4">
        <f t="shared" si="2667"/>
        <v>0</v>
      </c>
      <c r="V999" s="4">
        <f t="shared" si="2667"/>
        <v>0</v>
      </c>
      <c r="W999" s="4">
        <f t="shared" si="2667"/>
        <v>0</v>
      </c>
      <c r="X999" s="4">
        <f t="shared" si="2667"/>
        <v>0</v>
      </c>
      <c r="Y999" s="4">
        <f t="shared" si="2667"/>
        <v>0</v>
      </c>
      <c r="Z999" s="4">
        <f t="shared" si="2667"/>
        <v>0</v>
      </c>
      <c r="AA999" s="4">
        <f t="shared" si="2673"/>
        <v>0</v>
      </c>
      <c r="AB999" s="4">
        <f t="shared" si="2668"/>
        <v>0</v>
      </c>
      <c r="AC999" s="4"/>
      <c r="AD999" s="4">
        <f t="shared" si="2669"/>
        <v>0</v>
      </c>
      <c r="AE999" s="4">
        <f t="shared" si="2669"/>
        <v>0</v>
      </c>
      <c r="AF999" s="4">
        <f t="shared" si="2669"/>
        <v>0</v>
      </c>
      <c r="AG999" s="4">
        <f t="shared" si="2669"/>
        <v>0</v>
      </c>
      <c r="AH999" s="83"/>
    </row>
    <row r="1000" spans="1:34" ht="15.75" hidden="1" outlineLevel="5" x14ac:dyDescent="0.2">
      <c r="A1000" s="5" t="s">
        <v>490</v>
      </c>
      <c r="B1000" s="5" t="s">
        <v>344</v>
      </c>
      <c r="C1000" s="5" t="s">
        <v>482</v>
      </c>
      <c r="D1000" s="5"/>
      <c r="E1000" s="18" t="s">
        <v>483</v>
      </c>
      <c r="F1000" s="4">
        <f>F1001</f>
        <v>17</v>
      </c>
      <c r="G1000" s="4">
        <f t="shared" si="2664"/>
        <v>0</v>
      </c>
      <c r="H1000" s="4">
        <f t="shared" si="2664"/>
        <v>17</v>
      </c>
      <c r="I1000" s="4">
        <f t="shared" si="2664"/>
        <v>0</v>
      </c>
      <c r="J1000" s="4">
        <f t="shared" si="2664"/>
        <v>0</v>
      </c>
      <c r="K1000" s="4">
        <f t="shared" si="2664"/>
        <v>0</v>
      </c>
      <c r="L1000" s="4">
        <f t="shared" si="2664"/>
        <v>17</v>
      </c>
      <c r="M1000" s="4">
        <f t="shared" si="2664"/>
        <v>0</v>
      </c>
      <c r="N1000" s="4">
        <f t="shared" si="2664"/>
        <v>17</v>
      </c>
      <c r="O1000" s="4">
        <f t="shared" si="2664"/>
        <v>0</v>
      </c>
      <c r="P1000" s="4">
        <f t="shared" si="2664"/>
        <v>0</v>
      </c>
      <c r="Q1000" s="4">
        <f t="shared" si="2664"/>
        <v>17</v>
      </c>
      <c r="R1000" s="4">
        <f t="shared" si="2673"/>
        <v>0</v>
      </c>
      <c r="S1000" s="4">
        <f t="shared" si="2666"/>
        <v>0</v>
      </c>
      <c r="T1000" s="4"/>
      <c r="U1000" s="4">
        <f t="shared" si="2667"/>
        <v>0</v>
      </c>
      <c r="V1000" s="4">
        <f t="shared" si="2667"/>
        <v>0</v>
      </c>
      <c r="W1000" s="4">
        <f t="shared" si="2667"/>
        <v>0</v>
      </c>
      <c r="X1000" s="4">
        <f t="shared" si="2667"/>
        <v>0</v>
      </c>
      <c r="Y1000" s="4">
        <f t="shared" si="2667"/>
        <v>0</v>
      </c>
      <c r="Z1000" s="4">
        <f t="shared" si="2667"/>
        <v>0</v>
      </c>
      <c r="AA1000" s="4">
        <f t="shared" si="2673"/>
        <v>0</v>
      </c>
      <c r="AB1000" s="4">
        <f t="shared" si="2668"/>
        <v>0</v>
      </c>
      <c r="AC1000" s="4"/>
      <c r="AD1000" s="4">
        <f t="shared" si="2669"/>
        <v>0</v>
      </c>
      <c r="AE1000" s="4">
        <f t="shared" si="2669"/>
        <v>0</v>
      </c>
      <c r="AF1000" s="4">
        <f t="shared" si="2669"/>
        <v>0</v>
      </c>
      <c r="AG1000" s="4">
        <f t="shared" si="2669"/>
        <v>0</v>
      </c>
      <c r="AH1000" s="83"/>
    </row>
    <row r="1001" spans="1:34" ht="31.5" hidden="1" outlineLevel="7" x14ac:dyDescent="0.2">
      <c r="A1001" s="11" t="s">
        <v>490</v>
      </c>
      <c r="B1001" s="11" t="s">
        <v>344</v>
      </c>
      <c r="C1001" s="11" t="s">
        <v>482</v>
      </c>
      <c r="D1001" s="11" t="s">
        <v>11</v>
      </c>
      <c r="E1001" s="15" t="s">
        <v>12</v>
      </c>
      <c r="F1001" s="8">
        <v>17</v>
      </c>
      <c r="G1001" s="8"/>
      <c r="H1001" s="8">
        <f t="shared" ref="H1001" si="2674">SUM(F1001:G1001)</f>
        <v>17</v>
      </c>
      <c r="I1001" s="8"/>
      <c r="J1001" s="8"/>
      <c r="K1001" s="8"/>
      <c r="L1001" s="8">
        <f t="shared" ref="L1001" si="2675">SUM(H1001:K1001)</f>
        <v>17</v>
      </c>
      <c r="M1001" s="8"/>
      <c r="N1001" s="8">
        <f>SUM(L1001:M1001)</f>
        <v>17</v>
      </c>
      <c r="O1001" s="8"/>
      <c r="P1001" s="8"/>
      <c r="Q1001" s="8">
        <f>SUM(N1001:P1001)</f>
        <v>17</v>
      </c>
      <c r="R1001" s="8"/>
      <c r="S1001" s="8"/>
      <c r="T1001" s="8"/>
      <c r="U1001" s="8"/>
      <c r="V1001" s="8">
        <f t="shared" ref="V1001" si="2676">SUM(T1001:U1001)</f>
        <v>0</v>
      </c>
      <c r="W1001" s="8"/>
      <c r="X1001" s="8">
        <f>SUM(V1001:W1001)</f>
        <v>0</v>
      </c>
      <c r="Y1001" s="8"/>
      <c r="Z1001" s="8">
        <f>SUM(X1001:Y1001)</f>
        <v>0</v>
      </c>
      <c r="AA1001" s="8"/>
      <c r="AB1001" s="8"/>
      <c r="AC1001" s="8"/>
      <c r="AD1001" s="8"/>
      <c r="AE1001" s="8">
        <f t="shared" ref="AE1001" si="2677">SUM(AC1001:AD1001)</f>
        <v>0</v>
      </c>
      <c r="AF1001" s="8"/>
      <c r="AG1001" s="8">
        <f>SUM(AE1001:AF1001)</f>
        <v>0</v>
      </c>
      <c r="AH1001" s="83"/>
    </row>
    <row r="1002" spans="1:34" ht="31.5" hidden="1" outlineLevel="2" x14ac:dyDescent="0.2">
      <c r="A1002" s="5" t="s">
        <v>490</v>
      </c>
      <c r="B1002" s="5" t="s">
        <v>344</v>
      </c>
      <c r="C1002" s="5" t="s">
        <v>346</v>
      </c>
      <c r="D1002" s="5"/>
      <c r="E1002" s="18" t="s">
        <v>347</v>
      </c>
      <c r="F1002" s="4">
        <f t="shared" ref="F1002:AE1002" si="2678">F1003+F1018</f>
        <v>55146.1</v>
      </c>
      <c r="G1002" s="4">
        <f t="shared" si="2678"/>
        <v>0</v>
      </c>
      <c r="H1002" s="4">
        <f t="shared" si="2678"/>
        <v>55146.1</v>
      </c>
      <c r="I1002" s="4">
        <f t="shared" si="2678"/>
        <v>3191.6</v>
      </c>
      <c r="J1002" s="4">
        <f t="shared" si="2678"/>
        <v>59.060769999999991</v>
      </c>
      <c r="K1002" s="4">
        <f t="shared" si="2678"/>
        <v>-29.5</v>
      </c>
      <c r="L1002" s="4">
        <f t="shared" si="2678"/>
        <v>58367.260770000001</v>
      </c>
      <c r="M1002" s="4">
        <f t="shared" si="2678"/>
        <v>-4255.4762000000001</v>
      </c>
      <c r="N1002" s="4">
        <f t="shared" si="2678"/>
        <v>54111.784570000003</v>
      </c>
      <c r="O1002" s="4">
        <f t="shared" ref="O1002:Q1002" si="2679">O1003+O1018</f>
        <v>0</v>
      </c>
      <c r="P1002" s="4">
        <f t="shared" si="2679"/>
        <v>0</v>
      </c>
      <c r="Q1002" s="4">
        <f t="shared" si="2679"/>
        <v>54111.784570000003</v>
      </c>
      <c r="R1002" s="4">
        <f t="shared" si="2678"/>
        <v>52270.2</v>
      </c>
      <c r="S1002" s="4">
        <f t="shared" si="2678"/>
        <v>0</v>
      </c>
      <c r="T1002" s="4">
        <f t="shared" si="2678"/>
        <v>52270.2</v>
      </c>
      <c r="U1002" s="4">
        <f t="shared" si="2678"/>
        <v>0</v>
      </c>
      <c r="V1002" s="4">
        <f t="shared" si="2678"/>
        <v>52270.2</v>
      </c>
      <c r="W1002" s="4">
        <f t="shared" si="2678"/>
        <v>0</v>
      </c>
      <c r="X1002" s="4">
        <f t="shared" si="2678"/>
        <v>52270.2</v>
      </c>
      <c r="Y1002" s="4">
        <f t="shared" si="2678"/>
        <v>0</v>
      </c>
      <c r="Z1002" s="4">
        <f t="shared" si="2678"/>
        <v>52270.2</v>
      </c>
      <c r="AA1002" s="4">
        <f t="shared" si="2678"/>
        <v>52544.6</v>
      </c>
      <c r="AB1002" s="4">
        <f t="shared" si="2678"/>
        <v>0</v>
      </c>
      <c r="AC1002" s="4">
        <f t="shared" si="2678"/>
        <v>52544.6</v>
      </c>
      <c r="AD1002" s="4">
        <f t="shared" si="2678"/>
        <v>0</v>
      </c>
      <c r="AE1002" s="4">
        <f t="shared" si="2678"/>
        <v>52544.6</v>
      </c>
      <c r="AF1002" s="4">
        <f t="shared" ref="AF1002:AG1002" si="2680">AF1003+AF1018</f>
        <v>0</v>
      </c>
      <c r="AG1002" s="4">
        <f t="shared" si="2680"/>
        <v>52544.6</v>
      </c>
      <c r="AH1002" s="83"/>
    </row>
    <row r="1003" spans="1:34" ht="31.5" hidden="1" outlineLevel="3" x14ac:dyDescent="0.2">
      <c r="A1003" s="5" t="s">
        <v>490</v>
      </c>
      <c r="B1003" s="5" t="s">
        <v>344</v>
      </c>
      <c r="C1003" s="5" t="s">
        <v>348</v>
      </c>
      <c r="D1003" s="5"/>
      <c r="E1003" s="18" t="s">
        <v>349</v>
      </c>
      <c r="F1003" s="4">
        <f>F1004+F1012</f>
        <v>3024.6</v>
      </c>
      <c r="G1003" s="4">
        <f t="shared" ref="G1003:J1003" si="2681">G1004+G1012</f>
        <v>0</v>
      </c>
      <c r="H1003" s="4">
        <f t="shared" si="2681"/>
        <v>3024.6</v>
      </c>
      <c r="I1003" s="4">
        <f t="shared" si="2681"/>
        <v>3191.6</v>
      </c>
      <c r="J1003" s="4">
        <f t="shared" si="2681"/>
        <v>59.060769999999991</v>
      </c>
      <c r="K1003" s="4">
        <f t="shared" ref="K1003:L1003" si="2682">K1004+K1012</f>
        <v>1063.8761999999999</v>
      </c>
      <c r="L1003" s="4">
        <f t="shared" si="2682"/>
        <v>7339.1369700000005</v>
      </c>
      <c r="M1003" s="4">
        <f t="shared" ref="M1003:Q1003" si="2683">M1004+M1012</f>
        <v>-4255.4762000000001</v>
      </c>
      <c r="N1003" s="4">
        <f t="shared" si="2683"/>
        <v>3083.6607700000004</v>
      </c>
      <c r="O1003" s="4">
        <f t="shared" si="2683"/>
        <v>0</v>
      </c>
      <c r="P1003" s="4">
        <f t="shared" si="2683"/>
        <v>0</v>
      </c>
      <c r="Q1003" s="4">
        <f t="shared" si="2683"/>
        <v>3083.6607700000004</v>
      </c>
      <c r="R1003" s="4">
        <f t="shared" ref="R1003:AA1003" si="2684">R1004+R1012</f>
        <v>2750.2</v>
      </c>
      <c r="S1003" s="4">
        <f t="shared" ref="S1003" si="2685">S1004+S1012</f>
        <v>0</v>
      </c>
      <c r="T1003" s="4">
        <f t="shared" ref="T1003:Z1003" si="2686">T1004+T1012</f>
        <v>2750.2</v>
      </c>
      <c r="U1003" s="4">
        <f t="shared" si="2686"/>
        <v>0</v>
      </c>
      <c r="V1003" s="4">
        <f t="shared" si="2686"/>
        <v>2750.2</v>
      </c>
      <c r="W1003" s="4">
        <f t="shared" si="2686"/>
        <v>0</v>
      </c>
      <c r="X1003" s="4">
        <f t="shared" si="2686"/>
        <v>2750.2</v>
      </c>
      <c r="Y1003" s="4">
        <f t="shared" si="2686"/>
        <v>0</v>
      </c>
      <c r="Z1003" s="4">
        <f t="shared" si="2686"/>
        <v>2750.2</v>
      </c>
      <c r="AA1003" s="4">
        <f t="shared" si="2684"/>
        <v>3024.6</v>
      </c>
      <c r="AB1003" s="4">
        <f t="shared" ref="AB1003" si="2687">AB1004+AB1012</f>
        <v>0</v>
      </c>
      <c r="AC1003" s="4">
        <f t="shared" ref="AC1003:AG1003" si="2688">AC1004+AC1012</f>
        <v>3024.6</v>
      </c>
      <c r="AD1003" s="4">
        <f t="shared" si="2688"/>
        <v>0</v>
      </c>
      <c r="AE1003" s="4">
        <f t="shared" si="2688"/>
        <v>3024.6</v>
      </c>
      <c r="AF1003" s="4">
        <f t="shared" si="2688"/>
        <v>0</v>
      </c>
      <c r="AG1003" s="4">
        <f t="shared" si="2688"/>
        <v>3024.6</v>
      </c>
      <c r="AH1003" s="83"/>
    </row>
    <row r="1004" spans="1:34" ht="31.5" hidden="1" outlineLevel="4" x14ac:dyDescent="0.2">
      <c r="A1004" s="5" t="s">
        <v>490</v>
      </c>
      <c r="B1004" s="5" t="s">
        <v>344</v>
      </c>
      <c r="C1004" s="5" t="s">
        <v>350</v>
      </c>
      <c r="D1004" s="5"/>
      <c r="E1004" s="18" t="s">
        <v>351</v>
      </c>
      <c r="F1004" s="4">
        <f>F1005</f>
        <v>100</v>
      </c>
      <c r="G1004" s="4">
        <f t="shared" ref="G1004:M1010" si="2689">G1005</f>
        <v>0</v>
      </c>
      <c r="H1004" s="4">
        <f t="shared" si="2689"/>
        <v>100</v>
      </c>
      <c r="I1004" s="4">
        <f>I1005+I1010+I1008</f>
        <v>3191.6</v>
      </c>
      <c r="J1004" s="4">
        <f t="shared" ref="J1004:AE1004" si="2690">J1005+J1010+J1008</f>
        <v>0</v>
      </c>
      <c r="K1004" s="4">
        <f t="shared" si="2690"/>
        <v>1063.8761999999999</v>
      </c>
      <c r="L1004" s="4">
        <f t="shared" si="2690"/>
        <v>4355.4762000000001</v>
      </c>
      <c r="M1004" s="4">
        <f t="shared" ref="M1004:N1004" si="2691">M1005+M1010+M1008</f>
        <v>-4180.4762000000001</v>
      </c>
      <c r="N1004" s="4">
        <f t="shared" si="2691"/>
        <v>175</v>
      </c>
      <c r="O1004" s="4">
        <f>O1005+O1010+O1008</f>
        <v>0</v>
      </c>
      <c r="P1004" s="4">
        <f t="shared" ref="P1004:Q1004" si="2692">P1005+P1010+P1008</f>
        <v>0</v>
      </c>
      <c r="Q1004" s="4">
        <f t="shared" si="2692"/>
        <v>175</v>
      </c>
      <c r="R1004" s="4">
        <f t="shared" si="2690"/>
        <v>100</v>
      </c>
      <c r="S1004" s="4">
        <f t="shared" si="2690"/>
        <v>0</v>
      </c>
      <c r="T1004" s="4">
        <f t="shared" si="2690"/>
        <v>100</v>
      </c>
      <c r="U1004" s="4">
        <f t="shared" si="2690"/>
        <v>0</v>
      </c>
      <c r="V1004" s="4">
        <f t="shared" si="2690"/>
        <v>100</v>
      </c>
      <c r="W1004" s="4">
        <f t="shared" si="2690"/>
        <v>0</v>
      </c>
      <c r="X1004" s="4">
        <f t="shared" si="2690"/>
        <v>100</v>
      </c>
      <c r="Y1004" s="4">
        <f>Y1005+Y1010+Y1008</f>
        <v>0</v>
      </c>
      <c r="Z1004" s="4">
        <f t="shared" ref="Z1004" si="2693">Z1005+Z1010+Z1008</f>
        <v>100</v>
      </c>
      <c r="AA1004" s="4">
        <f t="shared" si="2690"/>
        <v>100</v>
      </c>
      <c r="AB1004" s="4">
        <f t="shared" si="2690"/>
        <v>0</v>
      </c>
      <c r="AC1004" s="4">
        <f t="shared" si="2690"/>
        <v>100</v>
      </c>
      <c r="AD1004" s="4">
        <f t="shared" si="2690"/>
        <v>0</v>
      </c>
      <c r="AE1004" s="4">
        <f t="shared" si="2690"/>
        <v>100</v>
      </c>
      <c r="AF1004" s="4">
        <f>AF1005+AF1010+AF1008</f>
        <v>0</v>
      </c>
      <c r="AG1004" s="4">
        <f t="shared" ref="AG1004" si="2694">AG1005+AG1010+AG1008</f>
        <v>100</v>
      </c>
      <c r="AH1004" s="83"/>
    </row>
    <row r="1005" spans="1:34" ht="31.5" hidden="1" outlineLevel="5" x14ac:dyDescent="0.2">
      <c r="A1005" s="5" t="s">
        <v>490</v>
      </c>
      <c r="B1005" s="5" t="s">
        <v>344</v>
      </c>
      <c r="C1005" s="5" t="s">
        <v>503</v>
      </c>
      <c r="D1005" s="5"/>
      <c r="E1005" s="18" t="s">
        <v>504</v>
      </c>
      <c r="F1005" s="4">
        <f>F1006</f>
        <v>100</v>
      </c>
      <c r="G1005" s="4">
        <f t="shared" si="2689"/>
        <v>0</v>
      </c>
      <c r="H1005" s="4">
        <f t="shared" si="2689"/>
        <v>100</v>
      </c>
      <c r="I1005" s="4">
        <f>I1006+I1007</f>
        <v>0</v>
      </c>
      <c r="J1005" s="4">
        <f t="shared" ref="J1005:AE1005" si="2695">J1006+J1007</f>
        <v>0</v>
      </c>
      <c r="K1005" s="4">
        <f t="shared" si="2695"/>
        <v>0</v>
      </c>
      <c r="L1005" s="4">
        <f t="shared" si="2695"/>
        <v>100</v>
      </c>
      <c r="M1005" s="4">
        <f t="shared" ref="M1005:N1005" si="2696">M1006+M1007</f>
        <v>75</v>
      </c>
      <c r="N1005" s="4">
        <f t="shared" si="2696"/>
        <v>175</v>
      </c>
      <c r="O1005" s="4">
        <f>O1006+O1007</f>
        <v>0</v>
      </c>
      <c r="P1005" s="4">
        <f t="shared" ref="P1005:Q1005" si="2697">P1006+P1007</f>
        <v>0</v>
      </c>
      <c r="Q1005" s="4">
        <f t="shared" si="2697"/>
        <v>175</v>
      </c>
      <c r="R1005" s="4">
        <f t="shared" si="2695"/>
        <v>100</v>
      </c>
      <c r="S1005" s="4">
        <f t="shared" si="2695"/>
        <v>0</v>
      </c>
      <c r="T1005" s="4">
        <f t="shared" si="2695"/>
        <v>100</v>
      </c>
      <c r="U1005" s="4">
        <f t="shared" si="2695"/>
        <v>0</v>
      </c>
      <c r="V1005" s="4">
        <f t="shared" si="2695"/>
        <v>100</v>
      </c>
      <c r="W1005" s="4">
        <f t="shared" si="2695"/>
        <v>0</v>
      </c>
      <c r="X1005" s="4">
        <f t="shared" si="2695"/>
        <v>100</v>
      </c>
      <c r="Y1005" s="4">
        <f>Y1006+Y1007</f>
        <v>0</v>
      </c>
      <c r="Z1005" s="4">
        <f t="shared" ref="Z1005" si="2698">Z1006+Z1007</f>
        <v>100</v>
      </c>
      <c r="AA1005" s="4">
        <f t="shared" si="2695"/>
        <v>100</v>
      </c>
      <c r="AB1005" s="4">
        <f t="shared" si="2695"/>
        <v>0</v>
      </c>
      <c r="AC1005" s="4">
        <f t="shared" si="2695"/>
        <v>100</v>
      </c>
      <c r="AD1005" s="4">
        <f t="shared" si="2695"/>
        <v>0</v>
      </c>
      <c r="AE1005" s="4">
        <f t="shared" si="2695"/>
        <v>100</v>
      </c>
      <c r="AF1005" s="4">
        <f>AF1006+AF1007</f>
        <v>0</v>
      </c>
      <c r="AG1005" s="4">
        <f t="shared" ref="AG1005" si="2699">AG1006+AG1007</f>
        <v>100</v>
      </c>
      <c r="AH1005" s="83"/>
    </row>
    <row r="1006" spans="1:34" ht="31.5" hidden="1" outlineLevel="7" x14ac:dyDescent="0.2">
      <c r="A1006" s="11" t="s">
        <v>490</v>
      </c>
      <c r="B1006" s="11" t="s">
        <v>344</v>
      </c>
      <c r="C1006" s="11" t="s">
        <v>503</v>
      </c>
      <c r="D1006" s="11" t="s">
        <v>11</v>
      </c>
      <c r="E1006" s="15" t="s">
        <v>12</v>
      </c>
      <c r="F1006" s="8">
        <v>100</v>
      </c>
      <c r="G1006" s="8"/>
      <c r="H1006" s="8">
        <f t="shared" ref="H1006" si="2700">SUM(F1006:G1006)</f>
        <v>100</v>
      </c>
      <c r="I1006" s="8"/>
      <c r="J1006" s="8"/>
      <c r="K1006" s="8">
        <v>-45</v>
      </c>
      <c r="L1006" s="8">
        <f t="shared" ref="L1006:L1011" si="2701">SUM(H1006:K1006)</f>
        <v>55</v>
      </c>
      <c r="M1006" s="8">
        <v>45</v>
      </c>
      <c r="N1006" s="8">
        <f>SUM(L1006:M1006)</f>
        <v>100</v>
      </c>
      <c r="O1006" s="8"/>
      <c r="P1006" s="8"/>
      <c r="Q1006" s="8">
        <f>SUM(N1006:P1006)</f>
        <v>100</v>
      </c>
      <c r="R1006" s="8">
        <v>100</v>
      </c>
      <c r="S1006" s="8"/>
      <c r="T1006" s="8">
        <f t="shared" ref="T1006" si="2702">SUM(R1006:S1006)</f>
        <v>100</v>
      </c>
      <c r="U1006" s="8"/>
      <c r="V1006" s="8">
        <f t="shared" ref="V1006" si="2703">SUM(T1006:U1006)</f>
        <v>100</v>
      </c>
      <c r="W1006" s="8"/>
      <c r="X1006" s="8">
        <f>SUM(V1006:W1006)</f>
        <v>100</v>
      </c>
      <c r="Y1006" s="8"/>
      <c r="Z1006" s="8">
        <f>SUM(X1006:Y1006)</f>
        <v>100</v>
      </c>
      <c r="AA1006" s="8">
        <v>100</v>
      </c>
      <c r="AB1006" s="8"/>
      <c r="AC1006" s="8">
        <f t="shared" ref="AC1006" si="2704">SUM(AA1006:AB1006)</f>
        <v>100</v>
      </c>
      <c r="AD1006" s="8"/>
      <c r="AE1006" s="8">
        <f t="shared" ref="AE1006" si="2705">SUM(AC1006:AD1006)</f>
        <v>100</v>
      </c>
      <c r="AF1006" s="8"/>
      <c r="AG1006" s="8">
        <f>SUM(AE1006:AF1006)</f>
        <v>100</v>
      </c>
      <c r="AH1006" s="83"/>
    </row>
    <row r="1007" spans="1:34" ht="31.5" hidden="1" outlineLevel="7" x14ac:dyDescent="0.2">
      <c r="A1007" s="11" t="s">
        <v>490</v>
      </c>
      <c r="B1007" s="11" t="s">
        <v>344</v>
      </c>
      <c r="C1007" s="11" t="s">
        <v>503</v>
      </c>
      <c r="D1007" s="11" t="s">
        <v>92</v>
      </c>
      <c r="E1007" s="15" t="s">
        <v>93</v>
      </c>
      <c r="F1007" s="8"/>
      <c r="G1007" s="8"/>
      <c r="H1007" s="8"/>
      <c r="I1007" s="8"/>
      <c r="J1007" s="8"/>
      <c r="K1007" s="8">
        <v>45</v>
      </c>
      <c r="L1007" s="8">
        <f t="shared" si="2701"/>
        <v>45</v>
      </c>
      <c r="M1007" s="8">
        <v>30</v>
      </c>
      <c r="N1007" s="8">
        <f>SUM(L1007:M1007)</f>
        <v>75</v>
      </c>
      <c r="O1007" s="8"/>
      <c r="P1007" s="8"/>
      <c r="Q1007" s="8">
        <f>SUM(N1007:P1007)</f>
        <v>75</v>
      </c>
      <c r="R1007" s="8"/>
      <c r="S1007" s="8"/>
      <c r="T1007" s="8"/>
      <c r="U1007" s="8"/>
      <c r="V1007" s="8"/>
      <c r="W1007" s="8"/>
      <c r="X1007" s="8">
        <f>SUM(V1007:W1007)</f>
        <v>0</v>
      </c>
      <c r="Y1007" s="8"/>
      <c r="Z1007" s="8">
        <f>SUM(X1007:Y1007)</f>
        <v>0</v>
      </c>
      <c r="AA1007" s="8"/>
      <c r="AB1007" s="8"/>
      <c r="AC1007" s="8"/>
      <c r="AD1007" s="8"/>
      <c r="AE1007" s="8"/>
      <c r="AF1007" s="8"/>
      <c r="AG1007" s="8">
        <f>SUM(AE1007:AF1007)</f>
        <v>0</v>
      </c>
      <c r="AH1007" s="83"/>
    </row>
    <row r="1008" spans="1:34" s="43" customFormat="1" ht="47.25" hidden="1" customHeight="1" outlineLevel="7" x14ac:dyDescent="0.2">
      <c r="A1008" s="5" t="s">
        <v>490</v>
      </c>
      <c r="B1008" s="5" t="s">
        <v>344</v>
      </c>
      <c r="C1008" s="5" t="s">
        <v>673</v>
      </c>
      <c r="D1008" s="11"/>
      <c r="E1008" s="18" t="s">
        <v>713</v>
      </c>
      <c r="F1008" s="8"/>
      <c r="G1008" s="8"/>
      <c r="H1008" s="8"/>
      <c r="I1008" s="4">
        <f>I1009</f>
        <v>0</v>
      </c>
      <c r="J1008" s="4">
        <f t="shared" ref="J1008:K1008" si="2706">J1009</f>
        <v>0</v>
      </c>
      <c r="K1008" s="4">
        <f t="shared" si="2706"/>
        <v>1063.8761999999999</v>
      </c>
      <c r="L1008" s="4">
        <f t="shared" si="2689"/>
        <v>1063.8761999999999</v>
      </c>
      <c r="M1008" s="4">
        <f t="shared" ref="M1008:N1010" si="2707">M1009</f>
        <v>-1063.8761999999999</v>
      </c>
      <c r="N1008" s="4">
        <f t="shared" si="2707"/>
        <v>0</v>
      </c>
      <c r="O1008" s="4">
        <f>O1009</f>
        <v>0</v>
      </c>
      <c r="P1008" s="4">
        <f t="shared" ref="P1008:Q1010" si="2708">P1009</f>
        <v>0</v>
      </c>
      <c r="Q1008" s="4">
        <f t="shared" si="2708"/>
        <v>0</v>
      </c>
      <c r="R1008" s="8"/>
      <c r="S1008" s="8"/>
      <c r="T1008" s="8"/>
      <c r="U1008" s="8"/>
      <c r="V1008" s="8"/>
      <c r="W1008" s="4">
        <f t="shared" ref="W1008:X1010" si="2709">W1009</f>
        <v>0</v>
      </c>
      <c r="X1008" s="4">
        <f t="shared" si="2709"/>
        <v>0</v>
      </c>
      <c r="Y1008" s="4">
        <f>Y1009</f>
        <v>0</v>
      </c>
      <c r="Z1008" s="4">
        <f t="shared" ref="Z1008:Z1010" si="2710">Z1009</f>
        <v>0</v>
      </c>
      <c r="AA1008" s="8"/>
      <c r="AB1008" s="8"/>
      <c r="AC1008" s="8"/>
      <c r="AD1008" s="8"/>
      <c r="AE1008" s="8"/>
      <c r="AF1008" s="4">
        <f>AF1009</f>
        <v>0</v>
      </c>
      <c r="AG1008" s="4">
        <f t="shared" ref="AG1008:AG1010" si="2711">AG1009</f>
        <v>0</v>
      </c>
      <c r="AH1008" s="83"/>
    </row>
    <row r="1009" spans="1:34" s="43" customFormat="1" ht="31.5" hidden="1" outlineLevel="7" x14ac:dyDescent="0.2">
      <c r="A1009" s="11" t="s">
        <v>490</v>
      </c>
      <c r="B1009" s="11" t="s">
        <v>344</v>
      </c>
      <c r="C1009" s="11" t="s">
        <v>673</v>
      </c>
      <c r="D1009" s="11" t="s">
        <v>92</v>
      </c>
      <c r="E1009" s="15" t="s">
        <v>93</v>
      </c>
      <c r="F1009" s="8"/>
      <c r="G1009" s="8"/>
      <c r="H1009" s="8"/>
      <c r="I1009" s="8"/>
      <c r="J1009" s="8"/>
      <c r="K1009" s="8">
        <v>1063.8761999999999</v>
      </c>
      <c r="L1009" s="8">
        <f t="shared" ref="L1009" si="2712">SUM(H1009:K1009)</f>
        <v>1063.8761999999999</v>
      </c>
      <c r="M1009" s="8">
        <v>-1063.8761999999999</v>
      </c>
      <c r="N1009" s="8">
        <f>SUM(L1009:M1009)</f>
        <v>0</v>
      </c>
      <c r="O1009" s="8"/>
      <c r="P1009" s="8"/>
      <c r="Q1009" s="8">
        <f>SUM(N1009:P1009)</f>
        <v>0</v>
      </c>
      <c r="R1009" s="8"/>
      <c r="S1009" s="8"/>
      <c r="T1009" s="8"/>
      <c r="U1009" s="8"/>
      <c r="V1009" s="8"/>
      <c r="W1009" s="8"/>
      <c r="X1009" s="8">
        <f>SUM(V1009:W1009)</f>
        <v>0</v>
      </c>
      <c r="Y1009" s="8"/>
      <c r="Z1009" s="8">
        <f>SUM(X1009:Y1009)</f>
        <v>0</v>
      </c>
      <c r="AA1009" s="8"/>
      <c r="AB1009" s="8"/>
      <c r="AC1009" s="8"/>
      <c r="AD1009" s="8"/>
      <c r="AE1009" s="8"/>
      <c r="AF1009" s="8"/>
      <c r="AG1009" s="8">
        <f>SUM(AE1009:AF1009)</f>
        <v>0</v>
      </c>
      <c r="AH1009" s="83"/>
    </row>
    <row r="1010" spans="1:34" ht="47.25" hidden="1" outlineLevel="7" x14ac:dyDescent="0.2">
      <c r="A1010" s="5" t="s">
        <v>490</v>
      </c>
      <c r="B1010" s="5" t="s">
        <v>344</v>
      </c>
      <c r="C1010" s="5" t="s">
        <v>673</v>
      </c>
      <c r="D1010" s="11"/>
      <c r="E1010" s="18" t="s">
        <v>714</v>
      </c>
      <c r="F1010" s="8"/>
      <c r="G1010" s="8"/>
      <c r="H1010" s="8"/>
      <c r="I1010" s="4">
        <f>I1011</f>
        <v>3191.6</v>
      </c>
      <c r="J1010" s="8"/>
      <c r="K1010" s="8"/>
      <c r="L1010" s="4">
        <f t="shared" si="2689"/>
        <v>3191.6</v>
      </c>
      <c r="M1010" s="4">
        <f t="shared" si="2689"/>
        <v>-3191.6</v>
      </c>
      <c r="N1010" s="4">
        <f t="shared" si="2707"/>
        <v>0</v>
      </c>
      <c r="O1010" s="4">
        <f>O1011</f>
        <v>0</v>
      </c>
      <c r="P1010" s="4">
        <f>P1011</f>
        <v>0</v>
      </c>
      <c r="Q1010" s="4">
        <f t="shared" si="2708"/>
        <v>0</v>
      </c>
      <c r="R1010" s="8"/>
      <c r="S1010" s="8"/>
      <c r="T1010" s="8"/>
      <c r="U1010" s="8"/>
      <c r="V1010" s="8"/>
      <c r="W1010" s="8"/>
      <c r="X1010" s="4">
        <f t="shared" si="2709"/>
        <v>0</v>
      </c>
      <c r="Y1010" s="4">
        <f>Y1011</f>
        <v>0</v>
      </c>
      <c r="Z1010" s="4">
        <f t="shared" si="2710"/>
        <v>0</v>
      </c>
      <c r="AA1010" s="8"/>
      <c r="AB1010" s="8"/>
      <c r="AC1010" s="8"/>
      <c r="AD1010" s="8"/>
      <c r="AE1010" s="8"/>
      <c r="AF1010" s="4">
        <f>AF1011</f>
        <v>0</v>
      </c>
      <c r="AG1010" s="4">
        <f t="shared" si="2711"/>
        <v>0</v>
      </c>
      <c r="AH1010" s="83"/>
    </row>
    <row r="1011" spans="1:34" ht="31.5" hidden="1" outlineLevel="7" x14ac:dyDescent="0.2">
      <c r="A1011" s="11" t="s">
        <v>490</v>
      </c>
      <c r="B1011" s="11" t="s">
        <v>344</v>
      </c>
      <c r="C1011" s="11" t="s">
        <v>673</v>
      </c>
      <c r="D1011" s="11" t="s">
        <v>92</v>
      </c>
      <c r="E1011" s="15" t="s">
        <v>93</v>
      </c>
      <c r="F1011" s="8"/>
      <c r="G1011" s="8"/>
      <c r="H1011" s="8"/>
      <c r="I1011" s="8">
        <v>3191.6</v>
      </c>
      <c r="J1011" s="8"/>
      <c r="K1011" s="8"/>
      <c r="L1011" s="8">
        <f t="shared" si="2701"/>
        <v>3191.6</v>
      </c>
      <c r="M1011" s="8">
        <v>-3191.6</v>
      </c>
      <c r="N1011" s="8">
        <f>SUM(L1011:M1011)</f>
        <v>0</v>
      </c>
      <c r="O1011" s="8"/>
      <c r="P1011" s="8"/>
      <c r="Q1011" s="8">
        <f>SUM(N1011:P1011)</f>
        <v>0</v>
      </c>
      <c r="R1011" s="8"/>
      <c r="S1011" s="8"/>
      <c r="T1011" s="8"/>
      <c r="U1011" s="8"/>
      <c r="V1011" s="8"/>
      <c r="W1011" s="8"/>
      <c r="X1011" s="8">
        <f>SUM(V1011:W1011)</f>
        <v>0</v>
      </c>
      <c r="Y1011" s="8"/>
      <c r="Z1011" s="8">
        <f>SUM(X1011:Y1011)</f>
        <v>0</v>
      </c>
      <c r="AA1011" s="8"/>
      <c r="AB1011" s="8"/>
      <c r="AC1011" s="8"/>
      <c r="AD1011" s="8"/>
      <c r="AE1011" s="8"/>
      <c r="AF1011" s="8"/>
      <c r="AG1011" s="8">
        <f>SUM(AE1011:AF1011)</f>
        <v>0</v>
      </c>
      <c r="AH1011" s="83"/>
    </row>
    <row r="1012" spans="1:34" ht="31.5" hidden="1" outlineLevel="4" x14ac:dyDescent="0.2">
      <c r="A1012" s="5" t="s">
        <v>490</v>
      </c>
      <c r="B1012" s="5" t="s">
        <v>344</v>
      </c>
      <c r="C1012" s="5" t="s">
        <v>499</v>
      </c>
      <c r="D1012" s="5"/>
      <c r="E1012" s="18" t="s">
        <v>500</v>
      </c>
      <c r="F1012" s="4">
        <f>F1013</f>
        <v>2924.6</v>
      </c>
      <c r="G1012" s="4">
        <f t="shared" ref="G1012:AG1012" si="2713">G1013</f>
        <v>0</v>
      </c>
      <c r="H1012" s="4">
        <f t="shared" si="2713"/>
        <v>2924.6</v>
      </c>
      <c r="I1012" s="4">
        <f t="shared" si="2713"/>
        <v>0</v>
      </c>
      <c r="J1012" s="4">
        <f t="shared" si="2713"/>
        <v>59.060769999999991</v>
      </c>
      <c r="K1012" s="4">
        <f t="shared" si="2713"/>
        <v>0</v>
      </c>
      <c r="L1012" s="4">
        <f t="shared" si="2713"/>
        <v>2983.6607700000004</v>
      </c>
      <c r="M1012" s="4">
        <f>M1013</f>
        <v>-74.999999999999986</v>
      </c>
      <c r="N1012" s="4">
        <f t="shared" ref="N1012:X1012" si="2714">N1013</f>
        <v>2908.6607700000004</v>
      </c>
      <c r="O1012" s="4">
        <f t="shared" si="2713"/>
        <v>0</v>
      </c>
      <c r="P1012" s="4">
        <f t="shared" si="2713"/>
        <v>0</v>
      </c>
      <c r="Q1012" s="4">
        <f t="shared" si="2713"/>
        <v>2908.6607700000004</v>
      </c>
      <c r="R1012" s="4">
        <f t="shared" si="2714"/>
        <v>2650.2</v>
      </c>
      <c r="S1012" s="4">
        <f t="shared" si="2714"/>
        <v>0</v>
      </c>
      <c r="T1012" s="4">
        <f t="shared" si="2714"/>
        <v>2650.2</v>
      </c>
      <c r="U1012" s="4">
        <f t="shared" si="2714"/>
        <v>0</v>
      </c>
      <c r="V1012" s="4">
        <f t="shared" si="2714"/>
        <v>2650.2</v>
      </c>
      <c r="W1012" s="4">
        <f t="shared" si="2714"/>
        <v>0</v>
      </c>
      <c r="X1012" s="4">
        <f t="shared" si="2714"/>
        <v>2650.2</v>
      </c>
      <c r="Y1012" s="4">
        <f t="shared" si="2713"/>
        <v>0</v>
      </c>
      <c r="Z1012" s="4">
        <f t="shared" si="2713"/>
        <v>2650.2</v>
      </c>
      <c r="AA1012" s="4">
        <f t="shared" si="2713"/>
        <v>2924.6</v>
      </c>
      <c r="AB1012" s="4">
        <f t="shared" si="2713"/>
        <v>0</v>
      </c>
      <c r="AC1012" s="4">
        <f t="shared" si="2713"/>
        <v>2924.6</v>
      </c>
      <c r="AD1012" s="4">
        <f t="shared" si="2713"/>
        <v>0</v>
      </c>
      <c r="AE1012" s="4">
        <f t="shared" si="2713"/>
        <v>2924.6</v>
      </c>
      <c r="AF1012" s="4">
        <f t="shared" si="2713"/>
        <v>0</v>
      </c>
      <c r="AG1012" s="4">
        <f t="shared" si="2713"/>
        <v>2924.6</v>
      </c>
      <c r="AH1012" s="83"/>
    </row>
    <row r="1013" spans="1:34" ht="15.75" hidden="1" outlineLevel="5" x14ac:dyDescent="0.2">
      <c r="A1013" s="5" t="s">
        <v>490</v>
      </c>
      <c r="B1013" s="5" t="s">
        <v>344</v>
      </c>
      <c r="C1013" s="5" t="s">
        <v>505</v>
      </c>
      <c r="D1013" s="5"/>
      <c r="E1013" s="18" t="s">
        <v>506</v>
      </c>
      <c r="F1013" s="4">
        <f>F1015+F1016+F1017</f>
        <v>2924.6</v>
      </c>
      <c r="G1013" s="4">
        <f t="shared" ref="G1013:H1013" si="2715">G1015+G1016+G1017</f>
        <v>0</v>
      </c>
      <c r="H1013" s="4">
        <f t="shared" si="2715"/>
        <v>2924.6</v>
      </c>
      <c r="I1013" s="4">
        <f>I1015+I1016+I1017+I1014</f>
        <v>0</v>
      </c>
      <c r="J1013" s="4">
        <f t="shared" ref="J1013:S1013" si="2716">J1015+J1016+J1017+J1014</f>
        <v>59.060769999999991</v>
      </c>
      <c r="K1013" s="4">
        <f t="shared" si="2716"/>
        <v>0</v>
      </c>
      <c r="L1013" s="4">
        <f t="shared" si="2716"/>
        <v>2983.6607700000004</v>
      </c>
      <c r="M1013" s="4">
        <f t="shared" ref="M1013:N1013" si="2717">M1015+M1016+M1017+M1014</f>
        <v>-74.999999999999986</v>
      </c>
      <c r="N1013" s="4">
        <f t="shared" si="2717"/>
        <v>2908.6607700000004</v>
      </c>
      <c r="O1013" s="4">
        <f>O1015+O1016+O1017+O1014</f>
        <v>0</v>
      </c>
      <c r="P1013" s="4">
        <f t="shared" ref="P1013:Q1013" si="2718">P1015+P1016+P1017+P1014</f>
        <v>0</v>
      </c>
      <c r="Q1013" s="4">
        <f t="shared" si="2718"/>
        <v>2908.6607700000004</v>
      </c>
      <c r="R1013" s="4">
        <f t="shared" si="2716"/>
        <v>2650.2</v>
      </c>
      <c r="S1013" s="4">
        <f t="shared" si="2716"/>
        <v>0</v>
      </c>
      <c r="T1013" s="4">
        <f t="shared" ref="T1013:V1013" si="2719">T1015+T1016+T1017</f>
        <v>2650.2</v>
      </c>
      <c r="U1013" s="4">
        <f t="shared" si="2719"/>
        <v>0</v>
      </c>
      <c r="V1013" s="4">
        <f t="shared" si="2719"/>
        <v>2650.2</v>
      </c>
      <c r="W1013" s="4">
        <f t="shared" ref="W1013:X1013" si="2720">W1015+W1016+W1017+W1014</f>
        <v>0</v>
      </c>
      <c r="X1013" s="4">
        <f t="shared" si="2720"/>
        <v>2650.2</v>
      </c>
      <c r="Y1013" s="4">
        <f>Y1015+Y1016+Y1017+Y1014</f>
        <v>0</v>
      </c>
      <c r="Z1013" s="4">
        <f t="shared" ref="Z1013" si="2721">Z1015+Z1016+Z1017+Z1014</f>
        <v>2650.2</v>
      </c>
      <c r="AA1013" s="4">
        <f t="shared" ref="AA1013" si="2722">AA1015+AA1016+AA1017</f>
        <v>2924.6</v>
      </c>
      <c r="AB1013" s="4">
        <f t="shared" ref="AB1013" si="2723">AB1015+AB1016+AB1017</f>
        <v>0</v>
      </c>
      <c r="AC1013" s="4">
        <f t="shared" ref="AC1013:AE1013" si="2724">AC1015+AC1016+AC1017</f>
        <v>2924.6</v>
      </c>
      <c r="AD1013" s="4">
        <f t="shared" si="2724"/>
        <v>0</v>
      </c>
      <c r="AE1013" s="4">
        <f t="shared" si="2724"/>
        <v>2924.6</v>
      </c>
      <c r="AF1013" s="4">
        <f>AF1015+AF1016+AF1017+AF1014</f>
        <v>0</v>
      </c>
      <c r="AG1013" s="4">
        <f t="shared" ref="AG1013" si="2725">AG1015+AG1016+AG1017+AG1014</f>
        <v>2924.6</v>
      </c>
      <c r="AH1013" s="83"/>
    </row>
    <row r="1014" spans="1:34" s="43" customFormat="1" ht="63" hidden="1" outlineLevel="5" x14ac:dyDescent="0.2">
      <c r="A1014" s="11" t="s">
        <v>490</v>
      </c>
      <c r="B1014" s="11" t="s">
        <v>344</v>
      </c>
      <c r="C1014" s="11" t="s">
        <v>505</v>
      </c>
      <c r="D1014" s="11" t="s">
        <v>8</v>
      </c>
      <c r="E1014" s="15" t="s">
        <v>9</v>
      </c>
      <c r="F1014" s="8"/>
      <c r="G1014" s="8"/>
      <c r="H1014" s="8"/>
      <c r="I1014" s="8"/>
      <c r="J1014" s="8">
        <v>0.3</v>
      </c>
      <c r="K1014" s="8"/>
      <c r="L1014" s="8">
        <f t="shared" ref="L1014:L1017" si="2726">SUM(H1014:K1014)</f>
        <v>0.3</v>
      </c>
      <c r="M1014" s="8">
        <v>-0.3</v>
      </c>
      <c r="N1014" s="8">
        <f>SUM(L1014:M1014)</f>
        <v>0</v>
      </c>
      <c r="O1014" s="8"/>
      <c r="P1014" s="8"/>
      <c r="Q1014" s="8">
        <f>SUM(N1014:P1014)</f>
        <v>0</v>
      </c>
      <c r="R1014" s="8"/>
      <c r="S1014" s="8"/>
      <c r="T1014" s="8"/>
      <c r="U1014" s="8"/>
      <c r="V1014" s="8"/>
      <c r="W1014" s="8"/>
      <c r="X1014" s="8">
        <f>SUM(V1014:W1014)</f>
        <v>0</v>
      </c>
      <c r="Y1014" s="8"/>
      <c r="Z1014" s="8">
        <f>SUM(X1014:Y1014)</f>
        <v>0</v>
      </c>
      <c r="AA1014" s="8"/>
      <c r="AB1014" s="8"/>
      <c r="AC1014" s="8"/>
      <c r="AD1014" s="8"/>
      <c r="AE1014" s="8"/>
      <c r="AF1014" s="8"/>
      <c r="AG1014" s="8">
        <f>SUM(AE1014:AF1014)</f>
        <v>0</v>
      </c>
      <c r="AH1014" s="83"/>
    </row>
    <row r="1015" spans="1:34" ht="31.5" hidden="1" outlineLevel="7" x14ac:dyDescent="0.2">
      <c r="A1015" s="11" t="s">
        <v>490</v>
      </c>
      <c r="B1015" s="11" t="s">
        <v>344</v>
      </c>
      <c r="C1015" s="11" t="s">
        <v>505</v>
      </c>
      <c r="D1015" s="11" t="s">
        <v>11</v>
      </c>
      <c r="E1015" s="15" t="s">
        <v>12</v>
      </c>
      <c r="F1015" s="8">
        <v>547.9</v>
      </c>
      <c r="G1015" s="8"/>
      <c r="H1015" s="8">
        <f t="shared" ref="H1015:H1017" si="2727">SUM(F1015:G1015)</f>
        <v>547.9</v>
      </c>
      <c r="I1015" s="8"/>
      <c r="J1015" s="8">
        <f>3.3+45.46077+10</f>
        <v>58.760769999999994</v>
      </c>
      <c r="K1015" s="8">
        <v>-200</v>
      </c>
      <c r="L1015" s="8">
        <f t="shared" si="2726"/>
        <v>406.66076999999996</v>
      </c>
      <c r="M1015" s="8">
        <f>-3.3-45.46077-10-312.9</f>
        <v>-371.66076999999996</v>
      </c>
      <c r="N1015" s="8">
        <f>SUM(L1015:M1015)</f>
        <v>35</v>
      </c>
      <c r="O1015" s="8"/>
      <c r="P1015" s="8"/>
      <c r="Q1015" s="8">
        <f>SUM(N1015:P1015)</f>
        <v>35</v>
      </c>
      <c r="R1015" s="8">
        <v>490</v>
      </c>
      <c r="S1015" s="8"/>
      <c r="T1015" s="8">
        <f t="shared" ref="T1015:T1017" si="2728">SUM(R1015:S1015)</f>
        <v>490</v>
      </c>
      <c r="U1015" s="8"/>
      <c r="V1015" s="8">
        <f t="shared" ref="V1015:V1017" si="2729">SUM(T1015:U1015)</f>
        <v>490</v>
      </c>
      <c r="W1015" s="8"/>
      <c r="X1015" s="8">
        <f>SUM(V1015:W1015)</f>
        <v>490</v>
      </c>
      <c r="Y1015" s="8"/>
      <c r="Z1015" s="8">
        <f>SUM(X1015:Y1015)</f>
        <v>490</v>
      </c>
      <c r="AA1015" s="8">
        <v>547.9</v>
      </c>
      <c r="AB1015" s="8"/>
      <c r="AC1015" s="8">
        <f t="shared" ref="AC1015:AC1017" si="2730">SUM(AA1015:AB1015)</f>
        <v>547.9</v>
      </c>
      <c r="AD1015" s="8"/>
      <c r="AE1015" s="8">
        <f t="shared" ref="AE1015:AE1017" si="2731">SUM(AC1015:AD1015)</f>
        <v>547.9</v>
      </c>
      <c r="AF1015" s="8"/>
      <c r="AG1015" s="8">
        <f>SUM(AE1015:AF1015)</f>
        <v>547.9</v>
      </c>
      <c r="AH1015" s="83"/>
    </row>
    <row r="1016" spans="1:34" ht="15.75" hidden="1" outlineLevel="7" x14ac:dyDescent="0.2">
      <c r="A1016" s="11" t="s">
        <v>490</v>
      </c>
      <c r="B1016" s="11" t="s">
        <v>344</v>
      </c>
      <c r="C1016" s="11" t="s">
        <v>505</v>
      </c>
      <c r="D1016" s="11" t="s">
        <v>33</v>
      </c>
      <c r="E1016" s="15" t="s">
        <v>34</v>
      </c>
      <c r="F1016" s="8">
        <v>180.2</v>
      </c>
      <c r="G1016" s="8"/>
      <c r="H1016" s="8">
        <f t="shared" si="2727"/>
        <v>180.2</v>
      </c>
      <c r="I1016" s="8"/>
      <c r="J1016" s="8"/>
      <c r="K1016" s="8">
        <v>-79.8</v>
      </c>
      <c r="L1016" s="8">
        <f t="shared" si="2726"/>
        <v>100.39999999999999</v>
      </c>
      <c r="M1016" s="8">
        <f>279.9-75</f>
        <v>204.89999999999998</v>
      </c>
      <c r="N1016" s="8">
        <f>SUM(L1016:M1016)</f>
        <v>305.29999999999995</v>
      </c>
      <c r="O1016" s="8"/>
      <c r="P1016" s="8"/>
      <c r="Q1016" s="8">
        <f>SUM(N1016:P1016)</f>
        <v>305.29999999999995</v>
      </c>
      <c r="R1016" s="8">
        <v>180.2</v>
      </c>
      <c r="S1016" s="8"/>
      <c r="T1016" s="8">
        <f t="shared" si="2728"/>
        <v>180.2</v>
      </c>
      <c r="U1016" s="8"/>
      <c r="V1016" s="8">
        <f t="shared" si="2729"/>
        <v>180.2</v>
      </c>
      <c r="W1016" s="8"/>
      <c r="X1016" s="8">
        <f>SUM(V1016:W1016)</f>
        <v>180.2</v>
      </c>
      <c r="Y1016" s="8"/>
      <c r="Z1016" s="8">
        <f>SUM(X1016:Y1016)</f>
        <v>180.2</v>
      </c>
      <c r="AA1016" s="8">
        <v>180.2</v>
      </c>
      <c r="AB1016" s="8"/>
      <c r="AC1016" s="8">
        <f t="shared" si="2730"/>
        <v>180.2</v>
      </c>
      <c r="AD1016" s="8"/>
      <c r="AE1016" s="8">
        <f t="shared" si="2731"/>
        <v>180.2</v>
      </c>
      <c r="AF1016" s="8"/>
      <c r="AG1016" s="8">
        <f>SUM(AE1016:AF1016)</f>
        <v>180.2</v>
      </c>
      <c r="AH1016" s="83"/>
    </row>
    <row r="1017" spans="1:34" ht="31.5" hidden="1" outlineLevel="7" x14ac:dyDescent="0.2">
      <c r="A1017" s="11" t="s">
        <v>490</v>
      </c>
      <c r="B1017" s="11" t="s">
        <v>344</v>
      </c>
      <c r="C1017" s="11" t="s">
        <v>505</v>
      </c>
      <c r="D1017" s="11" t="s">
        <v>92</v>
      </c>
      <c r="E1017" s="15" t="s">
        <v>93</v>
      </c>
      <c r="F1017" s="8">
        <v>2196.5</v>
      </c>
      <c r="G1017" s="8"/>
      <c r="H1017" s="8">
        <f t="shared" si="2727"/>
        <v>2196.5</v>
      </c>
      <c r="I1017" s="8"/>
      <c r="J1017" s="8"/>
      <c r="K1017" s="8">
        <v>279.8</v>
      </c>
      <c r="L1017" s="8">
        <f t="shared" si="2726"/>
        <v>2476.3000000000002</v>
      </c>
      <c r="M1017" s="8">
        <f>3.3+45.46077+10+33.3</f>
        <v>92.060769999999991</v>
      </c>
      <c r="N1017" s="8">
        <f>SUM(L1017:M1017)</f>
        <v>2568.3607700000002</v>
      </c>
      <c r="O1017" s="8"/>
      <c r="P1017" s="8"/>
      <c r="Q1017" s="8">
        <f>SUM(N1017:P1017)</f>
        <v>2568.3607700000002</v>
      </c>
      <c r="R1017" s="8">
        <v>1980</v>
      </c>
      <c r="S1017" s="8"/>
      <c r="T1017" s="8">
        <f t="shared" si="2728"/>
        <v>1980</v>
      </c>
      <c r="U1017" s="8"/>
      <c r="V1017" s="8">
        <f t="shared" si="2729"/>
        <v>1980</v>
      </c>
      <c r="W1017" s="8"/>
      <c r="X1017" s="8">
        <f>SUM(V1017:W1017)</f>
        <v>1980</v>
      </c>
      <c r="Y1017" s="8"/>
      <c r="Z1017" s="8">
        <f>SUM(X1017:Y1017)</f>
        <v>1980</v>
      </c>
      <c r="AA1017" s="8">
        <v>2196.5</v>
      </c>
      <c r="AB1017" s="8"/>
      <c r="AC1017" s="8">
        <f t="shared" si="2730"/>
        <v>2196.5</v>
      </c>
      <c r="AD1017" s="8"/>
      <c r="AE1017" s="8">
        <f t="shared" si="2731"/>
        <v>2196.5</v>
      </c>
      <c r="AF1017" s="8"/>
      <c r="AG1017" s="8">
        <f>SUM(AE1017:AF1017)</f>
        <v>2196.5</v>
      </c>
      <c r="AH1017" s="83"/>
    </row>
    <row r="1018" spans="1:34" ht="31.5" hidden="1" outlineLevel="3" x14ac:dyDescent="0.2">
      <c r="A1018" s="5" t="s">
        <v>490</v>
      </c>
      <c r="B1018" s="5" t="s">
        <v>344</v>
      </c>
      <c r="C1018" s="5" t="s">
        <v>492</v>
      </c>
      <c r="D1018" s="5"/>
      <c r="E1018" s="18" t="s">
        <v>493</v>
      </c>
      <c r="F1018" s="4">
        <f>F1019</f>
        <v>52121.5</v>
      </c>
      <c r="G1018" s="4">
        <f t="shared" ref="G1018:Q1020" si="2732">G1019</f>
        <v>0</v>
      </c>
      <c r="H1018" s="4">
        <f t="shared" si="2732"/>
        <v>52121.5</v>
      </c>
      <c r="I1018" s="4">
        <f t="shared" si="2732"/>
        <v>0</v>
      </c>
      <c r="J1018" s="4">
        <f t="shared" si="2732"/>
        <v>0</v>
      </c>
      <c r="K1018" s="4">
        <f t="shared" si="2732"/>
        <v>-1093.3761999999999</v>
      </c>
      <c r="L1018" s="4">
        <f t="shared" si="2732"/>
        <v>51028.123800000001</v>
      </c>
      <c r="M1018" s="4">
        <f t="shared" si="2732"/>
        <v>0</v>
      </c>
      <c r="N1018" s="4">
        <f t="shared" si="2732"/>
        <v>51028.123800000001</v>
      </c>
      <c r="O1018" s="4">
        <f t="shared" si="2732"/>
        <v>0</v>
      </c>
      <c r="P1018" s="4">
        <f t="shared" si="2732"/>
        <v>0</v>
      </c>
      <c r="Q1018" s="4">
        <f t="shared" si="2732"/>
        <v>51028.123800000001</v>
      </c>
      <c r="R1018" s="4">
        <f t="shared" ref="R1018:AA1020" si="2733">R1019</f>
        <v>49520</v>
      </c>
      <c r="S1018" s="4">
        <f t="shared" ref="S1018:S1020" si="2734">S1019</f>
        <v>0</v>
      </c>
      <c r="T1018" s="4">
        <f t="shared" ref="T1018:Z1020" si="2735">T1019</f>
        <v>49520</v>
      </c>
      <c r="U1018" s="4">
        <f t="shared" si="2735"/>
        <v>0</v>
      </c>
      <c r="V1018" s="4">
        <f t="shared" si="2735"/>
        <v>49520</v>
      </c>
      <c r="W1018" s="4">
        <f t="shared" si="2735"/>
        <v>0</v>
      </c>
      <c r="X1018" s="4">
        <f t="shared" si="2735"/>
        <v>49520</v>
      </c>
      <c r="Y1018" s="4">
        <f t="shared" si="2735"/>
        <v>0</v>
      </c>
      <c r="Z1018" s="4">
        <f t="shared" si="2735"/>
        <v>49520</v>
      </c>
      <c r="AA1018" s="4">
        <f t="shared" si="2733"/>
        <v>49520</v>
      </c>
      <c r="AB1018" s="4">
        <f t="shared" ref="AB1018:AB1020" si="2736">AB1019</f>
        <v>0</v>
      </c>
      <c r="AC1018" s="4">
        <f t="shared" ref="AC1018:AG1020" si="2737">AC1019</f>
        <v>49520</v>
      </c>
      <c r="AD1018" s="4">
        <f t="shared" si="2737"/>
        <v>0</v>
      </c>
      <c r="AE1018" s="4">
        <f t="shared" si="2737"/>
        <v>49520</v>
      </c>
      <c r="AF1018" s="4">
        <f t="shared" si="2737"/>
        <v>0</v>
      </c>
      <c r="AG1018" s="4">
        <f t="shared" si="2737"/>
        <v>49520</v>
      </c>
      <c r="AH1018" s="83"/>
    </row>
    <row r="1019" spans="1:34" ht="31.5" hidden="1" outlineLevel="4" x14ac:dyDescent="0.2">
      <c r="A1019" s="5" t="s">
        <v>490</v>
      </c>
      <c r="B1019" s="5" t="s">
        <v>344</v>
      </c>
      <c r="C1019" s="5" t="s">
        <v>494</v>
      </c>
      <c r="D1019" s="5"/>
      <c r="E1019" s="18" t="s">
        <v>57</v>
      </c>
      <c r="F1019" s="4">
        <f>F1020</f>
        <v>52121.5</v>
      </c>
      <c r="G1019" s="4">
        <f t="shared" si="2732"/>
        <v>0</v>
      </c>
      <c r="H1019" s="4">
        <f t="shared" si="2732"/>
        <v>52121.5</v>
      </c>
      <c r="I1019" s="4">
        <f t="shared" si="2732"/>
        <v>0</v>
      </c>
      <c r="J1019" s="4">
        <f t="shared" si="2732"/>
        <v>0</v>
      </c>
      <c r="K1019" s="4">
        <f t="shared" si="2732"/>
        <v>-1093.3761999999999</v>
      </c>
      <c r="L1019" s="4">
        <f t="shared" si="2732"/>
        <v>51028.123800000001</v>
      </c>
      <c r="M1019" s="4">
        <f t="shared" si="2732"/>
        <v>0</v>
      </c>
      <c r="N1019" s="4">
        <f t="shared" si="2732"/>
        <v>51028.123800000001</v>
      </c>
      <c r="O1019" s="4">
        <f t="shared" si="2732"/>
        <v>0</v>
      </c>
      <c r="P1019" s="4">
        <f t="shared" si="2732"/>
        <v>0</v>
      </c>
      <c r="Q1019" s="4">
        <f t="shared" si="2732"/>
        <v>51028.123800000001</v>
      </c>
      <c r="R1019" s="4">
        <f t="shared" si="2733"/>
        <v>49520</v>
      </c>
      <c r="S1019" s="4">
        <f t="shared" si="2734"/>
        <v>0</v>
      </c>
      <c r="T1019" s="4">
        <f t="shared" si="2735"/>
        <v>49520</v>
      </c>
      <c r="U1019" s="4">
        <f t="shared" si="2735"/>
        <v>0</v>
      </c>
      <c r="V1019" s="4">
        <f t="shared" si="2735"/>
        <v>49520</v>
      </c>
      <c r="W1019" s="4">
        <f t="shared" si="2735"/>
        <v>0</v>
      </c>
      <c r="X1019" s="4">
        <f t="shared" si="2735"/>
        <v>49520</v>
      </c>
      <c r="Y1019" s="4">
        <f t="shared" si="2735"/>
        <v>0</v>
      </c>
      <c r="Z1019" s="4">
        <f t="shared" si="2735"/>
        <v>49520</v>
      </c>
      <c r="AA1019" s="4">
        <f t="shared" si="2733"/>
        <v>49520</v>
      </c>
      <c r="AB1019" s="4">
        <f t="shared" si="2736"/>
        <v>0</v>
      </c>
      <c r="AC1019" s="4">
        <f t="shared" si="2737"/>
        <v>49520</v>
      </c>
      <c r="AD1019" s="4">
        <f t="shared" si="2737"/>
        <v>0</v>
      </c>
      <c r="AE1019" s="4">
        <f t="shared" si="2737"/>
        <v>49520</v>
      </c>
      <c r="AF1019" s="4">
        <f t="shared" si="2737"/>
        <v>0</v>
      </c>
      <c r="AG1019" s="4">
        <f t="shared" si="2737"/>
        <v>49520</v>
      </c>
      <c r="AH1019" s="83"/>
    </row>
    <row r="1020" spans="1:34" ht="31.5" hidden="1" outlineLevel="5" x14ac:dyDescent="0.2">
      <c r="A1020" s="5" t="s">
        <v>490</v>
      </c>
      <c r="B1020" s="5" t="s">
        <v>344</v>
      </c>
      <c r="C1020" s="5" t="s">
        <v>496</v>
      </c>
      <c r="D1020" s="5"/>
      <c r="E1020" s="18" t="s">
        <v>551</v>
      </c>
      <c r="F1020" s="4">
        <f>F1021</f>
        <v>52121.5</v>
      </c>
      <c r="G1020" s="4">
        <f t="shared" si="2732"/>
        <v>0</v>
      </c>
      <c r="H1020" s="4">
        <f t="shared" si="2732"/>
        <v>52121.5</v>
      </c>
      <c r="I1020" s="4">
        <f t="shared" si="2732"/>
        <v>0</v>
      </c>
      <c r="J1020" s="4">
        <f t="shared" si="2732"/>
        <v>0</v>
      </c>
      <c r="K1020" s="4">
        <f t="shared" si="2732"/>
        <v>-1093.3761999999999</v>
      </c>
      <c r="L1020" s="4">
        <f t="shared" si="2732"/>
        <v>51028.123800000001</v>
      </c>
      <c r="M1020" s="4">
        <f t="shared" si="2732"/>
        <v>0</v>
      </c>
      <c r="N1020" s="4">
        <f t="shared" si="2732"/>
        <v>51028.123800000001</v>
      </c>
      <c r="O1020" s="4">
        <f t="shared" si="2732"/>
        <v>0</v>
      </c>
      <c r="P1020" s="4">
        <f t="shared" si="2732"/>
        <v>0</v>
      </c>
      <c r="Q1020" s="4">
        <f t="shared" si="2732"/>
        <v>51028.123800000001</v>
      </c>
      <c r="R1020" s="4">
        <f t="shared" si="2733"/>
        <v>49520</v>
      </c>
      <c r="S1020" s="4">
        <f t="shared" si="2734"/>
        <v>0</v>
      </c>
      <c r="T1020" s="4">
        <f t="shared" si="2735"/>
        <v>49520</v>
      </c>
      <c r="U1020" s="4">
        <f t="shared" si="2735"/>
        <v>0</v>
      </c>
      <c r="V1020" s="4">
        <f t="shared" si="2735"/>
        <v>49520</v>
      </c>
      <c r="W1020" s="4">
        <f t="shared" si="2735"/>
        <v>0</v>
      </c>
      <c r="X1020" s="4">
        <f t="shared" si="2735"/>
        <v>49520</v>
      </c>
      <c r="Y1020" s="4">
        <f t="shared" si="2735"/>
        <v>0</v>
      </c>
      <c r="Z1020" s="4">
        <f t="shared" si="2735"/>
        <v>49520</v>
      </c>
      <c r="AA1020" s="4">
        <f t="shared" si="2733"/>
        <v>49520</v>
      </c>
      <c r="AB1020" s="4">
        <f t="shared" si="2736"/>
        <v>0</v>
      </c>
      <c r="AC1020" s="4">
        <f t="shared" si="2737"/>
        <v>49520</v>
      </c>
      <c r="AD1020" s="4">
        <f t="shared" si="2737"/>
        <v>0</v>
      </c>
      <c r="AE1020" s="4">
        <f t="shared" si="2737"/>
        <v>49520</v>
      </c>
      <c r="AF1020" s="4">
        <f t="shared" si="2737"/>
        <v>0</v>
      </c>
      <c r="AG1020" s="4">
        <f t="shared" si="2737"/>
        <v>49520</v>
      </c>
      <c r="AH1020" s="83"/>
    </row>
    <row r="1021" spans="1:34" ht="31.5" hidden="1" outlineLevel="7" x14ac:dyDescent="0.2">
      <c r="A1021" s="11" t="s">
        <v>490</v>
      </c>
      <c r="B1021" s="11" t="s">
        <v>344</v>
      </c>
      <c r="C1021" s="11" t="s">
        <v>496</v>
      </c>
      <c r="D1021" s="11" t="s">
        <v>92</v>
      </c>
      <c r="E1021" s="15" t="s">
        <v>93</v>
      </c>
      <c r="F1021" s="8">
        <v>52121.5</v>
      </c>
      <c r="G1021" s="8"/>
      <c r="H1021" s="8">
        <f t="shared" ref="H1021" si="2738">SUM(F1021:G1021)</f>
        <v>52121.5</v>
      </c>
      <c r="I1021" s="8"/>
      <c r="J1021" s="8"/>
      <c r="K1021" s="8">
        <f>-29.5-1063.8762</f>
        <v>-1093.3761999999999</v>
      </c>
      <c r="L1021" s="8">
        <f t="shared" ref="L1021" si="2739">SUM(H1021:K1021)</f>
        <v>51028.123800000001</v>
      </c>
      <c r="M1021" s="8"/>
      <c r="N1021" s="8">
        <f>SUM(L1021:M1021)</f>
        <v>51028.123800000001</v>
      </c>
      <c r="O1021" s="8"/>
      <c r="P1021" s="8"/>
      <c r="Q1021" s="8">
        <f>SUM(N1021:P1021)</f>
        <v>51028.123800000001</v>
      </c>
      <c r="R1021" s="8">
        <v>49520</v>
      </c>
      <c r="S1021" s="8"/>
      <c r="T1021" s="8">
        <f t="shared" ref="T1021" si="2740">SUM(R1021:S1021)</f>
        <v>49520</v>
      </c>
      <c r="U1021" s="8"/>
      <c r="V1021" s="8">
        <f t="shared" ref="V1021" si="2741">SUM(T1021:U1021)</f>
        <v>49520</v>
      </c>
      <c r="W1021" s="8"/>
      <c r="X1021" s="8">
        <f>SUM(V1021:W1021)</f>
        <v>49520</v>
      </c>
      <c r="Y1021" s="8"/>
      <c r="Z1021" s="8">
        <f>SUM(X1021:Y1021)</f>
        <v>49520</v>
      </c>
      <c r="AA1021" s="8">
        <v>49520</v>
      </c>
      <c r="AB1021" s="8"/>
      <c r="AC1021" s="8">
        <f t="shared" ref="AC1021" si="2742">SUM(AA1021:AB1021)</f>
        <v>49520</v>
      </c>
      <c r="AD1021" s="8"/>
      <c r="AE1021" s="8">
        <f t="shared" ref="AE1021" si="2743">SUM(AC1021:AD1021)</f>
        <v>49520</v>
      </c>
      <c r="AF1021" s="8"/>
      <c r="AG1021" s="8">
        <f>SUM(AE1021:AF1021)</f>
        <v>49520</v>
      </c>
      <c r="AH1021" s="83"/>
    </row>
    <row r="1022" spans="1:34" ht="15.75" hidden="1" outlineLevel="1" x14ac:dyDescent="0.2">
      <c r="A1022" s="5" t="s">
        <v>490</v>
      </c>
      <c r="B1022" s="5" t="s">
        <v>508</v>
      </c>
      <c r="C1022" s="5"/>
      <c r="D1022" s="5"/>
      <c r="E1022" s="18" t="s">
        <v>509</v>
      </c>
      <c r="F1022" s="4">
        <f>F1023</f>
        <v>0</v>
      </c>
      <c r="G1022" s="4">
        <f t="shared" ref="G1022:AF1024" si="2744">G1023</f>
        <v>0</v>
      </c>
      <c r="H1022" s="4"/>
      <c r="I1022" s="4">
        <f t="shared" si="2744"/>
        <v>2543.7894700000002</v>
      </c>
      <c r="J1022" s="4">
        <f t="shared" si="2744"/>
        <v>0</v>
      </c>
      <c r="K1022" s="4">
        <f t="shared" si="2744"/>
        <v>0</v>
      </c>
      <c r="L1022" s="4">
        <f t="shared" si="2744"/>
        <v>2543.7894700000002</v>
      </c>
      <c r="M1022" s="4">
        <f t="shared" si="2744"/>
        <v>133.88365999999999</v>
      </c>
      <c r="N1022" s="4">
        <f t="shared" si="2744"/>
        <v>2677.6731300000001</v>
      </c>
      <c r="O1022" s="4">
        <f t="shared" si="2744"/>
        <v>0</v>
      </c>
      <c r="P1022" s="4">
        <f t="shared" si="2744"/>
        <v>0</v>
      </c>
      <c r="Q1022" s="4">
        <f t="shared" si="2744"/>
        <v>2677.6731300000001</v>
      </c>
      <c r="R1022" s="4">
        <f t="shared" si="2744"/>
        <v>2748.9495500000003</v>
      </c>
      <c r="S1022" s="4">
        <f t="shared" si="2744"/>
        <v>0</v>
      </c>
      <c r="T1022" s="4">
        <f t="shared" si="2744"/>
        <v>2748.9495500000003</v>
      </c>
      <c r="U1022" s="4">
        <f t="shared" si="2744"/>
        <v>2717.26316</v>
      </c>
      <c r="V1022" s="4">
        <f t="shared" si="2744"/>
        <v>5466.2127099999998</v>
      </c>
      <c r="W1022" s="4">
        <f t="shared" si="2744"/>
        <v>143.01384999999999</v>
      </c>
      <c r="X1022" s="4">
        <f t="shared" si="2744"/>
        <v>5609.2265600000001</v>
      </c>
      <c r="Y1022" s="4">
        <f t="shared" si="2744"/>
        <v>0</v>
      </c>
      <c r="Z1022" s="4">
        <f t="shared" si="2744"/>
        <v>5609.2265600000001</v>
      </c>
      <c r="AA1022" s="4">
        <f t="shared" si="2744"/>
        <v>0</v>
      </c>
      <c r="AB1022" s="4">
        <f t="shared" si="2744"/>
        <v>0</v>
      </c>
      <c r="AC1022" s="4">
        <f t="shared" si="2744"/>
        <v>0</v>
      </c>
      <c r="AD1022" s="4">
        <f t="shared" si="2744"/>
        <v>7095.4013599999998</v>
      </c>
      <c r="AE1022" s="4">
        <f t="shared" si="2744"/>
        <v>7095.4013599999998</v>
      </c>
      <c r="AF1022" s="4">
        <f t="shared" si="2744"/>
        <v>0</v>
      </c>
      <c r="AG1022" s="4">
        <f t="shared" ref="AF1022:AG1024" si="2745">AG1023</f>
        <v>7095.4013599999998</v>
      </c>
      <c r="AH1022" s="83"/>
    </row>
    <row r="1023" spans="1:34" ht="31.5" hidden="1" outlineLevel="2" x14ac:dyDescent="0.2">
      <c r="A1023" s="5" t="s">
        <v>490</v>
      </c>
      <c r="B1023" s="5" t="s">
        <v>508</v>
      </c>
      <c r="C1023" s="5" t="s">
        <v>346</v>
      </c>
      <c r="D1023" s="5"/>
      <c r="E1023" s="18" t="s">
        <v>347</v>
      </c>
      <c r="F1023" s="4">
        <f>F1024</f>
        <v>0</v>
      </c>
      <c r="G1023" s="4">
        <f t="shared" si="2744"/>
        <v>0</v>
      </c>
      <c r="H1023" s="4"/>
      <c r="I1023" s="4">
        <f t="shared" si="2744"/>
        <v>2543.7894700000002</v>
      </c>
      <c r="J1023" s="4">
        <f t="shared" si="2744"/>
        <v>0</v>
      </c>
      <c r="K1023" s="4">
        <f t="shared" si="2744"/>
        <v>0</v>
      </c>
      <c r="L1023" s="4">
        <f t="shared" si="2744"/>
        <v>2543.7894700000002</v>
      </c>
      <c r="M1023" s="4">
        <f t="shared" si="2744"/>
        <v>133.88365999999999</v>
      </c>
      <c r="N1023" s="4">
        <f t="shared" si="2744"/>
        <v>2677.6731300000001</v>
      </c>
      <c r="O1023" s="4">
        <f t="shared" si="2744"/>
        <v>0</v>
      </c>
      <c r="P1023" s="4">
        <f t="shared" si="2744"/>
        <v>0</v>
      </c>
      <c r="Q1023" s="4">
        <f t="shared" si="2744"/>
        <v>2677.6731300000001</v>
      </c>
      <c r="R1023" s="4">
        <f t="shared" si="2744"/>
        <v>2748.9495500000003</v>
      </c>
      <c r="S1023" s="4">
        <f t="shared" si="2744"/>
        <v>0</v>
      </c>
      <c r="T1023" s="4">
        <f t="shared" si="2744"/>
        <v>2748.9495500000003</v>
      </c>
      <c r="U1023" s="4">
        <f t="shared" si="2744"/>
        <v>2717.26316</v>
      </c>
      <c r="V1023" s="4">
        <f t="shared" si="2744"/>
        <v>5466.2127099999998</v>
      </c>
      <c r="W1023" s="4">
        <f t="shared" si="2744"/>
        <v>143.01384999999999</v>
      </c>
      <c r="X1023" s="4">
        <f t="shared" si="2744"/>
        <v>5609.2265600000001</v>
      </c>
      <c r="Y1023" s="4">
        <f t="shared" si="2744"/>
        <v>0</v>
      </c>
      <c r="Z1023" s="4">
        <f t="shared" si="2744"/>
        <v>5609.2265600000001</v>
      </c>
      <c r="AA1023" s="4">
        <f t="shared" si="2744"/>
        <v>0</v>
      </c>
      <c r="AB1023" s="4">
        <f t="shared" si="2744"/>
        <v>0</v>
      </c>
      <c r="AC1023" s="4">
        <f t="shared" si="2744"/>
        <v>0</v>
      </c>
      <c r="AD1023" s="4">
        <f t="shared" si="2744"/>
        <v>7095.4013599999998</v>
      </c>
      <c r="AE1023" s="4">
        <f t="shared" si="2744"/>
        <v>7095.4013599999998</v>
      </c>
      <c r="AF1023" s="4">
        <f t="shared" si="2745"/>
        <v>0</v>
      </c>
      <c r="AG1023" s="4">
        <f t="shared" si="2745"/>
        <v>7095.4013599999998</v>
      </c>
      <c r="AH1023" s="83"/>
    </row>
    <row r="1024" spans="1:34" ht="31.5" hidden="1" outlineLevel="3" x14ac:dyDescent="0.2">
      <c r="A1024" s="5" t="s">
        <v>490</v>
      </c>
      <c r="B1024" s="5" t="s">
        <v>508</v>
      </c>
      <c r="C1024" s="5" t="s">
        <v>348</v>
      </c>
      <c r="D1024" s="5"/>
      <c r="E1024" s="18" t="s">
        <v>349</v>
      </c>
      <c r="F1024" s="4">
        <f>F1025</f>
        <v>0</v>
      </c>
      <c r="G1024" s="4">
        <f t="shared" si="2744"/>
        <v>0</v>
      </c>
      <c r="H1024" s="4"/>
      <c r="I1024" s="4">
        <f t="shared" si="2744"/>
        <v>2543.7894700000002</v>
      </c>
      <c r="J1024" s="4">
        <f t="shared" si="2744"/>
        <v>0</v>
      </c>
      <c r="K1024" s="4">
        <f t="shared" si="2744"/>
        <v>0</v>
      </c>
      <c r="L1024" s="4">
        <f t="shared" si="2744"/>
        <v>2543.7894700000002</v>
      </c>
      <c r="M1024" s="4">
        <f t="shared" si="2744"/>
        <v>133.88365999999999</v>
      </c>
      <c r="N1024" s="4">
        <f t="shared" si="2744"/>
        <v>2677.6731300000001</v>
      </c>
      <c r="O1024" s="4">
        <f t="shared" si="2744"/>
        <v>0</v>
      </c>
      <c r="P1024" s="4">
        <f t="shared" si="2744"/>
        <v>0</v>
      </c>
      <c r="Q1024" s="4">
        <f t="shared" si="2744"/>
        <v>2677.6731300000001</v>
      </c>
      <c r="R1024" s="4">
        <f t="shared" si="2744"/>
        <v>2748.9495500000003</v>
      </c>
      <c r="S1024" s="4">
        <f t="shared" si="2744"/>
        <v>0</v>
      </c>
      <c r="T1024" s="4">
        <f t="shared" si="2744"/>
        <v>2748.9495500000003</v>
      </c>
      <c r="U1024" s="4">
        <f t="shared" si="2744"/>
        <v>2717.26316</v>
      </c>
      <c r="V1024" s="4">
        <f t="shared" si="2744"/>
        <v>5466.2127099999998</v>
      </c>
      <c r="W1024" s="4">
        <f t="shared" si="2744"/>
        <v>143.01384999999999</v>
      </c>
      <c r="X1024" s="4">
        <f t="shared" si="2744"/>
        <v>5609.2265600000001</v>
      </c>
      <c r="Y1024" s="4">
        <f t="shared" si="2744"/>
        <v>0</v>
      </c>
      <c r="Z1024" s="4">
        <f t="shared" si="2744"/>
        <v>5609.2265600000001</v>
      </c>
      <c r="AA1024" s="4">
        <f t="shared" si="2744"/>
        <v>0</v>
      </c>
      <c r="AB1024" s="4">
        <f t="shared" si="2744"/>
        <v>0</v>
      </c>
      <c r="AC1024" s="4">
        <f t="shared" si="2744"/>
        <v>0</v>
      </c>
      <c r="AD1024" s="4">
        <f t="shared" si="2744"/>
        <v>7095.4013599999998</v>
      </c>
      <c r="AE1024" s="4">
        <f t="shared" si="2744"/>
        <v>7095.4013599999998</v>
      </c>
      <c r="AF1024" s="4">
        <f t="shared" si="2745"/>
        <v>0</v>
      </c>
      <c r="AG1024" s="4">
        <f t="shared" si="2745"/>
        <v>7095.4013599999998</v>
      </c>
      <c r="AH1024" s="83"/>
    </row>
    <row r="1025" spans="1:34" ht="31.5" hidden="1" outlineLevel="4" x14ac:dyDescent="0.2">
      <c r="A1025" s="5" t="s">
        <v>490</v>
      </c>
      <c r="B1025" s="5" t="s">
        <v>508</v>
      </c>
      <c r="C1025" s="5" t="s">
        <v>507</v>
      </c>
      <c r="D1025" s="5"/>
      <c r="E1025" s="18" t="s">
        <v>603</v>
      </c>
      <c r="F1025" s="4">
        <f>F1028+F1026</f>
        <v>0</v>
      </c>
      <c r="G1025" s="4">
        <f t="shared" ref="G1025" si="2746">G1028+G1026</f>
        <v>0</v>
      </c>
      <c r="H1025" s="4"/>
      <c r="I1025" s="4">
        <f>I1028+I1026+I1032</f>
        <v>2543.7894700000002</v>
      </c>
      <c r="J1025" s="4">
        <f t="shared" ref="J1025:AE1025" si="2747">J1028+J1026+J1032</f>
        <v>0</v>
      </c>
      <c r="K1025" s="4">
        <f t="shared" si="2747"/>
        <v>0</v>
      </c>
      <c r="L1025" s="4">
        <f t="shared" si="2747"/>
        <v>2543.7894700000002</v>
      </c>
      <c r="M1025" s="4">
        <f>M1028+M1026+M1032+M1030</f>
        <v>133.88365999999999</v>
      </c>
      <c r="N1025" s="4">
        <f t="shared" ref="N1025:X1025" si="2748">N1028+N1026+N1032+N1030</f>
        <v>2677.6731300000001</v>
      </c>
      <c r="O1025" s="4">
        <f t="shared" si="2748"/>
        <v>0</v>
      </c>
      <c r="P1025" s="4">
        <f t="shared" si="2748"/>
        <v>0</v>
      </c>
      <c r="Q1025" s="4">
        <f t="shared" si="2748"/>
        <v>2677.6731300000001</v>
      </c>
      <c r="R1025" s="4">
        <f t="shared" si="2748"/>
        <v>2748.9495500000003</v>
      </c>
      <c r="S1025" s="4">
        <f t="shared" si="2748"/>
        <v>0</v>
      </c>
      <c r="T1025" s="4">
        <f t="shared" si="2748"/>
        <v>2748.9495500000003</v>
      </c>
      <c r="U1025" s="4">
        <f t="shared" si="2748"/>
        <v>2717.26316</v>
      </c>
      <c r="V1025" s="4">
        <f t="shared" si="2748"/>
        <v>5466.2127099999998</v>
      </c>
      <c r="W1025" s="4">
        <f t="shared" si="2748"/>
        <v>143.01384999999999</v>
      </c>
      <c r="X1025" s="4">
        <f t="shared" si="2748"/>
        <v>5609.2265600000001</v>
      </c>
      <c r="Y1025" s="4">
        <f t="shared" ref="Y1025:Z1025" si="2749">Y1028+Y1026+Y1032+Y1030</f>
        <v>0</v>
      </c>
      <c r="Z1025" s="4">
        <f t="shared" si="2749"/>
        <v>5609.2265600000001</v>
      </c>
      <c r="AA1025" s="4">
        <f t="shared" si="2747"/>
        <v>0</v>
      </c>
      <c r="AB1025" s="4">
        <f t="shared" si="2747"/>
        <v>0</v>
      </c>
      <c r="AC1025" s="4">
        <f t="shared" si="2747"/>
        <v>0</v>
      </c>
      <c r="AD1025" s="4">
        <f t="shared" si="2747"/>
        <v>7095.4013599999998</v>
      </c>
      <c r="AE1025" s="4">
        <f t="shared" si="2747"/>
        <v>7095.4013599999998</v>
      </c>
      <c r="AF1025" s="4">
        <f t="shared" ref="AF1025:AG1025" si="2750">AF1028+AF1026+AF1032+AF1030</f>
        <v>0</v>
      </c>
      <c r="AG1025" s="4">
        <f t="shared" si="2750"/>
        <v>7095.4013599999998</v>
      </c>
      <c r="AH1025" s="83"/>
    </row>
    <row r="1026" spans="1:34" s="44" customFormat="1" ht="63" hidden="1" outlineLevel="5" x14ac:dyDescent="0.2">
      <c r="A1026" s="5" t="s">
        <v>490</v>
      </c>
      <c r="B1026" s="5" t="s">
        <v>508</v>
      </c>
      <c r="C1026" s="5" t="s">
        <v>510</v>
      </c>
      <c r="D1026" s="5"/>
      <c r="E1026" s="18" t="s">
        <v>609</v>
      </c>
      <c r="F1026" s="4">
        <f>F1027</f>
        <v>0</v>
      </c>
      <c r="G1026" s="4">
        <f t="shared" ref="G1026:P1026" si="2751">G1027</f>
        <v>0</v>
      </c>
      <c r="H1026" s="4"/>
      <c r="I1026" s="4">
        <f t="shared" si="2751"/>
        <v>0</v>
      </c>
      <c r="J1026" s="4">
        <f t="shared" si="2751"/>
        <v>0</v>
      </c>
      <c r="K1026" s="4">
        <f t="shared" si="2751"/>
        <v>0</v>
      </c>
      <c r="L1026" s="4"/>
      <c r="M1026" s="4">
        <f t="shared" si="2751"/>
        <v>0</v>
      </c>
      <c r="N1026" s="4"/>
      <c r="O1026" s="4">
        <f t="shared" si="2751"/>
        <v>0</v>
      </c>
      <c r="P1026" s="4">
        <f t="shared" si="2751"/>
        <v>0</v>
      </c>
      <c r="Q1026" s="4"/>
      <c r="R1026" s="4">
        <f t="shared" ref="R1026:AA1028" si="2752">R1027</f>
        <v>137.44704999999999</v>
      </c>
      <c r="S1026" s="4">
        <f t="shared" ref="S1026" si="2753">S1027</f>
        <v>0</v>
      </c>
      <c r="T1026" s="4">
        <f t="shared" ref="T1026:Z1026" si="2754">T1027</f>
        <v>137.44704999999999</v>
      </c>
      <c r="U1026" s="4">
        <f t="shared" si="2754"/>
        <v>0</v>
      </c>
      <c r="V1026" s="4">
        <f t="shared" si="2754"/>
        <v>137.44704999999999</v>
      </c>
      <c r="W1026" s="4">
        <f t="shared" si="2754"/>
        <v>0</v>
      </c>
      <c r="X1026" s="4">
        <f t="shared" si="2754"/>
        <v>137.44704999999999</v>
      </c>
      <c r="Y1026" s="4">
        <f t="shared" si="2754"/>
        <v>0</v>
      </c>
      <c r="Z1026" s="4">
        <f t="shared" si="2754"/>
        <v>137.44704999999999</v>
      </c>
      <c r="AA1026" s="4">
        <f t="shared" si="2752"/>
        <v>0</v>
      </c>
      <c r="AB1026" s="4">
        <f t="shared" ref="AB1026" si="2755">AB1027</f>
        <v>0</v>
      </c>
      <c r="AC1026" s="4"/>
      <c r="AD1026" s="4">
        <f t="shared" ref="AD1026:AG1026" si="2756">AD1027</f>
        <v>0</v>
      </c>
      <c r="AE1026" s="4">
        <f t="shared" si="2756"/>
        <v>0</v>
      </c>
      <c r="AF1026" s="4">
        <f t="shared" si="2756"/>
        <v>0</v>
      </c>
      <c r="AG1026" s="4">
        <f t="shared" si="2756"/>
        <v>0</v>
      </c>
      <c r="AH1026" s="83"/>
    </row>
    <row r="1027" spans="1:34" s="44" customFormat="1" ht="31.5" hidden="1" outlineLevel="7" x14ac:dyDescent="0.2">
      <c r="A1027" s="11" t="s">
        <v>490</v>
      </c>
      <c r="B1027" s="11" t="s">
        <v>508</v>
      </c>
      <c r="C1027" s="11" t="s">
        <v>510</v>
      </c>
      <c r="D1027" s="11" t="s">
        <v>92</v>
      </c>
      <c r="E1027" s="15" t="s">
        <v>93</v>
      </c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24">
        <v>137.44704999999999</v>
      </c>
      <c r="S1027" s="8"/>
      <c r="T1027" s="8">
        <f t="shared" ref="T1027:V1027" si="2757">SUM(R1027:S1027)</f>
        <v>137.44704999999999</v>
      </c>
      <c r="U1027" s="8"/>
      <c r="V1027" s="8">
        <f t="shared" si="2757"/>
        <v>137.44704999999999</v>
      </c>
      <c r="W1027" s="8"/>
      <c r="X1027" s="8">
        <f>SUM(V1027:W1027)</f>
        <v>137.44704999999999</v>
      </c>
      <c r="Y1027" s="8"/>
      <c r="Z1027" s="8">
        <f>SUM(X1027:Y1027)</f>
        <v>137.44704999999999</v>
      </c>
      <c r="AA1027" s="8"/>
      <c r="AB1027" s="8"/>
      <c r="AC1027" s="8"/>
      <c r="AD1027" s="8"/>
      <c r="AE1027" s="8">
        <f t="shared" ref="AE1027" si="2758">SUM(AC1027:AD1027)</f>
        <v>0</v>
      </c>
      <c r="AF1027" s="8"/>
      <c r="AG1027" s="8">
        <f>SUM(AE1027:AF1027)</f>
        <v>0</v>
      </c>
      <c r="AH1027" s="83"/>
    </row>
    <row r="1028" spans="1:34" s="42" customFormat="1" ht="63" hidden="1" outlineLevel="5" x14ac:dyDescent="0.2">
      <c r="A1028" s="5" t="s">
        <v>490</v>
      </c>
      <c r="B1028" s="5" t="s">
        <v>508</v>
      </c>
      <c r="C1028" s="5" t="s">
        <v>510</v>
      </c>
      <c r="D1028" s="5"/>
      <c r="E1028" s="18" t="s">
        <v>620</v>
      </c>
      <c r="F1028" s="4">
        <f>F1029</f>
        <v>0</v>
      </c>
      <c r="G1028" s="4">
        <f t="shared" ref="G1028:P1028" si="2759">G1029</f>
        <v>0</v>
      </c>
      <c r="H1028" s="4"/>
      <c r="I1028" s="4">
        <f t="shared" si="2759"/>
        <v>0</v>
      </c>
      <c r="J1028" s="4">
        <f t="shared" si="2759"/>
        <v>0</v>
      </c>
      <c r="K1028" s="4">
        <f t="shared" si="2759"/>
        <v>0</v>
      </c>
      <c r="L1028" s="4"/>
      <c r="M1028" s="4">
        <f t="shared" si="2759"/>
        <v>0</v>
      </c>
      <c r="N1028" s="4"/>
      <c r="O1028" s="4">
        <f t="shared" si="2759"/>
        <v>0</v>
      </c>
      <c r="P1028" s="4">
        <f t="shared" si="2759"/>
        <v>0</v>
      </c>
      <c r="Q1028" s="4"/>
      <c r="R1028" s="4">
        <f t="shared" si="2752"/>
        <v>2611.5025000000001</v>
      </c>
      <c r="S1028" s="4">
        <f t="shared" ref="S1028" si="2760">S1029</f>
        <v>0</v>
      </c>
      <c r="T1028" s="4">
        <f t="shared" ref="T1028:Z1032" si="2761">T1029</f>
        <v>2611.5025000000001</v>
      </c>
      <c r="U1028" s="4">
        <f t="shared" si="2761"/>
        <v>0</v>
      </c>
      <c r="V1028" s="4">
        <f t="shared" si="2761"/>
        <v>2611.5025000000001</v>
      </c>
      <c r="W1028" s="4">
        <f t="shared" si="2761"/>
        <v>0</v>
      </c>
      <c r="X1028" s="4">
        <f t="shared" si="2761"/>
        <v>2611.5025000000001</v>
      </c>
      <c r="Y1028" s="4">
        <f t="shared" si="2761"/>
        <v>0</v>
      </c>
      <c r="Z1028" s="4">
        <f t="shared" si="2761"/>
        <v>2611.5025000000001</v>
      </c>
      <c r="AA1028" s="4">
        <f t="shared" si="2752"/>
        <v>0</v>
      </c>
      <c r="AB1028" s="4">
        <f t="shared" ref="AB1028" si="2762">AB1029</f>
        <v>0</v>
      </c>
      <c r="AC1028" s="4"/>
      <c r="AD1028" s="4">
        <f t="shared" ref="AD1028:AG1028" si="2763">AD1029</f>
        <v>7095.4013599999998</v>
      </c>
      <c r="AE1028" s="4">
        <f t="shared" si="2763"/>
        <v>7095.4013599999998</v>
      </c>
      <c r="AF1028" s="4">
        <f t="shared" si="2763"/>
        <v>0</v>
      </c>
      <c r="AG1028" s="4">
        <f t="shared" si="2763"/>
        <v>7095.4013599999998</v>
      </c>
      <c r="AH1028" s="83"/>
    </row>
    <row r="1029" spans="1:34" s="42" customFormat="1" ht="31.5" hidden="1" outlineLevel="7" x14ac:dyDescent="0.2">
      <c r="A1029" s="11" t="s">
        <v>490</v>
      </c>
      <c r="B1029" s="11" t="s">
        <v>508</v>
      </c>
      <c r="C1029" s="11" t="s">
        <v>510</v>
      </c>
      <c r="D1029" s="11" t="s">
        <v>92</v>
      </c>
      <c r="E1029" s="15" t="s">
        <v>93</v>
      </c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>
        <v>2611.5025000000001</v>
      </c>
      <c r="S1029" s="8"/>
      <c r="T1029" s="8">
        <f t="shared" ref="T1029:V1029" si="2764">SUM(R1029:S1029)</f>
        <v>2611.5025000000001</v>
      </c>
      <c r="U1029" s="8"/>
      <c r="V1029" s="8">
        <f t="shared" si="2764"/>
        <v>2611.5025000000001</v>
      </c>
      <c r="W1029" s="8"/>
      <c r="X1029" s="8">
        <f>SUM(V1029:W1029)</f>
        <v>2611.5025000000001</v>
      </c>
      <c r="Y1029" s="8"/>
      <c r="Z1029" s="8">
        <f>SUM(X1029:Y1029)</f>
        <v>2611.5025000000001</v>
      </c>
      <c r="AA1029" s="8"/>
      <c r="AB1029" s="8"/>
      <c r="AC1029" s="8"/>
      <c r="AD1029" s="8">
        <v>7095.4013599999998</v>
      </c>
      <c r="AE1029" s="8">
        <f t="shared" ref="AE1029" si="2765">SUM(AC1029:AD1029)</f>
        <v>7095.4013599999998</v>
      </c>
      <c r="AF1029" s="8"/>
      <c r="AG1029" s="8">
        <f>SUM(AE1029:AF1029)</f>
        <v>7095.4013599999998</v>
      </c>
      <c r="AH1029" s="83"/>
    </row>
    <row r="1030" spans="1:34" s="42" customFormat="1" ht="47.25" hidden="1" outlineLevel="7" x14ac:dyDescent="0.2">
      <c r="A1030" s="5" t="s">
        <v>490</v>
      </c>
      <c r="B1030" s="5" t="s">
        <v>508</v>
      </c>
      <c r="C1030" s="5" t="s">
        <v>674</v>
      </c>
      <c r="D1030" s="5"/>
      <c r="E1030" s="18" t="s">
        <v>729</v>
      </c>
      <c r="F1030" s="8"/>
      <c r="G1030" s="8"/>
      <c r="H1030" s="8"/>
      <c r="I1030" s="8"/>
      <c r="J1030" s="8"/>
      <c r="K1030" s="8"/>
      <c r="L1030" s="8"/>
      <c r="M1030" s="4">
        <f>M1031</f>
        <v>133.88365999999999</v>
      </c>
      <c r="N1030" s="4">
        <f t="shared" ref="N1030:Q1032" si="2766">N1031</f>
        <v>133.88365999999999</v>
      </c>
      <c r="O1030" s="4">
        <f t="shared" si="2766"/>
        <v>0</v>
      </c>
      <c r="P1030" s="4">
        <f t="shared" si="2766"/>
        <v>0</v>
      </c>
      <c r="Q1030" s="4">
        <f t="shared" si="2766"/>
        <v>133.88365999999999</v>
      </c>
      <c r="R1030" s="8"/>
      <c r="S1030" s="8"/>
      <c r="T1030" s="8"/>
      <c r="U1030" s="8"/>
      <c r="V1030" s="8"/>
      <c r="W1030" s="4">
        <f>W1031</f>
        <v>143.01384999999999</v>
      </c>
      <c r="X1030" s="4">
        <f t="shared" ref="X1030:Z1032" si="2767">X1031</f>
        <v>143.01384999999999</v>
      </c>
      <c r="Y1030" s="4">
        <f t="shared" si="2767"/>
        <v>0</v>
      </c>
      <c r="Z1030" s="4">
        <f t="shared" si="2767"/>
        <v>143.01384999999999</v>
      </c>
      <c r="AA1030" s="8"/>
      <c r="AB1030" s="8"/>
      <c r="AC1030" s="8"/>
      <c r="AD1030" s="8"/>
      <c r="AE1030" s="8"/>
      <c r="AF1030" s="4">
        <f t="shared" ref="AF1030:AG1030" si="2768">AF1031</f>
        <v>0</v>
      </c>
      <c r="AG1030" s="4">
        <f t="shared" si="2768"/>
        <v>0</v>
      </c>
      <c r="AH1030" s="83"/>
    </row>
    <row r="1031" spans="1:34" s="42" customFormat="1" ht="31.5" hidden="1" outlineLevel="7" x14ac:dyDescent="0.2">
      <c r="A1031" s="11" t="s">
        <v>490</v>
      </c>
      <c r="B1031" s="11" t="s">
        <v>508</v>
      </c>
      <c r="C1031" s="11" t="s">
        <v>674</v>
      </c>
      <c r="D1031" s="11" t="s">
        <v>92</v>
      </c>
      <c r="E1031" s="15" t="s">
        <v>93</v>
      </c>
      <c r="F1031" s="8"/>
      <c r="G1031" s="8"/>
      <c r="H1031" s="8"/>
      <c r="I1031" s="8"/>
      <c r="J1031" s="8"/>
      <c r="K1031" s="8"/>
      <c r="L1031" s="8"/>
      <c r="M1031" s="8">
        <v>133.88365999999999</v>
      </c>
      <c r="N1031" s="8">
        <f>SUM(L1031:M1031)</f>
        <v>133.88365999999999</v>
      </c>
      <c r="O1031" s="8"/>
      <c r="P1031" s="8"/>
      <c r="Q1031" s="8">
        <f>SUM(N1031:P1031)</f>
        <v>133.88365999999999</v>
      </c>
      <c r="R1031" s="8"/>
      <c r="S1031" s="8"/>
      <c r="T1031" s="8"/>
      <c r="U1031" s="8"/>
      <c r="V1031" s="8"/>
      <c r="W1031" s="8">
        <v>143.01384999999999</v>
      </c>
      <c r="X1031" s="8">
        <f>SUM(V1031:W1031)</f>
        <v>143.01384999999999</v>
      </c>
      <c r="Y1031" s="8"/>
      <c r="Z1031" s="8">
        <f>SUM(X1031:Y1031)</f>
        <v>143.01384999999999</v>
      </c>
      <c r="AA1031" s="8"/>
      <c r="AB1031" s="8"/>
      <c r="AC1031" s="8"/>
      <c r="AD1031" s="8"/>
      <c r="AE1031" s="8"/>
      <c r="AF1031" s="8"/>
      <c r="AG1031" s="8">
        <f>SUM(AE1031:AF1031)</f>
        <v>0</v>
      </c>
      <c r="AH1031" s="83"/>
    </row>
    <row r="1032" spans="1:34" s="42" customFormat="1" ht="47.25" hidden="1" outlineLevel="7" x14ac:dyDescent="0.2">
      <c r="A1032" s="5" t="s">
        <v>490</v>
      </c>
      <c r="B1032" s="5" t="s">
        <v>508</v>
      </c>
      <c r="C1032" s="5" t="s">
        <v>674</v>
      </c>
      <c r="D1032" s="5"/>
      <c r="E1032" s="18" t="s">
        <v>726</v>
      </c>
      <c r="F1032" s="8"/>
      <c r="G1032" s="8"/>
      <c r="H1032" s="8"/>
      <c r="I1032" s="4">
        <f>I1033</f>
        <v>2543.7894700000002</v>
      </c>
      <c r="J1032" s="8"/>
      <c r="K1032" s="8"/>
      <c r="L1032" s="4">
        <f t="shared" ref="L1032" si="2769">L1033</f>
        <v>2543.7894700000002</v>
      </c>
      <c r="M1032" s="8"/>
      <c r="N1032" s="4">
        <f t="shared" si="2766"/>
        <v>2543.7894700000002</v>
      </c>
      <c r="O1032" s="4">
        <f>O1033</f>
        <v>0</v>
      </c>
      <c r="P1032" s="4">
        <f>P1033</f>
        <v>0</v>
      </c>
      <c r="Q1032" s="4">
        <f t="shared" ref="Q1032" si="2770">Q1033</f>
        <v>2543.7894700000002</v>
      </c>
      <c r="R1032" s="8"/>
      <c r="S1032" s="8"/>
      <c r="T1032" s="8"/>
      <c r="U1032" s="4">
        <f t="shared" si="2761"/>
        <v>2717.26316</v>
      </c>
      <c r="V1032" s="4">
        <f t="shared" si="2761"/>
        <v>2717.26316</v>
      </c>
      <c r="W1032" s="8"/>
      <c r="X1032" s="4">
        <f t="shared" si="2767"/>
        <v>2717.26316</v>
      </c>
      <c r="Y1032" s="4">
        <f>Y1033</f>
        <v>0</v>
      </c>
      <c r="Z1032" s="4">
        <f t="shared" ref="Z1032" si="2771">Z1033</f>
        <v>2717.26316</v>
      </c>
      <c r="AA1032" s="8"/>
      <c r="AB1032" s="8"/>
      <c r="AC1032" s="8"/>
      <c r="AD1032" s="8"/>
      <c r="AE1032" s="8"/>
      <c r="AF1032" s="4">
        <f>AF1033</f>
        <v>0</v>
      </c>
      <c r="AG1032" s="4">
        <f t="shared" ref="AG1032" si="2772">AG1033</f>
        <v>0</v>
      </c>
      <c r="AH1032" s="83"/>
    </row>
    <row r="1033" spans="1:34" s="42" customFormat="1" ht="31.5" hidden="1" outlineLevel="7" x14ac:dyDescent="0.2">
      <c r="A1033" s="11" t="s">
        <v>490</v>
      </c>
      <c r="B1033" s="11" t="s">
        <v>508</v>
      </c>
      <c r="C1033" s="11" t="s">
        <v>674</v>
      </c>
      <c r="D1033" s="11" t="s">
        <v>92</v>
      </c>
      <c r="E1033" s="15" t="s">
        <v>93</v>
      </c>
      <c r="F1033" s="8"/>
      <c r="G1033" s="8"/>
      <c r="H1033" s="8"/>
      <c r="I1033" s="8">
        <v>2543.7894700000002</v>
      </c>
      <c r="J1033" s="8"/>
      <c r="K1033" s="8"/>
      <c r="L1033" s="8">
        <f t="shared" ref="L1033" si="2773">SUM(H1033:K1033)</f>
        <v>2543.7894700000002</v>
      </c>
      <c r="M1033" s="8"/>
      <c r="N1033" s="8">
        <f>SUM(L1033:M1033)</f>
        <v>2543.7894700000002</v>
      </c>
      <c r="O1033" s="8"/>
      <c r="P1033" s="8"/>
      <c r="Q1033" s="8">
        <f>SUM(N1033:P1033)</f>
        <v>2543.7894700000002</v>
      </c>
      <c r="R1033" s="8"/>
      <c r="S1033" s="8"/>
      <c r="T1033" s="8"/>
      <c r="U1033" s="8">
        <v>2717.26316</v>
      </c>
      <c r="V1033" s="8">
        <f t="shared" ref="V1033" si="2774">SUM(T1033:U1033)</f>
        <v>2717.26316</v>
      </c>
      <c r="W1033" s="8"/>
      <c r="X1033" s="8">
        <f>SUM(V1033:W1033)</f>
        <v>2717.26316</v>
      </c>
      <c r="Y1033" s="8"/>
      <c r="Z1033" s="8">
        <f>SUM(X1033:Y1033)</f>
        <v>2717.26316</v>
      </c>
      <c r="AA1033" s="8"/>
      <c r="AB1033" s="8"/>
      <c r="AC1033" s="8"/>
      <c r="AD1033" s="8"/>
      <c r="AE1033" s="8"/>
      <c r="AF1033" s="8"/>
      <c r="AG1033" s="8">
        <f>SUM(AE1033:AF1033)</f>
        <v>0</v>
      </c>
      <c r="AH1033" s="83"/>
    </row>
    <row r="1034" spans="1:34" ht="15.75" hidden="1" outlineLevel="1" x14ac:dyDescent="0.2">
      <c r="A1034" s="5" t="s">
        <v>490</v>
      </c>
      <c r="B1034" s="5" t="s">
        <v>511</v>
      </c>
      <c r="C1034" s="5"/>
      <c r="D1034" s="5"/>
      <c r="E1034" s="18" t="s">
        <v>512</v>
      </c>
      <c r="F1034" s="4">
        <f>F1035</f>
        <v>5056.1000000000004</v>
      </c>
      <c r="G1034" s="4">
        <f t="shared" ref="G1034:Q1037" si="2775">G1035</f>
        <v>0</v>
      </c>
      <c r="H1034" s="4">
        <f t="shared" si="2775"/>
        <v>5056.1000000000004</v>
      </c>
      <c r="I1034" s="4">
        <f t="shared" si="2775"/>
        <v>0</v>
      </c>
      <c r="J1034" s="4">
        <f t="shared" si="2775"/>
        <v>0</v>
      </c>
      <c r="K1034" s="4">
        <f t="shared" si="2775"/>
        <v>0</v>
      </c>
      <c r="L1034" s="4">
        <f t="shared" si="2775"/>
        <v>5056.1000000000004</v>
      </c>
      <c r="M1034" s="4">
        <f t="shared" si="2775"/>
        <v>0</v>
      </c>
      <c r="N1034" s="4">
        <f t="shared" si="2775"/>
        <v>5056.1000000000004</v>
      </c>
      <c r="O1034" s="4">
        <f t="shared" si="2775"/>
        <v>0</v>
      </c>
      <c r="P1034" s="4">
        <f t="shared" si="2775"/>
        <v>0</v>
      </c>
      <c r="Q1034" s="4">
        <f t="shared" si="2775"/>
        <v>5056.1000000000004</v>
      </c>
      <c r="R1034" s="4">
        <f t="shared" ref="R1034:AA1037" si="2776">R1035</f>
        <v>4130.3999999999996</v>
      </c>
      <c r="S1034" s="4">
        <f t="shared" ref="S1034:S1037" si="2777">S1035</f>
        <v>0</v>
      </c>
      <c r="T1034" s="4">
        <f t="shared" ref="T1034:Z1037" si="2778">T1035</f>
        <v>4130.3999999999996</v>
      </c>
      <c r="U1034" s="4">
        <f t="shared" si="2778"/>
        <v>0</v>
      </c>
      <c r="V1034" s="4">
        <f t="shared" si="2778"/>
        <v>4130.3999999999996</v>
      </c>
      <c r="W1034" s="4">
        <f t="shared" si="2778"/>
        <v>0</v>
      </c>
      <c r="X1034" s="4">
        <f t="shared" si="2778"/>
        <v>4130.3999999999996</v>
      </c>
      <c r="Y1034" s="4">
        <f t="shared" si="2778"/>
        <v>0</v>
      </c>
      <c r="Z1034" s="4">
        <f t="shared" si="2778"/>
        <v>4130.3999999999996</v>
      </c>
      <c r="AA1034" s="4">
        <f t="shared" si="2776"/>
        <v>3898.7</v>
      </c>
      <c r="AB1034" s="4">
        <f t="shared" ref="AB1034:AB1037" si="2779">AB1035</f>
        <v>0</v>
      </c>
      <c r="AC1034" s="4">
        <f t="shared" ref="AC1034:AG1037" si="2780">AC1035</f>
        <v>3898.7</v>
      </c>
      <c r="AD1034" s="4">
        <f t="shared" si="2780"/>
        <v>0</v>
      </c>
      <c r="AE1034" s="4">
        <f t="shared" si="2780"/>
        <v>3898.7</v>
      </c>
      <c r="AF1034" s="4">
        <f t="shared" si="2780"/>
        <v>0</v>
      </c>
      <c r="AG1034" s="4">
        <f t="shared" si="2780"/>
        <v>3898.7</v>
      </c>
      <c r="AH1034" s="83"/>
    </row>
    <row r="1035" spans="1:34" ht="31.5" hidden="1" outlineLevel="2" x14ac:dyDescent="0.2">
      <c r="A1035" s="5" t="s">
        <v>490</v>
      </c>
      <c r="B1035" s="5" t="s">
        <v>511</v>
      </c>
      <c r="C1035" s="5" t="s">
        <v>346</v>
      </c>
      <c r="D1035" s="5"/>
      <c r="E1035" s="18" t="s">
        <v>347</v>
      </c>
      <c r="F1035" s="4">
        <f>F1036</f>
        <v>5056.1000000000004</v>
      </c>
      <c r="G1035" s="4">
        <f t="shared" si="2775"/>
        <v>0</v>
      </c>
      <c r="H1035" s="4">
        <f t="shared" si="2775"/>
        <v>5056.1000000000004</v>
      </c>
      <c r="I1035" s="4">
        <f t="shared" si="2775"/>
        <v>0</v>
      </c>
      <c r="J1035" s="4">
        <f t="shared" si="2775"/>
        <v>0</v>
      </c>
      <c r="K1035" s="4">
        <f t="shared" si="2775"/>
        <v>0</v>
      </c>
      <c r="L1035" s="4">
        <f t="shared" si="2775"/>
        <v>5056.1000000000004</v>
      </c>
      <c r="M1035" s="4">
        <f t="shared" si="2775"/>
        <v>0</v>
      </c>
      <c r="N1035" s="4">
        <f t="shared" si="2775"/>
        <v>5056.1000000000004</v>
      </c>
      <c r="O1035" s="4">
        <f t="shared" si="2775"/>
        <v>0</v>
      </c>
      <c r="P1035" s="4">
        <f t="shared" si="2775"/>
        <v>0</v>
      </c>
      <c r="Q1035" s="4">
        <f t="shared" si="2775"/>
        <v>5056.1000000000004</v>
      </c>
      <c r="R1035" s="4">
        <f t="shared" si="2776"/>
        <v>4130.3999999999996</v>
      </c>
      <c r="S1035" s="4">
        <f t="shared" si="2777"/>
        <v>0</v>
      </c>
      <c r="T1035" s="4">
        <f t="shared" si="2778"/>
        <v>4130.3999999999996</v>
      </c>
      <c r="U1035" s="4">
        <f t="shared" si="2778"/>
        <v>0</v>
      </c>
      <c r="V1035" s="4">
        <f t="shared" si="2778"/>
        <v>4130.3999999999996</v>
      </c>
      <c r="W1035" s="4">
        <f t="shared" si="2778"/>
        <v>0</v>
      </c>
      <c r="X1035" s="4">
        <f t="shared" si="2778"/>
        <v>4130.3999999999996</v>
      </c>
      <c r="Y1035" s="4">
        <f t="shared" si="2778"/>
        <v>0</v>
      </c>
      <c r="Z1035" s="4">
        <f t="shared" si="2778"/>
        <v>4130.3999999999996</v>
      </c>
      <c r="AA1035" s="4">
        <f t="shared" si="2776"/>
        <v>3898.7</v>
      </c>
      <c r="AB1035" s="4">
        <f t="shared" si="2779"/>
        <v>0</v>
      </c>
      <c r="AC1035" s="4">
        <f t="shared" si="2780"/>
        <v>3898.7</v>
      </c>
      <c r="AD1035" s="4">
        <f t="shared" si="2780"/>
        <v>0</v>
      </c>
      <c r="AE1035" s="4">
        <f t="shared" si="2780"/>
        <v>3898.7</v>
      </c>
      <c r="AF1035" s="4">
        <f t="shared" si="2780"/>
        <v>0</v>
      </c>
      <c r="AG1035" s="4">
        <f t="shared" si="2780"/>
        <v>3898.7</v>
      </c>
      <c r="AH1035" s="83"/>
    </row>
    <row r="1036" spans="1:34" ht="31.5" hidden="1" outlineLevel="3" x14ac:dyDescent="0.2">
      <c r="A1036" s="5" t="s">
        <v>490</v>
      </c>
      <c r="B1036" s="5" t="s">
        <v>511</v>
      </c>
      <c r="C1036" s="5" t="s">
        <v>492</v>
      </c>
      <c r="D1036" s="5"/>
      <c r="E1036" s="18" t="s">
        <v>493</v>
      </c>
      <c r="F1036" s="4">
        <f>F1037</f>
        <v>5056.1000000000004</v>
      </c>
      <c r="G1036" s="4">
        <f t="shared" si="2775"/>
        <v>0</v>
      </c>
      <c r="H1036" s="4">
        <f t="shared" si="2775"/>
        <v>5056.1000000000004</v>
      </c>
      <c r="I1036" s="4">
        <f t="shared" si="2775"/>
        <v>0</v>
      </c>
      <c r="J1036" s="4">
        <f t="shared" si="2775"/>
        <v>0</v>
      </c>
      <c r="K1036" s="4">
        <f t="shared" si="2775"/>
        <v>0</v>
      </c>
      <c r="L1036" s="4">
        <f t="shared" si="2775"/>
        <v>5056.1000000000004</v>
      </c>
      <c r="M1036" s="4">
        <f t="shared" si="2775"/>
        <v>0</v>
      </c>
      <c r="N1036" s="4">
        <f t="shared" si="2775"/>
        <v>5056.1000000000004</v>
      </c>
      <c r="O1036" s="4">
        <f t="shared" si="2775"/>
        <v>0</v>
      </c>
      <c r="P1036" s="4">
        <f t="shared" si="2775"/>
        <v>0</v>
      </c>
      <c r="Q1036" s="4">
        <f t="shared" si="2775"/>
        <v>5056.1000000000004</v>
      </c>
      <c r="R1036" s="4">
        <f t="shared" si="2776"/>
        <v>4130.3999999999996</v>
      </c>
      <c r="S1036" s="4">
        <f t="shared" si="2777"/>
        <v>0</v>
      </c>
      <c r="T1036" s="4">
        <f t="shared" si="2778"/>
        <v>4130.3999999999996</v>
      </c>
      <c r="U1036" s="4">
        <f t="shared" si="2778"/>
        <v>0</v>
      </c>
      <c r="V1036" s="4">
        <f t="shared" si="2778"/>
        <v>4130.3999999999996</v>
      </c>
      <c r="W1036" s="4">
        <f t="shared" si="2778"/>
        <v>0</v>
      </c>
      <c r="X1036" s="4">
        <f t="shared" si="2778"/>
        <v>4130.3999999999996</v>
      </c>
      <c r="Y1036" s="4">
        <f t="shared" si="2778"/>
        <v>0</v>
      </c>
      <c r="Z1036" s="4">
        <f t="shared" si="2778"/>
        <v>4130.3999999999996</v>
      </c>
      <c r="AA1036" s="4">
        <f t="shared" si="2776"/>
        <v>3898.7</v>
      </c>
      <c r="AB1036" s="4">
        <f t="shared" si="2779"/>
        <v>0</v>
      </c>
      <c r="AC1036" s="4">
        <f t="shared" si="2780"/>
        <v>3898.7</v>
      </c>
      <c r="AD1036" s="4">
        <f t="shared" si="2780"/>
        <v>0</v>
      </c>
      <c r="AE1036" s="4">
        <f t="shared" si="2780"/>
        <v>3898.7</v>
      </c>
      <c r="AF1036" s="4">
        <f t="shared" si="2780"/>
        <v>0</v>
      </c>
      <c r="AG1036" s="4">
        <f t="shared" si="2780"/>
        <v>3898.7</v>
      </c>
      <c r="AH1036" s="83"/>
    </row>
    <row r="1037" spans="1:34" ht="31.5" hidden="1" outlineLevel="4" x14ac:dyDescent="0.2">
      <c r="A1037" s="5" t="s">
        <v>490</v>
      </c>
      <c r="B1037" s="5" t="s">
        <v>511</v>
      </c>
      <c r="C1037" s="5" t="s">
        <v>494</v>
      </c>
      <c r="D1037" s="5"/>
      <c r="E1037" s="18" t="s">
        <v>57</v>
      </c>
      <c r="F1037" s="4">
        <f>F1038</f>
        <v>5056.1000000000004</v>
      </c>
      <c r="G1037" s="4">
        <f t="shared" si="2775"/>
        <v>0</v>
      </c>
      <c r="H1037" s="4">
        <f t="shared" si="2775"/>
        <v>5056.1000000000004</v>
      </c>
      <c r="I1037" s="4">
        <f t="shared" si="2775"/>
        <v>0</v>
      </c>
      <c r="J1037" s="4">
        <f t="shared" si="2775"/>
        <v>0</v>
      </c>
      <c r="K1037" s="4">
        <f t="shared" si="2775"/>
        <v>0</v>
      </c>
      <c r="L1037" s="4">
        <f t="shared" si="2775"/>
        <v>5056.1000000000004</v>
      </c>
      <c r="M1037" s="4">
        <f t="shared" si="2775"/>
        <v>0</v>
      </c>
      <c r="N1037" s="4">
        <f t="shared" si="2775"/>
        <v>5056.1000000000004</v>
      </c>
      <c r="O1037" s="4">
        <f t="shared" si="2775"/>
        <v>0</v>
      </c>
      <c r="P1037" s="4">
        <f t="shared" si="2775"/>
        <v>0</v>
      </c>
      <c r="Q1037" s="4">
        <f t="shared" si="2775"/>
        <v>5056.1000000000004</v>
      </c>
      <c r="R1037" s="4">
        <f t="shared" si="2776"/>
        <v>4130.3999999999996</v>
      </c>
      <c r="S1037" s="4">
        <f t="shared" si="2777"/>
        <v>0</v>
      </c>
      <c r="T1037" s="4">
        <f t="shared" si="2778"/>
        <v>4130.3999999999996</v>
      </c>
      <c r="U1037" s="4">
        <f t="shared" si="2778"/>
        <v>0</v>
      </c>
      <c r="V1037" s="4">
        <f t="shared" si="2778"/>
        <v>4130.3999999999996</v>
      </c>
      <c r="W1037" s="4">
        <f t="shared" si="2778"/>
        <v>0</v>
      </c>
      <c r="X1037" s="4">
        <f t="shared" si="2778"/>
        <v>4130.3999999999996</v>
      </c>
      <c r="Y1037" s="4">
        <f t="shared" si="2778"/>
        <v>0</v>
      </c>
      <c r="Z1037" s="4">
        <f t="shared" si="2778"/>
        <v>4130.3999999999996</v>
      </c>
      <c r="AA1037" s="4">
        <f t="shared" si="2776"/>
        <v>3898.7</v>
      </c>
      <c r="AB1037" s="4">
        <f t="shared" si="2779"/>
        <v>0</v>
      </c>
      <c r="AC1037" s="4">
        <f t="shared" si="2780"/>
        <v>3898.7</v>
      </c>
      <c r="AD1037" s="4">
        <f t="shared" si="2780"/>
        <v>0</v>
      </c>
      <c r="AE1037" s="4">
        <f t="shared" si="2780"/>
        <v>3898.7</v>
      </c>
      <c r="AF1037" s="4">
        <f t="shared" si="2780"/>
        <v>0</v>
      </c>
      <c r="AG1037" s="4">
        <f t="shared" si="2780"/>
        <v>3898.7</v>
      </c>
      <c r="AH1037" s="83"/>
    </row>
    <row r="1038" spans="1:34" ht="15.75" hidden="1" outlineLevel="5" x14ac:dyDescent="0.2">
      <c r="A1038" s="5" t="s">
        <v>490</v>
      </c>
      <c r="B1038" s="5" t="s">
        <v>511</v>
      </c>
      <c r="C1038" s="5" t="s">
        <v>513</v>
      </c>
      <c r="D1038" s="5"/>
      <c r="E1038" s="18" t="s">
        <v>59</v>
      </c>
      <c r="F1038" s="4">
        <f>F1039+F1040+F1041</f>
        <v>5056.1000000000004</v>
      </c>
      <c r="G1038" s="4">
        <f t="shared" ref="G1038:J1038" si="2781">G1039+G1040+G1041</f>
        <v>0</v>
      </c>
      <c r="H1038" s="4">
        <f t="shared" si="2781"/>
        <v>5056.1000000000004</v>
      </c>
      <c r="I1038" s="4">
        <f t="shared" si="2781"/>
        <v>0</v>
      </c>
      <c r="J1038" s="4">
        <f t="shared" si="2781"/>
        <v>0</v>
      </c>
      <c r="K1038" s="4">
        <f t="shared" ref="K1038:L1038" si="2782">K1039+K1040+K1041</f>
        <v>0</v>
      </c>
      <c r="L1038" s="4">
        <f t="shared" si="2782"/>
        <v>5056.1000000000004</v>
      </c>
      <c r="M1038" s="4">
        <f t="shared" ref="M1038:Q1038" si="2783">M1039+M1040+M1041</f>
        <v>0</v>
      </c>
      <c r="N1038" s="4">
        <f t="shared" si="2783"/>
        <v>5056.1000000000004</v>
      </c>
      <c r="O1038" s="4">
        <f t="shared" si="2783"/>
        <v>0</v>
      </c>
      <c r="P1038" s="4">
        <f t="shared" si="2783"/>
        <v>0</v>
      </c>
      <c r="Q1038" s="4">
        <f t="shared" si="2783"/>
        <v>5056.1000000000004</v>
      </c>
      <c r="R1038" s="4">
        <f t="shared" ref="R1038:AA1038" si="2784">R1039+R1040+R1041</f>
        <v>4130.3999999999996</v>
      </c>
      <c r="S1038" s="4">
        <f t="shared" ref="S1038" si="2785">S1039+S1040+S1041</f>
        <v>0</v>
      </c>
      <c r="T1038" s="4">
        <f t="shared" ref="T1038:Z1038" si="2786">T1039+T1040+T1041</f>
        <v>4130.3999999999996</v>
      </c>
      <c r="U1038" s="4">
        <f t="shared" si="2786"/>
        <v>0</v>
      </c>
      <c r="V1038" s="4">
        <f t="shared" si="2786"/>
        <v>4130.3999999999996</v>
      </c>
      <c r="W1038" s="4">
        <f t="shared" si="2786"/>
        <v>0</v>
      </c>
      <c r="X1038" s="4">
        <f t="shared" si="2786"/>
        <v>4130.3999999999996</v>
      </c>
      <c r="Y1038" s="4">
        <f t="shared" si="2786"/>
        <v>0</v>
      </c>
      <c r="Z1038" s="4">
        <f t="shared" si="2786"/>
        <v>4130.3999999999996</v>
      </c>
      <c r="AA1038" s="4">
        <f t="shared" si="2784"/>
        <v>3898.7</v>
      </c>
      <c r="AB1038" s="4">
        <f t="shared" ref="AB1038" si="2787">AB1039+AB1040+AB1041</f>
        <v>0</v>
      </c>
      <c r="AC1038" s="4">
        <f t="shared" ref="AC1038:AG1038" si="2788">AC1039+AC1040+AC1041</f>
        <v>3898.7</v>
      </c>
      <c r="AD1038" s="4">
        <f t="shared" si="2788"/>
        <v>0</v>
      </c>
      <c r="AE1038" s="4">
        <f t="shared" si="2788"/>
        <v>3898.7</v>
      </c>
      <c r="AF1038" s="4">
        <f t="shared" si="2788"/>
        <v>0</v>
      </c>
      <c r="AG1038" s="4">
        <f t="shared" si="2788"/>
        <v>3898.7</v>
      </c>
      <c r="AH1038" s="83"/>
    </row>
    <row r="1039" spans="1:34" ht="63" hidden="1" outlineLevel="7" x14ac:dyDescent="0.2">
      <c r="A1039" s="11" t="s">
        <v>490</v>
      </c>
      <c r="B1039" s="11" t="s">
        <v>511</v>
      </c>
      <c r="C1039" s="11" t="s">
        <v>513</v>
      </c>
      <c r="D1039" s="11" t="s">
        <v>8</v>
      </c>
      <c r="E1039" s="15" t="s">
        <v>9</v>
      </c>
      <c r="F1039" s="8">
        <v>4876.5</v>
      </c>
      <c r="G1039" s="8"/>
      <c r="H1039" s="8">
        <f t="shared" ref="H1039:H1041" si="2789">SUM(F1039:G1039)</f>
        <v>4876.5</v>
      </c>
      <c r="I1039" s="8"/>
      <c r="J1039" s="8"/>
      <c r="K1039" s="8">
        <v>-7.31053</v>
      </c>
      <c r="L1039" s="8">
        <f t="shared" ref="L1039:L1041" si="2790">SUM(H1039:K1039)</f>
        <v>4869.1894700000003</v>
      </c>
      <c r="M1039" s="8"/>
      <c r="N1039" s="8">
        <f>SUM(L1039:M1039)</f>
        <v>4869.1894700000003</v>
      </c>
      <c r="O1039" s="8"/>
      <c r="P1039" s="8"/>
      <c r="Q1039" s="8">
        <f>SUM(N1039:P1039)</f>
        <v>4869.1894700000003</v>
      </c>
      <c r="R1039" s="8">
        <v>3966.7</v>
      </c>
      <c r="S1039" s="8"/>
      <c r="T1039" s="8">
        <f t="shared" ref="T1039:T1040" si="2791">SUM(R1039:S1039)</f>
        <v>3966.7</v>
      </c>
      <c r="U1039" s="8"/>
      <c r="V1039" s="8">
        <f t="shared" ref="V1039:V1041" si="2792">SUM(T1039:U1039)</f>
        <v>3966.7</v>
      </c>
      <c r="W1039" s="8"/>
      <c r="X1039" s="8">
        <f>SUM(V1039:W1039)</f>
        <v>3966.7</v>
      </c>
      <c r="Y1039" s="8"/>
      <c r="Z1039" s="8">
        <f>SUM(X1039:Y1039)</f>
        <v>3966.7</v>
      </c>
      <c r="AA1039" s="8">
        <v>3735</v>
      </c>
      <c r="AB1039" s="8"/>
      <c r="AC1039" s="8">
        <f t="shared" ref="AC1039:AC1040" si="2793">SUM(AA1039:AB1039)</f>
        <v>3735</v>
      </c>
      <c r="AD1039" s="8"/>
      <c r="AE1039" s="8">
        <f t="shared" ref="AE1039:AE1041" si="2794">SUM(AC1039:AD1039)</f>
        <v>3735</v>
      </c>
      <c r="AF1039" s="8"/>
      <c r="AG1039" s="8">
        <f>SUM(AE1039:AF1039)</f>
        <v>3735</v>
      </c>
      <c r="AH1039" s="83"/>
    </row>
    <row r="1040" spans="1:34" ht="31.5" hidden="1" outlineLevel="7" x14ac:dyDescent="0.2">
      <c r="A1040" s="11" t="s">
        <v>490</v>
      </c>
      <c r="B1040" s="11" t="s">
        <v>511</v>
      </c>
      <c r="C1040" s="11" t="s">
        <v>513</v>
      </c>
      <c r="D1040" s="11" t="s">
        <v>11</v>
      </c>
      <c r="E1040" s="15" t="s">
        <v>12</v>
      </c>
      <c r="F1040" s="8">
        <v>178.6</v>
      </c>
      <c r="G1040" s="8"/>
      <c r="H1040" s="8">
        <f t="shared" si="2789"/>
        <v>178.6</v>
      </c>
      <c r="I1040" s="8"/>
      <c r="J1040" s="8"/>
      <c r="K1040" s="8">
        <v>7.31053</v>
      </c>
      <c r="L1040" s="8">
        <f t="shared" si="2790"/>
        <v>185.91052999999999</v>
      </c>
      <c r="M1040" s="8"/>
      <c r="N1040" s="8">
        <f>SUM(L1040:M1040)</f>
        <v>185.91052999999999</v>
      </c>
      <c r="O1040" s="8"/>
      <c r="P1040" s="8"/>
      <c r="Q1040" s="8">
        <f>SUM(N1040:P1040)</f>
        <v>185.91052999999999</v>
      </c>
      <c r="R1040" s="8">
        <v>163.69999999999999</v>
      </c>
      <c r="S1040" s="8"/>
      <c r="T1040" s="8">
        <f t="shared" si="2791"/>
        <v>163.69999999999999</v>
      </c>
      <c r="U1040" s="8"/>
      <c r="V1040" s="8">
        <f t="shared" si="2792"/>
        <v>163.69999999999999</v>
      </c>
      <c r="W1040" s="8"/>
      <c r="X1040" s="8">
        <f>SUM(V1040:W1040)</f>
        <v>163.69999999999999</v>
      </c>
      <c r="Y1040" s="8"/>
      <c r="Z1040" s="8">
        <f>SUM(X1040:Y1040)</f>
        <v>163.69999999999999</v>
      </c>
      <c r="AA1040" s="8">
        <v>163.69999999999999</v>
      </c>
      <c r="AB1040" s="8"/>
      <c r="AC1040" s="8">
        <f t="shared" si="2793"/>
        <v>163.69999999999999</v>
      </c>
      <c r="AD1040" s="8"/>
      <c r="AE1040" s="8">
        <f t="shared" si="2794"/>
        <v>163.69999999999999</v>
      </c>
      <c r="AF1040" s="8"/>
      <c r="AG1040" s="8">
        <f>SUM(AE1040:AF1040)</f>
        <v>163.69999999999999</v>
      </c>
      <c r="AH1040" s="83"/>
    </row>
    <row r="1041" spans="1:34" ht="15.75" hidden="1" outlineLevel="7" x14ac:dyDescent="0.2">
      <c r="A1041" s="11" t="s">
        <v>490</v>
      </c>
      <c r="B1041" s="11" t="s">
        <v>511</v>
      </c>
      <c r="C1041" s="11" t="s">
        <v>513</v>
      </c>
      <c r="D1041" s="11" t="s">
        <v>27</v>
      </c>
      <c r="E1041" s="15" t="s">
        <v>28</v>
      </c>
      <c r="F1041" s="8">
        <v>1</v>
      </c>
      <c r="G1041" s="8"/>
      <c r="H1041" s="8">
        <f t="shared" si="2789"/>
        <v>1</v>
      </c>
      <c r="I1041" s="8"/>
      <c r="J1041" s="8"/>
      <c r="K1041" s="8"/>
      <c r="L1041" s="8">
        <f t="shared" si="2790"/>
        <v>1</v>
      </c>
      <c r="M1041" s="8"/>
      <c r="N1041" s="8">
        <f>SUM(L1041:M1041)</f>
        <v>1</v>
      </c>
      <c r="O1041" s="8"/>
      <c r="P1041" s="8"/>
      <c r="Q1041" s="8">
        <f>SUM(N1041:P1041)</f>
        <v>1</v>
      </c>
      <c r="R1041" s="8"/>
      <c r="S1041" s="8"/>
      <c r="T1041" s="8"/>
      <c r="U1041" s="8"/>
      <c r="V1041" s="8">
        <f t="shared" si="2792"/>
        <v>0</v>
      </c>
      <c r="W1041" s="8"/>
      <c r="X1041" s="8">
        <f>SUM(V1041:W1041)</f>
        <v>0</v>
      </c>
      <c r="Y1041" s="8"/>
      <c r="Z1041" s="8">
        <f>SUM(X1041:Y1041)</f>
        <v>0</v>
      </c>
      <c r="AA1041" s="8"/>
      <c r="AB1041" s="8"/>
      <c r="AC1041" s="8"/>
      <c r="AD1041" s="8"/>
      <c r="AE1041" s="8">
        <f t="shared" si="2794"/>
        <v>0</v>
      </c>
      <c r="AF1041" s="8"/>
      <c r="AG1041" s="8">
        <f>SUM(AE1041:AF1041)</f>
        <v>0</v>
      </c>
      <c r="AH1041" s="83"/>
    </row>
    <row r="1042" spans="1:34" ht="15.75" outlineLevel="7" x14ac:dyDescent="0.2">
      <c r="A1042" s="11"/>
      <c r="B1042" s="11"/>
      <c r="C1042" s="11"/>
      <c r="D1042" s="11"/>
      <c r="E1042" s="15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3"/>
    </row>
    <row r="1043" spans="1:34" ht="31.5" x14ac:dyDescent="0.2">
      <c r="A1043" s="5" t="s">
        <v>514</v>
      </c>
      <c r="B1043" s="5"/>
      <c r="C1043" s="5"/>
      <c r="D1043" s="5"/>
      <c r="E1043" s="18" t="s">
        <v>515</v>
      </c>
      <c r="F1043" s="4">
        <f>F1045+F1055+F1080</f>
        <v>128431.79999999999</v>
      </c>
      <c r="G1043" s="4">
        <f t="shared" ref="G1043:J1043" si="2795">G1045+G1055+G1080</f>
        <v>36.200000000000003</v>
      </c>
      <c r="H1043" s="4">
        <f t="shared" si="2795"/>
        <v>128468</v>
      </c>
      <c r="I1043" s="4">
        <f t="shared" si="2795"/>
        <v>0</v>
      </c>
      <c r="J1043" s="4">
        <f t="shared" si="2795"/>
        <v>0</v>
      </c>
      <c r="K1043" s="4">
        <f t="shared" ref="K1043:L1043" si="2796">K1045+K1055+K1080</f>
        <v>0</v>
      </c>
      <c r="L1043" s="4">
        <f t="shared" si="2796"/>
        <v>128468</v>
      </c>
      <c r="M1043" s="4">
        <f t="shared" ref="M1043:Q1043" si="2797">M1045+M1055+M1080</f>
        <v>0</v>
      </c>
      <c r="N1043" s="4">
        <f t="shared" si="2797"/>
        <v>128468</v>
      </c>
      <c r="O1043" s="4">
        <f t="shared" si="2797"/>
        <v>8.8000000000000007</v>
      </c>
      <c r="P1043" s="4">
        <f t="shared" si="2797"/>
        <v>54828.089509999998</v>
      </c>
      <c r="Q1043" s="4">
        <f t="shared" si="2797"/>
        <v>183304.88950999998</v>
      </c>
      <c r="R1043" s="4">
        <f>R1045+R1055+R1080</f>
        <v>181461.69999999998</v>
      </c>
      <c r="S1043" s="4">
        <f t="shared" ref="S1043:Z1043" si="2798">S1045+S1055+S1080</f>
        <v>0</v>
      </c>
      <c r="T1043" s="4">
        <f t="shared" si="2798"/>
        <v>181461.69999999998</v>
      </c>
      <c r="U1043" s="4">
        <f t="shared" si="2798"/>
        <v>0</v>
      </c>
      <c r="V1043" s="4">
        <f t="shared" si="2798"/>
        <v>181461.69999999998</v>
      </c>
      <c r="W1043" s="4">
        <f t="shared" si="2798"/>
        <v>-1383.01385</v>
      </c>
      <c r="X1043" s="4">
        <f t="shared" si="2798"/>
        <v>180078.68614999999</v>
      </c>
      <c r="Y1043" s="4">
        <f t="shared" si="2798"/>
        <v>7.6000000000000005</v>
      </c>
      <c r="Z1043" s="4">
        <f t="shared" si="2798"/>
        <v>180086.28615</v>
      </c>
      <c r="AA1043" s="4">
        <f>AA1045+AA1055+AA1080</f>
        <v>217621</v>
      </c>
      <c r="AB1043" s="4">
        <f t="shared" ref="AB1043:AG1043" si="2799">AB1045+AB1055+AB1080</f>
        <v>0</v>
      </c>
      <c r="AC1043" s="4">
        <f t="shared" si="2799"/>
        <v>217621</v>
      </c>
      <c r="AD1043" s="4">
        <f t="shared" si="2799"/>
        <v>0</v>
      </c>
      <c r="AE1043" s="4">
        <f t="shared" si="2799"/>
        <v>217621</v>
      </c>
      <c r="AF1043" s="4">
        <f t="shared" si="2799"/>
        <v>7.5200000000000005</v>
      </c>
      <c r="AG1043" s="4">
        <f t="shared" si="2799"/>
        <v>217628.52</v>
      </c>
      <c r="AH1043" s="83"/>
    </row>
    <row r="1044" spans="1:34" ht="15.75" x14ac:dyDescent="0.2">
      <c r="A1044" s="5" t="s">
        <v>514</v>
      </c>
      <c r="B1044" s="5" t="s">
        <v>552</v>
      </c>
      <c r="C1044" s="5"/>
      <c r="D1044" s="5"/>
      <c r="E1044" s="12" t="s">
        <v>536</v>
      </c>
      <c r="F1044" s="4">
        <f>F1045+F1055</f>
        <v>128280.9</v>
      </c>
      <c r="G1044" s="4">
        <f t="shared" ref="G1044:J1044" si="2800">G1045+G1055</f>
        <v>36.200000000000003</v>
      </c>
      <c r="H1044" s="4">
        <f t="shared" si="2800"/>
        <v>128317.1</v>
      </c>
      <c r="I1044" s="4">
        <f t="shared" si="2800"/>
        <v>0</v>
      </c>
      <c r="J1044" s="4">
        <f t="shared" si="2800"/>
        <v>0</v>
      </c>
      <c r="K1044" s="4">
        <f t="shared" ref="K1044:L1044" si="2801">K1045+K1055</f>
        <v>0</v>
      </c>
      <c r="L1044" s="4">
        <f t="shared" si="2801"/>
        <v>128317.1</v>
      </c>
      <c r="M1044" s="4">
        <f t="shared" ref="M1044:Q1044" si="2802">M1045+M1055</f>
        <v>0</v>
      </c>
      <c r="N1044" s="4">
        <f t="shared" si="2802"/>
        <v>128317.1</v>
      </c>
      <c r="O1044" s="4">
        <f t="shared" si="2802"/>
        <v>8.8000000000000007</v>
      </c>
      <c r="P1044" s="4">
        <f t="shared" si="2802"/>
        <v>54828.089509999998</v>
      </c>
      <c r="Q1044" s="4">
        <f t="shared" si="2802"/>
        <v>183153.98950999998</v>
      </c>
      <c r="R1044" s="4">
        <f>R1045+R1055</f>
        <v>181310.8</v>
      </c>
      <c r="S1044" s="4">
        <f t="shared" ref="S1044" si="2803">S1045+S1055</f>
        <v>0</v>
      </c>
      <c r="T1044" s="4">
        <f t="shared" ref="T1044:Z1044" si="2804">T1045+T1055</f>
        <v>181310.8</v>
      </c>
      <c r="U1044" s="4">
        <f t="shared" si="2804"/>
        <v>0</v>
      </c>
      <c r="V1044" s="4">
        <f t="shared" si="2804"/>
        <v>181310.8</v>
      </c>
      <c r="W1044" s="4">
        <f t="shared" si="2804"/>
        <v>-1383.01385</v>
      </c>
      <c r="X1044" s="4">
        <f t="shared" si="2804"/>
        <v>179927.78615</v>
      </c>
      <c r="Y1044" s="4">
        <f t="shared" si="2804"/>
        <v>7.6000000000000005</v>
      </c>
      <c r="Z1044" s="4">
        <f t="shared" si="2804"/>
        <v>179935.38615000001</v>
      </c>
      <c r="AA1044" s="4">
        <f>AA1045+AA1055</f>
        <v>217470.1</v>
      </c>
      <c r="AB1044" s="4">
        <f t="shared" ref="AB1044" si="2805">AB1045+AB1055</f>
        <v>0</v>
      </c>
      <c r="AC1044" s="4">
        <f t="shared" ref="AC1044:AG1044" si="2806">AC1045+AC1055</f>
        <v>217470.1</v>
      </c>
      <c r="AD1044" s="4">
        <f t="shared" si="2806"/>
        <v>0</v>
      </c>
      <c r="AE1044" s="4">
        <f t="shared" si="2806"/>
        <v>217470.1</v>
      </c>
      <c r="AF1044" s="4">
        <f t="shared" si="2806"/>
        <v>7.5200000000000005</v>
      </c>
      <c r="AG1044" s="4">
        <f t="shared" si="2806"/>
        <v>217477.62</v>
      </c>
      <c r="AH1044" s="83"/>
    </row>
    <row r="1045" spans="1:34" ht="31.5" outlineLevel="1" x14ac:dyDescent="0.2">
      <c r="A1045" s="5" t="s">
        <v>514</v>
      </c>
      <c r="B1045" s="5" t="s">
        <v>2</v>
      </c>
      <c r="C1045" s="5"/>
      <c r="D1045" s="5"/>
      <c r="E1045" s="18" t="s">
        <v>3</v>
      </c>
      <c r="F1045" s="4">
        <f>F1046</f>
        <v>23109.000000000004</v>
      </c>
      <c r="G1045" s="4">
        <f t="shared" ref="G1045:Q1047" si="2807">G1046</f>
        <v>0</v>
      </c>
      <c r="H1045" s="4">
        <f t="shared" si="2807"/>
        <v>23109.000000000004</v>
      </c>
      <c r="I1045" s="4">
        <f t="shared" si="2807"/>
        <v>0</v>
      </c>
      <c r="J1045" s="4">
        <f t="shared" si="2807"/>
        <v>0</v>
      </c>
      <c r="K1045" s="4">
        <f t="shared" si="2807"/>
        <v>0</v>
      </c>
      <c r="L1045" s="4">
        <f t="shared" si="2807"/>
        <v>23109.000000000004</v>
      </c>
      <c r="M1045" s="4">
        <f t="shared" si="2807"/>
        <v>0</v>
      </c>
      <c r="N1045" s="4">
        <f t="shared" si="2807"/>
        <v>23109.000000000004</v>
      </c>
      <c r="O1045" s="4">
        <f t="shared" si="2807"/>
        <v>1.8</v>
      </c>
      <c r="P1045" s="4">
        <f t="shared" si="2807"/>
        <v>0</v>
      </c>
      <c r="Q1045" s="4">
        <f t="shared" si="2807"/>
        <v>23110.800000000003</v>
      </c>
      <c r="R1045" s="4">
        <f t="shared" ref="R1045:AA1047" si="2808">R1046</f>
        <v>21598.9</v>
      </c>
      <c r="S1045" s="4">
        <f t="shared" ref="S1045:S1047" si="2809">S1046</f>
        <v>0</v>
      </c>
      <c r="T1045" s="4">
        <f t="shared" ref="T1045:Z1047" si="2810">T1046</f>
        <v>21598.9</v>
      </c>
      <c r="U1045" s="4">
        <f t="shared" si="2810"/>
        <v>0</v>
      </c>
      <c r="V1045" s="4">
        <f t="shared" si="2810"/>
        <v>21598.9</v>
      </c>
      <c r="W1045" s="4">
        <f t="shared" si="2810"/>
        <v>0</v>
      </c>
      <c r="X1045" s="4">
        <f t="shared" si="2810"/>
        <v>21598.9</v>
      </c>
      <c r="Y1045" s="4">
        <f t="shared" si="2810"/>
        <v>0</v>
      </c>
      <c r="Z1045" s="4">
        <f t="shared" si="2810"/>
        <v>21598.9</v>
      </c>
      <c r="AA1045" s="4">
        <f t="shared" si="2808"/>
        <v>21276.399999999998</v>
      </c>
      <c r="AB1045" s="4">
        <f t="shared" ref="AB1045:AB1047" si="2811">AB1046</f>
        <v>0</v>
      </c>
      <c r="AC1045" s="4">
        <f t="shared" ref="AC1045:AG1047" si="2812">AC1046</f>
        <v>21276.399999999998</v>
      </c>
      <c r="AD1045" s="4">
        <f t="shared" si="2812"/>
        <v>0</v>
      </c>
      <c r="AE1045" s="4">
        <f t="shared" si="2812"/>
        <v>21276.399999999998</v>
      </c>
      <c r="AF1045" s="4">
        <f t="shared" si="2812"/>
        <v>0</v>
      </c>
      <c r="AG1045" s="4">
        <f t="shared" si="2812"/>
        <v>21276.399999999998</v>
      </c>
      <c r="AH1045" s="83"/>
    </row>
    <row r="1046" spans="1:34" ht="31.5" outlineLevel="2" x14ac:dyDescent="0.2">
      <c r="A1046" s="5" t="s">
        <v>514</v>
      </c>
      <c r="B1046" s="5" t="s">
        <v>2</v>
      </c>
      <c r="C1046" s="5" t="s">
        <v>52</v>
      </c>
      <c r="D1046" s="5"/>
      <c r="E1046" s="18" t="s">
        <v>53</v>
      </c>
      <c r="F1046" s="4">
        <f>F1047</f>
        <v>23109.000000000004</v>
      </c>
      <c r="G1046" s="4">
        <f t="shared" si="2807"/>
        <v>0</v>
      </c>
      <c r="H1046" s="4">
        <f t="shared" si="2807"/>
        <v>23109.000000000004</v>
      </c>
      <c r="I1046" s="4">
        <f t="shared" si="2807"/>
        <v>0</v>
      </c>
      <c r="J1046" s="4">
        <f t="shared" si="2807"/>
        <v>0</v>
      </c>
      <c r="K1046" s="4">
        <f t="shared" si="2807"/>
        <v>0</v>
      </c>
      <c r="L1046" s="4">
        <f t="shared" si="2807"/>
        <v>23109.000000000004</v>
      </c>
      <c r="M1046" s="4">
        <f t="shared" si="2807"/>
        <v>0</v>
      </c>
      <c r="N1046" s="4">
        <f t="shared" si="2807"/>
        <v>23109.000000000004</v>
      </c>
      <c r="O1046" s="4">
        <f t="shared" si="2807"/>
        <v>1.8</v>
      </c>
      <c r="P1046" s="4">
        <f t="shared" si="2807"/>
        <v>0</v>
      </c>
      <c r="Q1046" s="4">
        <f t="shared" si="2807"/>
        <v>23110.800000000003</v>
      </c>
      <c r="R1046" s="4">
        <f t="shared" si="2808"/>
        <v>21598.9</v>
      </c>
      <c r="S1046" s="4">
        <f t="shared" si="2809"/>
        <v>0</v>
      </c>
      <c r="T1046" s="4">
        <f t="shared" si="2810"/>
        <v>21598.9</v>
      </c>
      <c r="U1046" s="4">
        <f t="shared" si="2810"/>
        <v>0</v>
      </c>
      <c r="V1046" s="4">
        <f t="shared" si="2810"/>
        <v>21598.9</v>
      </c>
      <c r="W1046" s="4">
        <f t="shared" si="2810"/>
        <v>0</v>
      </c>
      <c r="X1046" s="4">
        <f t="shared" si="2810"/>
        <v>21598.9</v>
      </c>
      <c r="Y1046" s="4">
        <f t="shared" si="2810"/>
        <v>0</v>
      </c>
      <c r="Z1046" s="4">
        <f t="shared" si="2810"/>
        <v>21598.9</v>
      </c>
      <c r="AA1046" s="4">
        <f t="shared" si="2808"/>
        <v>21276.399999999998</v>
      </c>
      <c r="AB1046" s="4">
        <f t="shared" si="2811"/>
        <v>0</v>
      </c>
      <c r="AC1046" s="4">
        <f t="shared" si="2812"/>
        <v>21276.399999999998</v>
      </c>
      <c r="AD1046" s="4">
        <f t="shared" si="2812"/>
        <v>0</v>
      </c>
      <c r="AE1046" s="4">
        <f t="shared" si="2812"/>
        <v>21276.399999999998</v>
      </c>
      <c r="AF1046" s="4">
        <f t="shared" si="2812"/>
        <v>0</v>
      </c>
      <c r="AG1046" s="4">
        <f t="shared" si="2812"/>
        <v>21276.399999999998</v>
      </c>
      <c r="AH1046" s="83"/>
    </row>
    <row r="1047" spans="1:34" ht="47.25" outlineLevel="3" x14ac:dyDescent="0.2">
      <c r="A1047" s="5" t="s">
        <v>514</v>
      </c>
      <c r="B1047" s="5" t="s">
        <v>2</v>
      </c>
      <c r="C1047" s="5" t="s">
        <v>54</v>
      </c>
      <c r="D1047" s="5"/>
      <c r="E1047" s="18" t="s">
        <v>55</v>
      </c>
      <c r="F1047" s="4">
        <f>F1048</f>
        <v>23109.000000000004</v>
      </c>
      <c r="G1047" s="4">
        <f t="shared" si="2807"/>
        <v>0</v>
      </c>
      <c r="H1047" s="4">
        <f t="shared" si="2807"/>
        <v>23109.000000000004</v>
      </c>
      <c r="I1047" s="4">
        <f t="shared" si="2807"/>
        <v>0</v>
      </c>
      <c r="J1047" s="4">
        <f t="shared" si="2807"/>
        <v>0</v>
      </c>
      <c r="K1047" s="4">
        <f t="shared" si="2807"/>
        <v>0</v>
      </c>
      <c r="L1047" s="4">
        <f t="shared" si="2807"/>
        <v>23109.000000000004</v>
      </c>
      <c r="M1047" s="4">
        <f t="shared" si="2807"/>
        <v>0</v>
      </c>
      <c r="N1047" s="4">
        <f t="shared" si="2807"/>
        <v>23109.000000000004</v>
      </c>
      <c r="O1047" s="4">
        <f t="shared" si="2807"/>
        <v>1.8</v>
      </c>
      <c r="P1047" s="4">
        <f t="shared" si="2807"/>
        <v>0</v>
      </c>
      <c r="Q1047" s="4">
        <f t="shared" si="2807"/>
        <v>23110.800000000003</v>
      </c>
      <c r="R1047" s="4">
        <f t="shared" si="2808"/>
        <v>21598.9</v>
      </c>
      <c r="S1047" s="4">
        <f t="shared" si="2809"/>
        <v>0</v>
      </c>
      <c r="T1047" s="4">
        <f t="shared" si="2810"/>
        <v>21598.9</v>
      </c>
      <c r="U1047" s="4">
        <f t="shared" si="2810"/>
        <v>0</v>
      </c>
      <c r="V1047" s="4">
        <f t="shared" si="2810"/>
        <v>21598.9</v>
      </c>
      <c r="W1047" s="4">
        <f t="shared" si="2810"/>
        <v>0</v>
      </c>
      <c r="X1047" s="4">
        <f t="shared" si="2810"/>
        <v>21598.9</v>
      </c>
      <c r="Y1047" s="4">
        <f t="shared" si="2810"/>
        <v>0</v>
      </c>
      <c r="Z1047" s="4">
        <f t="shared" si="2810"/>
        <v>21598.9</v>
      </c>
      <c r="AA1047" s="4">
        <f t="shared" si="2808"/>
        <v>21276.399999999998</v>
      </c>
      <c r="AB1047" s="4">
        <f t="shared" si="2811"/>
        <v>0</v>
      </c>
      <c r="AC1047" s="4">
        <f t="shared" si="2812"/>
        <v>21276.399999999998</v>
      </c>
      <c r="AD1047" s="4">
        <f t="shared" si="2812"/>
        <v>0</v>
      </c>
      <c r="AE1047" s="4">
        <f t="shared" si="2812"/>
        <v>21276.399999999998</v>
      </c>
      <c r="AF1047" s="4">
        <f t="shared" si="2812"/>
        <v>0</v>
      </c>
      <c r="AG1047" s="4">
        <f t="shared" si="2812"/>
        <v>21276.399999999998</v>
      </c>
      <c r="AH1047" s="83"/>
    </row>
    <row r="1048" spans="1:34" ht="47.25" outlineLevel="4" x14ac:dyDescent="0.2">
      <c r="A1048" s="5" t="s">
        <v>514</v>
      </c>
      <c r="B1048" s="5" t="s">
        <v>2</v>
      </c>
      <c r="C1048" s="5" t="s">
        <v>516</v>
      </c>
      <c r="D1048" s="5"/>
      <c r="E1048" s="18" t="s">
        <v>517</v>
      </c>
      <c r="F1048" s="4">
        <f>F1049+F1053</f>
        <v>23109.000000000004</v>
      </c>
      <c r="G1048" s="4">
        <f t="shared" ref="G1048:J1048" si="2813">G1049+G1053</f>
        <v>0</v>
      </c>
      <c r="H1048" s="4">
        <f t="shared" si="2813"/>
        <v>23109.000000000004</v>
      </c>
      <c r="I1048" s="4">
        <f t="shared" si="2813"/>
        <v>0</v>
      </c>
      <c r="J1048" s="4">
        <f t="shared" si="2813"/>
        <v>0</v>
      </c>
      <c r="K1048" s="4">
        <f t="shared" ref="K1048:L1048" si="2814">K1049+K1053</f>
        <v>0</v>
      </c>
      <c r="L1048" s="4">
        <f t="shared" si="2814"/>
        <v>23109.000000000004</v>
      </c>
      <c r="M1048" s="4">
        <f t="shared" ref="M1048:Q1048" si="2815">M1049+M1053</f>
        <v>0</v>
      </c>
      <c r="N1048" s="4">
        <f t="shared" si="2815"/>
        <v>23109.000000000004</v>
      </c>
      <c r="O1048" s="4">
        <f t="shared" si="2815"/>
        <v>1.8</v>
      </c>
      <c r="P1048" s="4">
        <f t="shared" si="2815"/>
        <v>0</v>
      </c>
      <c r="Q1048" s="4">
        <f t="shared" si="2815"/>
        <v>23110.800000000003</v>
      </c>
      <c r="R1048" s="4">
        <f>R1049+R1053</f>
        <v>21598.9</v>
      </c>
      <c r="S1048" s="4">
        <f t="shared" ref="S1048" si="2816">S1049+S1053</f>
        <v>0</v>
      </c>
      <c r="T1048" s="4">
        <f t="shared" ref="T1048:Z1048" si="2817">T1049+T1053</f>
        <v>21598.9</v>
      </c>
      <c r="U1048" s="4">
        <f t="shared" si="2817"/>
        <v>0</v>
      </c>
      <c r="V1048" s="4">
        <f t="shared" si="2817"/>
        <v>21598.9</v>
      </c>
      <c r="W1048" s="4">
        <f t="shared" si="2817"/>
        <v>0</v>
      </c>
      <c r="X1048" s="4">
        <f t="shared" si="2817"/>
        <v>21598.9</v>
      </c>
      <c r="Y1048" s="4">
        <f t="shared" si="2817"/>
        <v>0</v>
      </c>
      <c r="Z1048" s="4">
        <f t="shared" si="2817"/>
        <v>21598.9</v>
      </c>
      <c r="AA1048" s="4">
        <f>AA1049+AA1053</f>
        <v>21276.399999999998</v>
      </c>
      <c r="AB1048" s="4">
        <f t="shared" ref="AB1048" si="2818">AB1049+AB1053</f>
        <v>0</v>
      </c>
      <c r="AC1048" s="4">
        <f t="shared" ref="AC1048:AG1048" si="2819">AC1049+AC1053</f>
        <v>21276.399999999998</v>
      </c>
      <c r="AD1048" s="4">
        <f t="shared" si="2819"/>
        <v>0</v>
      </c>
      <c r="AE1048" s="4">
        <f t="shared" si="2819"/>
        <v>21276.399999999998</v>
      </c>
      <c r="AF1048" s="4">
        <f t="shared" si="2819"/>
        <v>0</v>
      </c>
      <c r="AG1048" s="4">
        <f t="shared" si="2819"/>
        <v>21276.399999999998</v>
      </c>
      <c r="AH1048" s="83"/>
    </row>
    <row r="1049" spans="1:34" ht="15.75" hidden="1" outlineLevel="5" x14ac:dyDescent="0.2">
      <c r="A1049" s="5" t="s">
        <v>514</v>
      </c>
      <c r="B1049" s="5" t="s">
        <v>2</v>
      </c>
      <c r="C1049" s="5" t="s">
        <v>518</v>
      </c>
      <c r="D1049" s="5"/>
      <c r="E1049" s="18" t="s">
        <v>59</v>
      </c>
      <c r="F1049" s="4">
        <f>F1050+F1051+F1052</f>
        <v>23011.600000000002</v>
      </c>
      <c r="G1049" s="4">
        <f t="shared" ref="G1049:J1049" si="2820">G1050+G1051+G1052</f>
        <v>0</v>
      </c>
      <c r="H1049" s="4">
        <f t="shared" si="2820"/>
        <v>23011.600000000002</v>
      </c>
      <c r="I1049" s="4">
        <f t="shared" si="2820"/>
        <v>0</v>
      </c>
      <c r="J1049" s="4">
        <f t="shared" si="2820"/>
        <v>0</v>
      </c>
      <c r="K1049" s="4">
        <f t="shared" ref="K1049:L1049" si="2821">K1050+K1051+K1052</f>
        <v>0</v>
      </c>
      <c r="L1049" s="4">
        <f t="shared" si="2821"/>
        <v>23011.600000000002</v>
      </c>
      <c r="M1049" s="4">
        <f t="shared" ref="M1049:Q1049" si="2822">M1050+M1051+M1052</f>
        <v>0</v>
      </c>
      <c r="N1049" s="4">
        <f t="shared" si="2822"/>
        <v>23011.600000000002</v>
      </c>
      <c r="O1049" s="4">
        <f t="shared" si="2822"/>
        <v>0</v>
      </c>
      <c r="P1049" s="4">
        <f t="shared" si="2822"/>
        <v>0</v>
      </c>
      <c r="Q1049" s="4">
        <f t="shared" si="2822"/>
        <v>23011.600000000002</v>
      </c>
      <c r="R1049" s="4">
        <f t="shared" ref="R1049:AA1049" si="2823">R1050+R1051+R1052</f>
        <v>21498.800000000003</v>
      </c>
      <c r="S1049" s="4">
        <f t="shared" ref="S1049" si="2824">S1050+S1051+S1052</f>
        <v>0</v>
      </c>
      <c r="T1049" s="4">
        <f t="shared" ref="T1049:Z1049" si="2825">T1050+T1051+T1052</f>
        <v>21498.800000000003</v>
      </c>
      <c r="U1049" s="4">
        <f t="shared" si="2825"/>
        <v>0</v>
      </c>
      <c r="V1049" s="4">
        <f t="shared" si="2825"/>
        <v>21498.800000000003</v>
      </c>
      <c r="W1049" s="4">
        <f t="shared" si="2825"/>
        <v>0</v>
      </c>
      <c r="X1049" s="4">
        <f t="shared" si="2825"/>
        <v>21498.800000000003</v>
      </c>
      <c r="Y1049" s="4">
        <f t="shared" si="2825"/>
        <v>0</v>
      </c>
      <c r="Z1049" s="4">
        <f t="shared" si="2825"/>
        <v>21498.800000000003</v>
      </c>
      <c r="AA1049" s="4">
        <f t="shared" si="2823"/>
        <v>21176.3</v>
      </c>
      <c r="AB1049" s="4">
        <f t="shared" ref="AB1049" si="2826">AB1050+AB1051+AB1052</f>
        <v>0</v>
      </c>
      <c r="AC1049" s="4">
        <f t="shared" ref="AC1049:AG1049" si="2827">AC1050+AC1051+AC1052</f>
        <v>21176.3</v>
      </c>
      <c r="AD1049" s="4">
        <f t="shared" si="2827"/>
        <v>0</v>
      </c>
      <c r="AE1049" s="4">
        <f t="shared" si="2827"/>
        <v>21176.3</v>
      </c>
      <c r="AF1049" s="4">
        <f t="shared" si="2827"/>
        <v>0</v>
      </c>
      <c r="AG1049" s="4">
        <f t="shared" si="2827"/>
        <v>21176.3</v>
      </c>
      <c r="AH1049" s="83"/>
    </row>
    <row r="1050" spans="1:34" ht="63" hidden="1" outlineLevel="7" x14ac:dyDescent="0.2">
      <c r="A1050" s="11" t="s">
        <v>514</v>
      </c>
      <c r="B1050" s="11" t="s">
        <v>2</v>
      </c>
      <c r="C1050" s="11" t="s">
        <v>518</v>
      </c>
      <c r="D1050" s="11" t="s">
        <v>8</v>
      </c>
      <c r="E1050" s="15" t="s">
        <v>9</v>
      </c>
      <c r="F1050" s="8">
        <v>19972.400000000001</v>
      </c>
      <c r="G1050" s="8"/>
      <c r="H1050" s="8">
        <f t="shared" ref="H1050:H1052" si="2828">SUM(F1050:G1050)</f>
        <v>19972.400000000001</v>
      </c>
      <c r="I1050" s="8"/>
      <c r="J1050" s="8"/>
      <c r="K1050" s="8"/>
      <c r="L1050" s="8">
        <f t="shared" ref="L1050:L1052" si="2829">SUM(H1050:K1050)</f>
        <v>19972.400000000001</v>
      </c>
      <c r="M1050" s="8"/>
      <c r="N1050" s="8">
        <f>SUM(L1050:M1050)</f>
        <v>19972.400000000001</v>
      </c>
      <c r="O1050" s="8"/>
      <c r="P1050" s="8"/>
      <c r="Q1050" s="8">
        <f>SUM(N1050:P1050)</f>
        <v>19972.400000000001</v>
      </c>
      <c r="R1050" s="8">
        <v>18726.900000000001</v>
      </c>
      <c r="S1050" s="8"/>
      <c r="T1050" s="8">
        <f t="shared" ref="T1050:T1051" si="2830">SUM(R1050:S1050)</f>
        <v>18726.900000000001</v>
      </c>
      <c r="U1050" s="8"/>
      <c r="V1050" s="8">
        <f t="shared" ref="V1050:V1052" si="2831">SUM(T1050:U1050)</f>
        <v>18726.900000000001</v>
      </c>
      <c r="W1050" s="8"/>
      <c r="X1050" s="8">
        <f>SUM(V1050:W1050)</f>
        <v>18726.900000000001</v>
      </c>
      <c r="Y1050" s="8"/>
      <c r="Z1050" s="8">
        <f>SUM(X1050:Y1050)</f>
        <v>18726.900000000001</v>
      </c>
      <c r="AA1050" s="8">
        <v>18710.099999999999</v>
      </c>
      <c r="AB1050" s="8"/>
      <c r="AC1050" s="8">
        <f t="shared" ref="AC1050:AC1051" si="2832">SUM(AA1050:AB1050)</f>
        <v>18710.099999999999</v>
      </c>
      <c r="AD1050" s="8"/>
      <c r="AE1050" s="8">
        <f t="shared" ref="AE1050:AE1052" si="2833">SUM(AC1050:AD1050)</f>
        <v>18710.099999999999</v>
      </c>
      <c r="AF1050" s="8"/>
      <c r="AG1050" s="8">
        <f>SUM(AE1050:AF1050)</f>
        <v>18710.099999999999</v>
      </c>
      <c r="AH1050" s="83"/>
    </row>
    <row r="1051" spans="1:34" ht="31.5" hidden="1" outlineLevel="7" x14ac:dyDescent="0.2">
      <c r="A1051" s="11" t="s">
        <v>514</v>
      </c>
      <c r="B1051" s="11" t="s">
        <v>2</v>
      </c>
      <c r="C1051" s="11" t="s">
        <v>518</v>
      </c>
      <c r="D1051" s="11" t="s">
        <v>11</v>
      </c>
      <c r="E1051" s="15" t="s">
        <v>12</v>
      </c>
      <c r="F1051" s="8">
        <v>2960.7</v>
      </c>
      <c r="G1051" s="8"/>
      <c r="H1051" s="8">
        <f t="shared" si="2828"/>
        <v>2960.7</v>
      </c>
      <c r="I1051" s="8"/>
      <c r="J1051" s="8"/>
      <c r="K1051" s="8"/>
      <c r="L1051" s="8">
        <f t="shared" si="2829"/>
        <v>2960.7</v>
      </c>
      <c r="M1051" s="8"/>
      <c r="N1051" s="8">
        <f>SUM(L1051:M1051)</f>
        <v>2960.7</v>
      </c>
      <c r="O1051" s="8"/>
      <c r="P1051" s="8"/>
      <c r="Q1051" s="8">
        <f>SUM(N1051:P1051)</f>
        <v>2960.7</v>
      </c>
      <c r="R1051" s="8">
        <v>2771.9</v>
      </c>
      <c r="S1051" s="8"/>
      <c r="T1051" s="8">
        <f t="shared" si="2830"/>
        <v>2771.9</v>
      </c>
      <c r="U1051" s="8"/>
      <c r="V1051" s="8">
        <f t="shared" si="2831"/>
        <v>2771.9</v>
      </c>
      <c r="W1051" s="8"/>
      <c r="X1051" s="8">
        <f>SUM(V1051:W1051)</f>
        <v>2771.9</v>
      </c>
      <c r="Y1051" s="8"/>
      <c r="Z1051" s="8">
        <f>SUM(X1051:Y1051)</f>
        <v>2771.9</v>
      </c>
      <c r="AA1051" s="8">
        <v>2466.1999999999998</v>
      </c>
      <c r="AB1051" s="8"/>
      <c r="AC1051" s="8">
        <f t="shared" si="2832"/>
        <v>2466.1999999999998</v>
      </c>
      <c r="AD1051" s="8"/>
      <c r="AE1051" s="8">
        <f t="shared" si="2833"/>
        <v>2466.1999999999998</v>
      </c>
      <c r="AF1051" s="8"/>
      <c r="AG1051" s="8">
        <f>SUM(AE1051:AF1051)</f>
        <v>2466.1999999999998</v>
      </c>
      <c r="AH1051" s="83"/>
    </row>
    <row r="1052" spans="1:34" ht="15.75" hidden="1" outlineLevel="7" x14ac:dyDescent="0.2">
      <c r="A1052" s="11" t="s">
        <v>514</v>
      </c>
      <c r="B1052" s="11" t="s">
        <v>2</v>
      </c>
      <c r="C1052" s="11" t="s">
        <v>518</v>
      </c>
      <c r="D1052" s="11" t="s">
        <v>27</v>
      </c>
      <c r="E1052" s="15" t="s">
        <v>28</v>
      </c>
      <c r="F1052" s="8">
        <v>78.5</v>
      </c>
      <c r="G1052" s="8"/>
      <c r="H1052" s="8">
        <f t="shared" si="2828"/>
        <v>78.5</v>
      </c>
      <c r="I1052" s="8"/>
      <c r="J1052" s="8"/>
      <c r="K1052" s="8"/>
      <c r="L1052" s="8">
        <f t="shared" si="2829"/>
        <v>78.5</v>
      </c>
      <c r="M1052" s="8"/>
      <c r="N1052" s="8">
        <f>SUM(L1052:M1052)</f>
        <v>78.5</v>
      </c>
      <c r="O1052" s="8"/>
      <c r="P1052" s="8"/>
      <c r="Q1052" s="8">
        <f>SUM(N1052:P1052)</f>
        <v>78.5</v>
      </c>
      <c r="R1052" s="8"/>
      <c r="S1052" s="8"/>
      <c r="T1052" s="8"/>
      <c r="U1052" s="8"/>
      <c r="V1052" s="8">
        <f t="shared" si="2831"/>
        <v>0</v>
      </c>
      <c r="W1052" s="8"/>
      <c r="X1052" s="8">
        <f>SUM(V1052:W1052)</f>
        <v>0</v>
      </c>
      <c r="Y1052" s="8"/>
      <c r="Z1052" s="8">
        <f>SUM(X1052:Y1052)</f>
        <v>0</v>
      </c>
      <c r="AA1052" s="8"/>
      <c r="AB1052" s="8"/>
      <c r="AC1052" s="8"/>
      <c r="AD1052" s="8"/>
      <c r="AE1052" s="8">
        <f t="shared" si="2833"/>
        <v>0</v>
      </c>
      <c r="AF1052" s="8"/>
      <c r="AG1052" s="8">
        <f>SUM(AE1052:AF1052)</f>
        <v>0</v>
      </c>
      <c r="AH1052" s="83"/>
    </row>
    <row r="1053" spans="1:34" s="42" customFormat="1" ht="47.25" outlineLevel="5" x14ac:dyDescent="0.2">
      <c r="A1053" s="5" t="s">
        <v>514</v>
      </c>
      <c r="B1053" s="5" t="s">
        <v>2</v>
      </c>
      <c r="C1053" s="5" t="s">
        <v>519</v>
      </c>
      <c r="D1053" s="5"/>
      <c r="E1053" s="18" t="s">
        <v>520</v>
      </c>
      <c r="F1053" s="4">
        <f>F1054</f>
        <v>97.4</v>
      </c>
      <c r="G1053" s="4">
        <f t="shared" ref="G1053:Q1053" si="2834">G1054</f>
        <v>0</v>
      </c>
      <c r="H1053" s="4">
        <f t="shared" si="2834"/>
        <v>97.4</v>
      </c>
      <c r="I1053" s="4">
        <f t="shared" si="2834"/>
        <v>0</v>
      </c>
      <c r="J1053" s="4">
        <f t="shared" si="2834"/>
        <v>0</v>
      </c>
      <c r="K1053" s="4">
        <f t="shared" si="2834"/>
        <v>0</v>
      </c>
      <c r="L1053" s="4">
        <f t="shared" si="2834"/>
        <v>97.4</v>
      </c>
      <c r="M1053" s="4">
        <f t="shared" si="2834"/>
        <v>0</v>
      </c>
      <c r="N1053" s="4">
        <f t="shared" si="2834"/>
        <v>97.4</v>
      </c>
      <c r="O1053" s="4">
        <f t="shared" si="2834"/>
        <v>1.8</v>
      </c>
      <c r="P1053" s="4">
        <f t="shared" si="2834"/>
        <v>0</v>
      </c>
      <c r="Q1053" s="4">
        <f t="shared" si="2834"/>
        <v>99.2</v>
      </c>
      <c r="R1053" s="4">
        <f t="shared" ref="R1053:AA1053" si="2835">R1054</f>
        <v>100.1</v>
      </c>
      <c r="S1053" s="4">
        <f t="shared" ref="S1053" si="2836">S1054</f>
        <v>0</v>
      </c>
      <c r="T1053" s="4">
        <f t="shared" ref="T1053:Z1053" si="2837">T1054</f>
        <v>100.1</v>
      </c>
      <c r="U1053" s="4">
        <f t="shared" si="2837"/>
        <v>0</v>
      </c>
      <c r="V1053" s="4">
        <f t="shared" si="2837"/>
        <v>100.1</v>
      </c>
      <c r="W1053" s="4">
        <f t="shared" si="2837"/>
        <v>0</v>
      </c>
      <c r="X1053" s="4">
        <f t="shared" si="2837"/>
        <v>100.1</v>
      </c>
      <c r="Y1053" s="4">
        <f t="shared" si="2837"/>
        <v>0</v>
      </c>
      <c r="Z1053" s="4">
        <f t="shared" si="2837"/>
        <v>100.1</v>
      </c>
      <c r="AA1053" s="4">
        <f t="shared" si="2835"/>
        <v>100.1</v>
      </c>
      <c r="AB1053" s="4">
        <f t="shared" ref="AB1053" si="2838">AB1054</f>
        <v>0</v>
      </c>
      <c r="AC1053" s="4">
        <f t="shared" ref="AC1053:AG1053" si="2839">AC1054</f>
        <v>100.1</v>
      </c>
      <c r="AD1053" s="4">
        <f t="shared" si="2839"/>
        <v>0</v>
      </c>
      <c r="AE1053" s="4">
        <f t="shared" si="2839"/>
        <v>100.1</v>
      </c>
      <c r="AF1053" s="4">
        <f t="shared" si="2839"/>
        <v>0</v>
      </c>
      <c r="AG1053" s="4">
        <f t="shared" si="2839"/>
        <v>100.1</v>
      </c>
      <c r="AH1053" s="83"/>
    </row>
    <row r="1054" spans="1:34" s="42" customFormat="1" ht="63" outlineLevel="7" x14ac:dyDescent="0.2">
      <c r="A1054" s="11" t="s">
        <v>514</v>
      </c>
      <c r="B1054" s="11" t="s">
        <v>2</v>
      </c>
      <c r="C1054" s="11" t="s">
        <v>519</v>
      </c>
      <c r="D1054" s="11" t="s">
        <v>8</v>
      </c>
      <c r="E1054" s="15" t="s">
        <v>9</v>
      </c>
      <c r="F1054" s="8">
        <v>97.4</v>
      </c>
      <c r="G1054" s="8"/>
      <c r="H1054" s="8">
        <f t="shared" ref="H1054" si="2840">SUM(F1054:G1054)</f>
        <v>97.4</v>
      </c>
      <c r="I1054" s="8"/>
      <c r="J1054" s="8"/>
      <c r="K1054" s="8"/>
      <c r="L1054" s="8">
        <f t="shared" ref="L1054" si="2841">SUM(H1054:K1054)</f>
        <v>97.4</v>
      </c>
      <c r="M1054" s="8"/>
      <c r="N1054" s="8">
        <f>SUM(L1054:M1054)</f>
        <v>97.4</v>
      </c>
      <c r="O1054" s="8">
        <v>1.8</v>
      </c>
      <c r="P1054" s="8"/>
      <c r="Q1054" s="8">
        <f>SUM(N1054:P1054)</f>
        <v>99.2</v>
      </c>
      <c r="R1054" s="8">
        <v>100.1</v>
      </c>
      <c r="S1054" s="8"/>
      <c r="T1054" s="8">
        <f t="shared" ref="T1054" si="2842">SUM(R1054:S1054)</f>
        <v>100.1</v>
      </c>
      <c r="U1054" s="8"/>
      <c r="V1054" s="8">
        <f t="shared" ref="V1054" si="2843">SUM(T1054:U1054)</f>
        <v>100.1</v>
      </c>
      <c r="W1054" s="8"/>
      <c r="X1054" s="8">
        <f>SUM(V1054:W1054)</f>
        <v>100.1</v>
      </c>
      <c r="Y1054" s="8"/>
      <c r="Z1054" s="8">
        <f>SUM(X1054:Y1054)</f>
        <v>100.1</v>
      </c>
      <c r="AA1054" s="8">
        <v>100.1</v>
      </c>
      <c r="AB1054" s="8"/>
      <c r="AC1054" s="8">
        <f t="shared" ref="AC1054" si="2844">SUM(AA1054:AB1054)</f>
        <v>100.1</v>
      </c>
      <c r="AD1054" s="8"/>
      <c r="AE1054" s="8">
        <f t="shared" ref="AE1054" si="2845">SUM(AC1054:AD1054)</f>
        <v>100.1</v>
      </c>
      <c r="AF1054" s="8"/>
      <c r="AG1054" s="8">
        <f>SUM(AE1054:AF1054)</f>
        <v>100.1</v>
      </c>
      <c r="AH1054" s="83"/>
    </row>
    <row r="1055" spans="1:34" ht="15.75" outlineLevel="1" x14ac:dyDescent="0.2">
      <c r="A1055" s="5" t="s">
        <v>514</v>
      </c>
      <c r="B1055" s="5" t="s">
        <v>15</v>
      </c>
      <c r="C1055" s="5"/>
      <c r="D1055" s="5"/>
      <c r="E1055" s="18" t="s">
        <v>16</v>
      </c>
      <c r="F1055" s="4">
        <f>F1056+F1062+F1074</f>
        <v>105171.9</v>
      </c>
      <c r="G1055" s="4">
        <f t="shared" ref="G1055:J1055" si="2846">G1056+G1062+G1074</f>
        <v>36.200000000000003</v>
      </c>
      <c r="H1055" s="4">
        <f t="shared" si="2846"/>
        <v>105208.1</v>
      </c>
      <c r="I1055" s="4">
        <f t="shared" si="2846"/>
        <v>0</v>
      </c>
      <c r="J1055" s="4">
        <f t="shared" si="2846"/>
        <v>0</v>
      </c>
      <c r="K1055" s="4">
        <f t="shared" ref="K1055:L1055" si="2847">K1056+K1062+K1074</f>
        <v>0</v>
      </c>
      <c r="L1055" s="4">
        <f t="shared" si="2847"/>
        <v>105208.1</v>
      </c>
      <c r="M1055" s="4">
        <f t="shared" ref="M1055:Q1055" si="2848">M1056+M1062+M1074</f>
        <v>0</v>
      </c>
      <c r="N1055" s="4">
        <f t="shared" si="2848"/>
        <v>105208.1</v>
      </c>
      <c r="O1055" s="4">
        <f t="shared" si="2848"/>
        <v>7</v>
      </c>
      <c r="P1055" s="4">
        <f t="shared" si="2848"/>
        <v>54828.089509999998</v>
      </c>
      <c r="Q1055" s="4">
        <f t="shared" si="2848"/>
        <v>160043.18951</v>
      </c>
      <c r="R1055" s="4">
        <f>R1056+R1062+R1074</f>
        <v>159711.9</v>
      </c>
      <c r="S1055" s="4">
        <f t="shared" ref="S1055" si="2849">S1056+S1062+S1074</f>
        <v>0</v>
      </c>
      <c r="T1055" s="4">
        <f t="shared" ref="T1055:Z1055" si="2850">T1056+T1062+T1074</f>
        <v>159711.9</v>
      </c>
      <c r="U1055" s="4">
        <f t="shared" si="2850"/>
        <v>0</v>
      </c>
      <c r="V1055" s="4">
        <f t="shared" si="2850"/>
        <v>159711.9</v>
      </c>
      <c r="W1055" s="4">
        <f t="shared" si="2850"/>
        <v>-1383.01385</v>
      </c>
      <c r="X1055" s="4">
        <f t="shared" si="2850"/>
        <v>158328.88615000001</v>
      </c>
      <c r="Y1055" s="4">
        <f t="shared" si="2850"/>
        <v>7.6000000000000005</v>
      </c>
      <c r="Z1055" s="4">
        <f t="shared" si="2850"/>
        <v>158336.48615000001</v>
      </c>
      <c r="AA1055" s="4">
        <f>AA1056+AA1062+AA1074</f>
        <v>196193.7</v>
      </c>
      <c r="AB1055" s="4">
        <f t="shared" ref="AB1055" si="2851">AB1056+AB1062+AB1074</f>
        <v>0</v>
      </c>
      <c r="AC1055" s="4">
        <f t="shared" ref="AC1055:AG1055" si="2852">AC1056+AC1062+AC1074</f>
        <v>196193.7</v>
      </c>
      <c r="AD1055" s="4">
        <f t="shared" si="2852"/>
        <v>0</v>
      </c>
      <c r="AE1055" s="4">
        <f t="shared" si="2852"/>
        <v>196193.7</v>
      </c>
      <c r="AF1055" s="4">
        <f t="shared" si="2852"/>
        <v>7.5200000000000005</v>
      </c>
      <c r="AG1055" s="4">
        <f t="shared" si="2852"/>
        <v>196201.22</v>
      </c>
      <c r="AH1055" s="83"/>
    </row>
    <row r="1056" spans="1:34" ht="31.5" outlineLevel="2" x14ac:dyDescent="0.2">
      <c r="A1056" s="5" t="s">
        <v>514</v>
      </c>
      <c r="B1056" s="5" t="s">
        <v>15</v>
      </c>
      <c r="C1056" s="5" t="s">
        <v>289</v>
      </c>
      <c r="D1056" s="5"/>
      <c r="E1056" s="18" t="s">
        <v>290</v>
      </c>
      <c r="F1056" s="4">
        <f>F1057</f>
        <v>15563.400000000001</v>
      </c>
      <c r="G1056" s="4">
        <f t="shared" ref="G1056:Q1058" si="2853">G1057</f>
        <v>36.200000000000003</v>
      </c>
      <c r="H1056" s="4">
        <f t="shared" si="2853"/>
        <v>15599.600000000002</v>
      </c>
      <c r="I1056" s="4">
        <f t="shared" si="2853"/>
        <v>0</v>
      </c>
      <c r="J1056" s="4">
        <f t="shared" si="2853"/>
        <v>0</v>
      </c>
      <c r="K1056" s="4">
        <f t="shared" si="2853"/>
        <v>0</v>
      </c>
      <c r="L1056" s="4">
        <f t="shared" si="2853"/>
        <v>15599.600000000002</v>
      </c>
      <c r="M1056" s="4">
        <f t="shared" si="2853"/>
        <v>0</v>
      </c>
      <c r="N1056" s="4">
        <f t="shared" si="2853"/>
        <v>15599.600000000002</v>
      </c>
      <c r="O1056" s="4">
        <f t="shared" si="2853"/>
        <v>7</v>
      </c>
      <c r="P1056" s="4">
        <f t="shared" si="2853"/>
        <v>0</v>
      </c>
      <c r="Q1056" s="4">
        <f t="shared" si="2853"/>
        <v>15606.6</v>
      </c>
      <c r="R1056" s="4">
        <f t="shared" ref="R1056:AA1058" si="2854">R1057</f>
        <v>15570.2</v>
      </c>
      <c r="S1056" s="4">
        <f t="shared" ref="S1056:S1058" si="2855">S1057</f>
        <v>0</v>
      </c>
      <c r="T1056" s="4">
        <f t="shared" ref="T1056:Z1058" si="2856">T1057</f>
        <v>15570.2</v>
      </c>
      <c r="U1056" s="4">
        <f t="shared" si="2856"/>
        <v>0</v>
      </c>
      <c r="V1056" s="4">
        <f t="shared" si="2856"/>
        <v>15570.2</v>
      </c>
      <c r="W1056" s="4">
        <f t="shared" si="2856"/>
        <v>0</v>
      </c>
      <c r="X1056" s="4">
        <f t="shared" si="2856"/>
        <v>15570.2</v>
      </c>
      <c r="Y1056" s="4">
        <f t="shared" si="2856"/>
        <v>7.6000000000000005</v>
      </c>
      <c r="Z1056" s="4">
        <f t="shared" si="2856"/>
        <v>15577.8</v>
      </c>
      <c r="AA1056" s="4">
        <f t="shared" si="2854"/>
        <v>15587.9</v>
      </c>
      <c r="AB1056" s="4">
        <f t="shared" ref="AB1056:AB1058" si="2857">AB1057</f>
        <v>0</v>
      </c>
      <c r="AC1056" s="4">
        <f t="shared" ref="AC1056:AG1058" si="2858">AC1057</f>
        <v>15587.9</v>
      </c>
      <c r="AD1056" s="4">
        <f t="shared" si="2858"/>
        <v>0</v>
      </c>
      <c r="AE1056" s="4">
        <f t="shared" si="2858"/>
        <v>15587.9</v>
      </c>
      <c r="AF1056" s="4">
        <f t="shared" si="2858"/>
        <v>7.5200000000000005</v>
      </c>
      <c r="AG1056" s="4">
        <f t="shared" si="2858"/>
        <v>15595.42</v>
      </c>
      <c r="AH1056" s="83"/>
    </row>
    <row r="1057" spans="1:34" ht="31.5" outlineLevel="3" x14ac:dyDescent="0.2">
      <c r="A1057" s="5" t="s">
        <v>514</v>
      </c>
      <c r="B1057" s="5" t="s">
        <v>15</v>
      </c>
      <c r="C1057" s="5" t="s">
        <v>394</v>
      </c>
      <c r="D1057" s="5"/>
      <c r="E1057" s="18" t="s">
        <v>395</v>
      </c>
      <c r="F1057" s="4">
        <f>F1058</f>
        <v>15563.400000000001</v>
      </c>
      <c r="G1057" s="4">
        <f t="shared" si="2853"/>
        <v>36.200000000000003</v>
      </c>
      <c r="H1057" s="4">
        <f t="shared" si="2853"/>
        <v>15599.600000000002</v>
      </c>
      <c r="I1057" s="4">
        <f t="shared" si="2853"/>
        <v>0</v>
      </c>
      <c r="J1057" s="4">
        <f t="shared" si="2853"/>
        <v>0</v>
      </c>
      <c r="K1057" s="4">
        <f t="shared" si="2853"/>
        <v>0</v>
      </c>
      <c r="L1057" s="4">
        <f t="shared" si="2853"/>
        <v>15599.600000000002</v>
      </c>
      <c r="M1057" s="4">
        <f t="shared" si="2853"/>
        <v>0</v>
      </c>
      <c r="N1057" s="4">
        <f t="shared" si="2853"/>
        <v>15599.600000000002</v>
      </c>
      <c r="O1057" s="4">
        <f t="shared" si="2853"/>
        <v>7</v>
      </c>
      <c r="P1057" s="4">
        <f t="shared" si="2853"/>
        <v>0</v>
      </c>
      <c r="Q1057" s="4">
        <f t="shared" si="2853"/>
        <v>15606.6</v>
      </c>
      <c r="R1057" s="4">
        <f t="shared" si="2854"/>
        <v>15570.2</v>
      </c>
      <c r="S1057" s="4">
        <f t="shared" si="2855"/>
        <v>0</v>
      </c>
      <c r="T1057" s="4">
        <f t="shared" si="2856"/>
        <v>15570.2</v>
      </c>
      <c r="U1057" s="4">
        <f t="shared" si="2856"/>
        <v>0</v>
      </c>
      <c r="V1057" s="4">
        <f t="shared" si="2856"/>
        <v>15570.2</v>
      </c>
      <c r="W1057" s="4">
        <f t="shared" si="2856"/>
        <v>0</v>
      </c>
      <c r="X1057" s="4">
        <f t="shared" si="2856"/>
        <v>15570.2</v>
      </c>
      <c r="Y1057" s="4">
        <f t="shared" si="2856"/>
        <v>7.6000000000000005</v>
      </c>
      <c r="Z1057" s="4">
        <f t="shared" si="2856"/>
        <v>15577.8</v>
      </c>
      <c r="AA1057" s="4">
        <f t="shared" si="2854"/>
        <v>15587.9</v>
      </c>
      <c r="AB1057" s="4">
        <f t="shared" si="2857"/>
        <v>0</v>
      </c>
      <c r="AC1057" s="4">
        <f t="shared" si="2858"/>
        <v>15587.9</v>
      </c>
      <c r="AD1057" s="4">
        <f t="shared" si="2858"/>
        <v>0</v>
      </c>
      <c r="AE1057" s="4">
        <f t="shared" si="2858"/>
        <v>15587.9</v>
      </c>
      <c r="AF1057" s="4">
        <f t="shared" si="2858"/>
        <v>7.5200000000000005</v>
      </c>
      <c r="AG1057" s="4">
        <f t="shared" si="2858"/>
        <v>15595.42</v>
      </c>
      <c r="AH1057" s="83"/>
    </row>
    <row r="1058" spans="1:34" ht="31.5" outlineLevel="4" x14ac:dyDescent="0.2">
      <c r="A1058" s="5" t="s">
        <v>514</v>
      </c>
      <c r="B1058" s="5" t="s">
        <v>15</v>
      </c>
      <c r="C1058" s="5" t="s">
        <v>399</v>
      </c>
      <c r="D1058" s="5"/>
      <c r="E1058" s="18" t="s">
        <v>400</v>
      </c>
      <c r="F1058" s="4">
        <f>F1059</f>
        <v>15563.400000000001</v>
      </c>
      <c r="G1058" s="4">
        <f t="shared" si="2853"/>
        <v>36.200000000000003</v>
      </c>
      <c r="H1058" s="4">
        <f t="shared" si="2853"/>
        <v>15599.600000000002</v>
      </c>
      <c r="I1058" s="4">
        <f t="shared" si="2853"/>
        <v>0</v>
      </c>
      <c r="J1058" s="4">
        <f t="shared" si="2853"/>
        <v>0</v>
      </c>
      <c r="K1058" s="4">
        <f t="shared" si="2853"/>
        <v>0</v>
      </c>
      <c r="L1058" s="4">
        <f t="shared" si="2853"/>
        <v>15599.600000000002</v>
      </c>
      <c r="M1058" s="4">
        <f t="shared" si="2853"/>
        <v>0</v>
      </c>
      <c r="N1058" s="4">
        <f t="shared" si="2853"/>
        <v>15599.600000000002</v>
      </c>
      <c r="O1058" s="4">
        <f t="shared" si="2853"/>
        <v>7</v>
      </c>
      <c r="P1058" s="4">
        <f t="shared" si="2853"/>
        <v>0</v>
      </c>
      <c r="Q1058" s="4">
        <f t="shared" si="2853"/>
        <v>15606.6</v>
      </c>
      <c r="R1058" s="4">
        <f t="shared" si="2854"/>
        <v>15570.2</v>
      </c>
      <c r="S1058" s="4">
        <f t="shared" si="2855"/>
        <v>0</v>
      </c>
      <c r="T1058" s="4">
        <f t="shared" si="2856"/>
        <v>15570.2</v>
      </c>
      <c r="U1058" s="4">
        <f t="shared" si="2856"/>
        <v>0</v>
      </c>
      <c r="V1058" s="4">
        <f t="shared" si="2856"/>
        <v>15570.2</v>
      </c>
      <c r="W1058" s="4">
        <f t="shared" si="2856"/>
        <v>0</v>
      </c>
      <c r="X1058" s="4">
        <f t="shared" si="2856"/>
        <v>15570.2</v>
      </c>
      <c r="Y1058" s="4">
        <f t="shared" si="2856"/>
        <v>7.6000000000000005</v>
      </c>
      <c r="Z1058" s="4">
        <f t="shared" si="2856"/>
        <v>15577.8</v>
      </c>
      <c r="AA1058" s="4">
        <f t="shared" si="2854"/>
        <v>15587.9</v>
      </c>
      <c r="AB1058" s="4">
        <f t="shared" si="2857"/>
        <v>0</v>
      </c>
      <c r="AC1058" s="4">
        <f t="shared" si="2858"/>
        <v>15587.9</v>
      </c>
      <c r="AD1058" s="4">
        <f t="shared" si="2858"/>
        <v>0</v>
      </c>
      <c r="AE1058" s="4">
        <f t="shared" si="2858"/>
        <v>15587.9</v>
      </c>
      <c r="AF1058" s="4">
        <f t="shared" si="2858"/>
        <v>7.5200000000000005</v>
      </c>
      <c r="AG1058" s="4">
        <f t="shared" si="2858"/>
        <v>15595.42</v>
      </c>
      <c r="AH1058" s="83"/>
    </row>
    <row r="1059" spans="1:34" s="42" customFormat="1" ht="31.5" outlineLevel="5" x14ac:dyDescent="0.2">
      <c r="A1059" s="5" t="s">
        <v>514</v>
      </c>
      <c r="B1059" s="5" t="s">
        <v>15</v>
      </c>
      <c r="C1059" s="5" t="s">
        <v>403</v>
      </c>
      <c r="D1059" s="5"/>
      <c r="E1059" s="18" t="s">
        <v>404</v>
      </c>
      <c r="F1059" s="4">
        <f>F1060+F1061</f>
        <v>15563.400000000001</v>
      </c>
      <c r="G1059" s="4">
        <f t="shared" ref="G1059:J1059" si="2859">G1060+G1061</f>
        <v>36.200000000000003</v>
      </c>
      <c r="H1059" s="4">
        <f t="shared" si="2859"/>
        <v>15599.600000000002</v>
      </c>
      <c r="I1059" s="4">
        <f t="shared" si="2859"/>
        <v>0</v>
      </c>
      <c r="J1059" s="4">
        <f t="shared" si="2859"/>
        <v>0</v>
      </c>
      <c r="K1059" s="4">
        <f t="shared" ref="K1059:L1059" si="2860">K1060+K1061</f>
        <v>0</v>
      </c>
      <c r="L1059" s="4">
        <f t="shared" si="2860"/>
        <v>15599.600000000002</v>
      </c>
      <c r="M1059" s="4">
        <f t="shared" ref="M1059:Q1059" si="2861">M1060+M1061</f>
        <v>0</v>
      </c>
      <c r="N1059" s="4">
        <f t="shared" si="2861"/>
        <v>15599.600000000002</v>
      </c>
      <c r="O1059" s="4">
        <f t="shared" si="2861"/>
        <v>7</v>
      </c>
      <c r="P1059" s="4">
        <f t="shared" si="2861"/>
        <v>0</v>
      </c>
      <c r="Q1059" s="4">
        <f t="shared" si="2861"/>
        <v>15606.6</v>
      </c>
      <c r="R1059" s="4">
        <f t="shared" ref="R1059:AA1059" si="2862">R1060+R1061</f>
        <v>15570.2</v>
      </c>
      <c r="S1059" s="4">
        <f t="shared" ref="S1059" si="2863">S1060+S1061</f>
        <v>0</v>
      </c>
      <c r="T1059" s="4">
        <f t="shared" ref="T1059:Z1059" si="2864">T1060+T1061</f>
        <v>15570.2</v>
      </c>
      <c r="U1059" s="4">
        <f t="shared" si="2864"/>
        <v>0</v>
      </c>
      <c r="V1059" s="4">
        <f t="shared" si="2864"/>
        <v>15570.2</v>
      </c>
      <c r="W1059" s="4">
        <f t="shared" si="2864"/>
        <v>0</v>
      </c>
      <c r="X1059" s="4">
        <f t="shared" si="2864"/>
        <v>15570.2</v>
      </c>
      <c r="Y1059" s="4">
        <f t="shared" si="2864"/>
        <v>7.6000000000000005</v>
      </c>
      <c r="Z1059" s="4">
        <f t="shared" si="2864"/>
        <v>15577.8</v>
      </c>
      <c r="AA1059" s="4">
        <f t="shared" si="2862"/>
        <v>15587.9</v>
      </c>
      <c r="AB1059" s="4">
        <f t="shared" ref="AB1059" si="2865">AB1060+AB1061</f>
        <v>0</v>
      </c>
      <c r="AC1059" s="4">
        <f t="shared" ref="AC1059:AG1059" si="2866">AC1060+AC1061</f>
        <v>15587.9</v>
      </c>
      <c r="AD1059" s="4">
        <f t="shared" si="2866"/>
        <v>0</v>
      </c>
      <c r="AE1059" s="4">
        <f t="shared" si="2866"/>
        <v>15587.9</v>
      </c>
      <c r="AF1059" s="4">
        <f t="shared" si="2866"/>
        <v>7.5200000000000005</v>
      </c>
      <c r="AG1059" s="4">
        <f t="shared" si="2866"/>
        <v>15595.42</v>
      </c>
      <c r="AH1059" s="83"/>
    </row>
    <row r="1060" spans="1:34" s="42" customFormat="1" ht="63" outlineLevel="7" x14ac:dyDescent="0.2">
      <c r="A1060" s="11" t="s">
        <v>514</v>
      </c>
      <c r="B1060" s="11" t="s">
        <v>15</v>
      </c>
      <c r="C1060" s="11" t="s">
        <v>403</v>
      </c>
      <c r="D1060" s="11" t="s">
        <v>8</v>
      </c>
      <c r="E1060" s="15" t="s">
        <v>9</v>
      </c>
      <c r="F1060" s="8">
        <v>15520.2</v>
      </c>
      <c r="G1060" s="8">
        <v>36.200000000000003</v>
      </c>
      <c r="H1060" s="8">
        <f t="shared" ref="H1060:H1061" si="2867">SUM(F1060:G1060)</f>
        <v>15556.400000000001</v>
      </c>
      <c r="I1060" s="8"/>
      <c r="J1060" s="8"/>
      <c r="K1060" s="8"/>
      <c r="L1060" s="8">
        <f t="shared" ref="L1060:L1061" si="2868">SUM(H1060:K1060)</f>
        <v>15556.400000000001</v>
      </c>
      <c r="M1060" s="8"/>
      <c r="N1060" s="8">
        <f>SUM(L1060:M1060)</f>
        <v>15556.400000000001</v>
      </c>
      <c r="O1060" s="8">
        <v>6.8</v>
      </c>
      <c r="P1060" s="8"/>
      <c r="Q1060" s="8">
        <f>SUM(N1060:P1060)</f>
        <v>15563.2</v>
      </c>
      <c r="R1060" s="8">
        <v>15528.5</v>
      </c>
      <c r="S1060" s="8"/>
      <c r="T1060" s="8">
        <f t="shared" ref="T1060:T1061" si="2869">SUM(R1060:S1060)</f>
        <v>15528.5</v>
      </c>
      <c r="U1060" s="8"/>
      <c r="V1060" s="8">
        <f t="shared" ref="V1060:V1061" si="2870">SUM(T1060:U1060)</f>
        <v>15528.5</v>
      </c>
      <c r="W1060" s="8"/>
      <c r="X1060" s="8">
        <f>SUM(V1060:W1060)</f>
        <v>15528.5</v>
      </c>
      <c r="Y1060" s="8">
        <v>7.4</v>
      </c>
      <c r="Z1060" s="8">
        <f>SUM(X1060:Y1060)</f>
        <v>15535.9</v>
      </c>
      <c r="AA1060" s="8">
        <v>15547.9</v>
      </c>
      <c r="AB1060" s="8"/>
      <c r="AC1060" s="8">
        <f t="shared" ref="AC1060:AC1061" si="2871">SUM(AA1060:AB1060)</f>
        <v>15547.9</v>
      </c>
      <c r="AD1060" s="8"/>
      <c r="AE1060" s="8">
        <f t="shared" ref="AE1060:AE1061" si="2872">SUM(AC1060:AD1060)</f>
        <v>15547.9</v>
      </c>
      <c r="AF1060" s="8">
        <v>7.32</v>
      </c>
      <c r="AG1060" s="8">
        <f>SUM(AE1060:AF1060)</f>
        <v>15555.22</v>
      </c>
      <c r="AH1060" s="83"/>
    </row>
    <row r="1061" spans="1:34" s="42" customFormat="1" ht="31.5" outlineLevel="7" x14ac:dyDescent="0.2">
      <c r="A1061" s="11" t="s">
        <v>514</v>
      </c>
      <c r="B1061" s="11" t="s">
        <v>15</v>
      </c>
      <c r="C1061" s="11" t="s">
        <v>403</v>
      </c>
      <c r="D1061" s="11" t="s">
        <v>11</v>
      </c>
      <c r="E1061" s="15" t="s">
        <v>12</v>
      </c>
      <c r="F1061" s="8">
        <v>43.2</v>
      </c>
      <c r="G1061" s="8"/>
      <c r="H1061" s="8">
        <f t="shared" si="2867"/>
        <v>43.2</v>
      </c>
      <c r="I1061" s="8"/>
      <c r="J1061" s="8"/>
      <c r="K1061" s="8"/>
      <c r="L1061" s="8">
        <f t="shared" si="2868"/>
        <v>43.2</v>
      </c>
      <c r="M1061" s="8"/>
      <c r="N1061" s="8">
        <f>SUM(L1061:M1061)</f>
        <v>43.2</v>
      </c>
      <c r="O1061" s="8">
        <v>0.2</v>
      </c>
      <c r="P1061" s="8"/>
      <c r="Q1061" s="8">
        <f>SUM(N1061:P1061)</f>
        <v>43.400000000000006</v>
      </c>
      <c r="R1061" s="8">
        <v>41.7</v>
      </c>
      <c r="S1061" s="8"/>
      <c r="T1061" s="8">
        <f t="shared" si="2869"/>
        <v>41.7</v>
      </c>
      <c r="U1061" s="8"/>
      <c r="V1061" s="8">
        <f t="shared" si="2870"/>
        <v>41.7</v>
      </c>
      <c r="W1061" s="8"/>
      <c r="X1061" s="8">
        <f>SUM(V1061:W1061)</f>
        <v>41.7</v>
      </c>
      <c r="Y1061" s="8">
        <v>0.2</v>
      </c>
      <c r="Z1061" s="8">
        <f>SUM(X1061:Y1061)</f>
        <v>41.900000000000006</v>
      </c>
      <c r="AA1061" s="8">
        <v>40</v>
      </c>
      <c r="AB1061" s="8"/>
      <c r="AC1061" s="8">
        <f t="shared" si="2871"/>
        <v>40</v>
      </c>
      <c r="AD1061" s="8"/>
      <c r="AE1061" s="8">
        <f t="shared" si="2872"/>
        <v>40</v>
      </c>
      <c r="AF1061" s="8">
        <v>0.2</v>
      </c>
      <c r="AG1061" s="8">
        <f>SUM(AE1061:AF1061)</f>
        <v>40.200000000000003</v>
      </c>
      <c r="AH1061" s="83"/>
    </row>
    <row r="1062" spans="1:34" ht="31.5" hidden="1" outlineLevel="2" x14ac:dyDescent="0.2">
      <c r="A1062" s="5" t="s">
        <v>514</v>
      </c>
      <c r="B1062" s="5" t="s">
        <v>15</v>
      </c>
      <c r="C1062" s="5" t="s">
        <v>52</v>
      </c>
      <c r="D1062" s="5"/>
      <c r="E1062" s="18" t="s">
        <v>53</v>
      </c>
      <c r="F1062" s="4">
        <f>F1063+F1068</f>
        <v>66846.5</v>
      </c>
      <c r="G1062" s="4">
        <f t="shared" ref="G1062:J1062" si="2873">G1063+G1068</f>
        <v>0</v>
      </c>
      <c r="H1062" s="4">
        <f t="shared" si="2873"/>
        <v>66846.5</v>
      </c>
      <c r="I1062" s="4">
        <f t="shared" si="2873"/>
        <v>0</v>
      </c>
      <c r="J1062" s="4">
        <f t="shared" si="2873"/>
        <v>0</v>
      </c>
      <c r="K1062" s="4">
        <f t="shared" ref="K1062:L1062" si="2874">K1063+K1068</f>
        <v>0</v>
      </c>
      <c r="L1062" s="4">
        <f t="shared" si="2874"/>
        <v>66846.5</v>
      </c>
      <c r="M1062" s="4">
        <f t="shared" ref="M1062:Q1062" si="2875">M1063+M1068</f>
        <v>0</v>
      </c>
      <c r="N1062" s="4">
        <f t="shared" si="2875"/>
        <v>66846.5</v>
      </c>
      <c r="O1062" s="4">
        <f t="shared" si="2875"/>
        <v>0</v>
      </c>
      <c r="P1062" s="4">
        <f t="shared" si="2875"/>
        <v>0</v>
      </c>
      <c r="Q1062" s="4">
        <f t="shared" si="2875"/>
        <v>66846.5</v>
      </c>
      <c r="R1062" s="4">
        <f t="shared" ref="R1062:AA1062" si="2876">R1063+R1068</f>
        <v>63808.4</v>
      </c>
      <c r="S1062" s="4">
        <f t="shared" ref="S1062" si="2877">S1063+S1068</f>
        <v>0</v>
      </c>
      <c r="T1062" s="4">
        <f t="shared" ref="T1062:Z1062" si="2878">T1063+T1068</f>
        <v>63808.4</v>
      </c>
      <c r="U1062" s="4">
        <f t="shared" si="2878"/>
        <v>0</v>
      </c>
      <c r="V1062" s="4">
        <f t="shared" si="2878"/>
        <v>63808.4</v>
      </c>
      <c r="W1062" s="4">
        <f t="shared" si="2878"/>
        <v>0</v>
      </c>
      <c r="X1062" s="4">
        <f t="shared" si="2878"/>
        <v>63808.4</v>
      </c>
      <c r="Y1062" s="4">
        <f t="shared" si="2878"/>
        <v>0</v>
      </c>
      <c r="Z1062" s="4">
        <f t="shared" si="2878"/>
        <v>63808.4</v>
      </c>
      <c r="AA1062" s="4">
        <f t="shared" si="2876"/>
        <v>61204.6</v>
      </c>
      <c r="AB1062" s="4">
        <f t="shared" ref="AB1062" si="2879">AB1063+AB1068</f>
        <v>0</v>
      </c>
      <c r="AC1062" s="4">
        <f t="shared" ref="AC1062:AG1062" si="2880">AC1063+AC1068</f>
        <v>61204.6</v>
      </c>
      <c r="AD1062" s="4">
        <f t="shared" si="2880"/>
        <v>0</v>
      </c>
      <c r="AE1062" s="4">
        <f t="shared" si="2880"/>
        <v>61204.6</v>
      </c>
      <c r="AF1062" s="4">
        <f t="shared" si="2880"/>
        <v>0</v>
      </c>
      <c r="AG1062" s="4">
        <f t="shared" si="2880"/>
        <v>61204.6</v>
      </c>
      <c r="AH1062" s="83"/>
    </row>
    <row r="1063" spans="1:34" ht="31.5" hidden="1" outlineLevel="3" x14ac:dyDescent="0.2">
      <c r="A1063" s="5" t="s">
        <v>514</v>
      </c>
      <c r="B1063" s="5" t="s">
        <v>15</v>
      </c>
      <c r="C1063" s="5" t="s">
        <v>98</v>
      </c>
      <c r="D1063" s="5"/>
      <c r="E1063" s="18" t="s">
        <v>99</v>
      </c>
      <c r="F1063" s="4">
        <f>F1064</f>
        <v>181</v>
      </c>
      <c r="G1063" s="4">
        <f t="shared" ref="G1063:Q1064" si="2881">G1064</f>
        <v>0</v>
      </c>
      <c r="H1063" s="4">
        <f t="shared" si="2881"/>
        <v>181</v>
      </c>
      <c r="I1063" s="4">
        <f t="shared" si="2881"/>
        <v>0</v>
      </c>
      <c r="J1063" s="4">
        <f t="shared" si="2881"/>
        <v>0</v>
      </c>
      <c r="K1063" s="4">
        <f t="shared" si="2881"/>
        <v>0</v>
      </c>
      <c r="L1063" s="4">
        <f t="shared" si="2881"/>
        <v>181</v>
      </c>
      <c r="M1063" s="4">
        <f t="shared" si="2881"/>
        <v>0</v>
      </c>
      <c r="N1063" s="4">
        <f t="shared" si="2881"/>
        <v>181</v>
      </c>
      <c r="O1063" s="4">
        <f t="shared" si="2881"/>
        <v>0</v>
      </c>
      <c r="P1063" s="4">
        <f t="shared" si="2881"/>
        <v>0</v>
      </c>
      <c r="Q1063" s="4">
        <f t="shared" si="2881"/>
        <v>181</v>
      </c>
      <c r="R1063" s="4">
        <f t="shared" ref="R1063:AA1064" si="2882">R1064</f>
        <v>181</v>
      </c>
      <c r="S1063" s="4">
        <f t="shared" ref="S1063:S1064" si="2883">S1064</f>
        <v>0</v>
      </c>
      <c r="T1063" s="4">
        <f t="shared" ref="T1063:Z1064" si="2884">T1064</f>
        <v>181</v>
      </c>
      <c r="U1063" s="4">
        <f t="shared" si="2884"/>
        <v>0</v>
      </c>
      <c r="V1063" s="4">
        <f t="shared" si="2884"/>
        <v>181</v>
      </c>
      <c r="W1063" s="4">
        <f t="shared" si="2884"/>
        <v>0</v>
      </c>
      <c r="X1063" s="4">
        <f t="shared" si="2884"/>
        <v>181</v>
      </c>
      <c r="Y1063" s="4">
        <f t="shared" si="2884"/>
        <v>0</v>
      </c>
      <c r="Z1063" s="4">
        <f t="shared" si="2884"/>
        <v>181</v>
      </c>
      <c r="AA1063" s="4">
        <f t="shared" si="2882"/>
        <v>181</v>
      </c>
      <c r="AB1063" s="4">
        <f t="shared" ref="AB1063:AB1064" si="2885">AB1064</f>
        <v>0</v>
      </c>
      <c r="AC1063" s="4">
        <f t="shared" ref="AC1063:AG1064" si="2886">AC1064</f>
        <v>181</v>
      </c>
      <c r="AD1063" s="4">
        <f t="shared" si="2886"/>
        <v>0</v>
      </c>
      <c r="AE1063" s="4">
        <f t="shared" si="2886"/>
        <v>181</v>
      </c>
      <c r="AF1063" s="4">
        <f t="shared" si="2886"/>
        <v>0</v>
      </c>
      <c r="AG1063" s="4">
        <f t="shared" si="2886"/>
        <v>181</v>
      </c>
      <c r="AH1063" s="83"/>
    </row>
    <row r="1064" spans="1:34" ht="47.25" hidden="1" outlineLevel="4" x14ac:dyDescent="0.2">
      <c r="A1064" s="5" t="s">
        <v>514</v>
      </c>
      <c r="B1064" s="5" t="s">
        <v>15</v>
      </c>
      <c r="C1064" s="5" t="s">
        <v>100</v>
      </c>
      <c r="D1064" s="5"/>
      <c r="E1064" s="18" t="s">
        <v>101</v>
      </c>
      <c r="F1064" s="4">
        <f>F1065</f>
        <v>181</v>
      </c>
      <c r="G1064" s="4">
        <f t="shared" si="2881"/>
        <v>0</v>
      </c>
      <c r="H1064" s="4">
        <f t="shared" si="2881"/>
        <v>181</v>
      </c>
      <c r="I1064" s="4">
        <f t="shared" si="2881"/>
        <v>0</v>
      </c>
      <c r="J1064" s="4">
        <f t="shared" si="2881"/>
        <v>0</v>
      </c>
      <c r="K1064" s="4">
        <f t="shared" si="2881"/>
        <v>0</v>
      </c>
      <c r="L1064" s="4">
        <f t="shared" si="2881"/>
        <v>181</v>
      </c>
      <c r="M1064" s="4">
        <f t="shared" si="2881"/>
        <v>0</v>
      </c>
      <c r="N1064" s="4">
        <f t="shared" si="2881"/>
        <v>181</v>
      </c>
      <c r="O1064" s="4">
        <f t="shared" si="2881"/>
        <v>0</v>
      </c>
      <c r="P1064" s="4">
        <f t="shared" si="2881"/>
        <v>0</v>
      </c>
      <c r="Q1064" s="4">
        <f t="shared" si="2881"/>
        <v>181</v>
      </c>
      <c r="R1064" s="4">
        <f t="shared" si="2882"/>
        <v>181</v>
      </c>
      <c r="S1064" s="4">
        <f t="shared" si="2883"/>
        <v>0</v>
      </c>
      <c r="T1064" s="4">
        <f t="shared" si="2884"/>
        <v>181</v>
      </c>
      <c r="U1064" s="4">
        <f t="shared" si="2884"/>
        <v>0</v>
      </c>
      <c r="V1064" s="4">
        <f t="shared" si="2884"/>
        <v>181</v>
      </c>
      <c r="W1064" s="4">
        <f t="shared" si="2884"/>
        <v>0</v>
      </c>
      <c r="X1064" s="4">
        <f t="shared" si="2884"/>
        <v>181</v>
      </c>
      <c r="Y1064" s="4">
        <f t="shared" si="2884"/>
        <v>0</v>
      </c>
      <c r="Z1064" s="4">
        <f t="shared" si="2884"/>
        <v>181</v>
      </c>
      <c r="AA1064" s="4">
        <f t="shared" si="2882"/>
        <v>181</v>
      </c>
      <c r="AB1064" s="4">
        <f t="shared" si="2885"/>
        <v>0</v>
      </c>
      <c r="AC1064" s="4">
        <f t="shared" si="2886"/>
        <v>181</v>
      </c>
      <c r="AD1064" s="4">
        <f t="shared" si="2886"/>
        <v>0</v>
      </c>
      <c r="AE1064" s="4">
        <f t="shared" si="2886"/>
        <v>181</v>
      </c>
      <c r="AF1064" s="4">
        <f t="shared" si="2886"/>
        <v>0</v>
      </c>
      <c r="AG1064" s="4">
        <f t="shared" si="2886"/>
        <v>181</v>
      </c>
      <c r="AH1064" s="83"/>
    </row>
    <row r="1065" spans="1:34" ht="15.75" hidden="1" outlineLevel="5" x14ac:dyDescent="0.2">
      <c r="A1065" s="5" t="s">
        <v>514</v>
      </c>
      <c r="B1065" s="5" t="s">
        <v>15</v>
      </c>
      <c r="C1065" s="5" t="s">
        <v>102</v>
      </c>
      <c r="D1065" s="5"/>
      <c r="E1065" s="18" t="s">
        <v>103</v>
      </c>
      <c r="F1065" s="4">
        <f>F1066+F1067</f>
        <v>181</v>
      </c>
      <c r="G1065" s="4">
        <f t="shared" ref="G1065:J1065" si="2887">G1066+G1067</f>
        <v>0</v>
      </c>
      <c r="H1065" s="4">
        <f t="shared" si="2887"/>
        <v>181</v>
      </c>
      <c r="I1065" s="4">
        <f t="shared" si="2887"/>
        <v>0</v>
      </c>
      <c r="J1065" s="4">
        <f t="shared" si="2887"/>
        <v>0</v>
      </c>
      <c r="K1065" s="4">
        <f t="shared" ref="K1065:L1065" si="2888">K1066+K1067</f>
        <v>0</v>
      </c>
      <c r="L1065" s="4">
        <f t="shared" si="2888"/>
        <v>181</v>
      </c>
      <c r="M1065" s="4">
        <f t="shared" ref="M1065:Q1065" si="2889">M1066+M1067</f>
        <v>0</v>
      </c>
      <c r="N1065" s="4">
        <f t="shared" si="2889"/>
        <v>181</v>
      </c>
      <c r="O1065" s="4">
        <f t="shared" si="2889"/>
        <v>0</v>
      </c>
      <c r="P1065" s="4">
        <f t="shared" si="2889"/>
        <v>0</v>
      </c>
      <c r="Q1065" s="4">
        <f t="shared" si="2889"/>
        <v>181</v>
      </c>
      <c r="R1065" s="4">
        <f t="shared" ref="R1065:AA1065" si="2890">R1066+R1067</f>
        <v>181</v>
      </c>
      <c r="S1065" s="4">
        <f t="shared" ref="S1065" si="2891">S1066+S1067</f>
        <v>0</v>
      </c>
      <c r="T1065" s="4">
        <f t="shared" ref="T1065:Z1065" si="2892">T1066+T1067</f>
        <v>181</v>
      </c>
      <c r="U1065" s="4">
        <f t="shared" si="2892"/>
        <v>0</v>
      </c>
      <c r="V1065" s="4">
        <f t="shared" si="2892"/>
        <v>181</v>
      </c>
      <c r="W1065" s="4">
        <f t="shared" si="2892"/>
        <v>0</v>
      </c>
      <c r="X1065" s="4">
        <f t="shared" si="2892"/>
        <v>181</v>
      </c>
      <c r="Y1065" s="4">
        <f t="shared" si="2892"/>
        <v>0</v>
      </c>
      <c r="Z1065" s="4">
        <f t="shared" si="2892"/>
        <v>181</v>
      </c>
      <c r="AA1065" s="4">
        <f t="shared" si="2890"/>
        <v>181</v>
      </c>
      <c r="AB1065" s="4">
        <f t="shared" ref="AB1065" si="2893">AB1066+AB1067</f>
        <v>0</v>
      </c>
      <c r="AC1065" s="4">
        <f t="shared" ref="AC1065:AG1065" si="2894">AC1066+AC1067</f>
        <v>181</v>
      </c>
      <c r="AD1065" s="4">
        <f t="shared" si="2894"/>
        <v>0</v>
      </c>
      <c r="AE1065" s="4">
        <f t="shared" si="2894"/>
        <v>181</v>
      </c>
      <c r="AF1065" s="4">
        <f t="shared" si="2894"/>
        <v>0</v>
      </c>
      <c r="AG1065" s="4">
        <f t="shared" si="2894"/>
        <v>181</v>
      </c>
      <c r="AH1065" s="83"/>
    </row>
    <row r="1066" spans="1:34" ht="63" hidden="1" outlineLevel="7" x14ac:dyDescent="0.2">
      <c r="A1066" s="11" t="s">
        <v>514</v>
      </c>
      <c r="B1066" s="11" t="s">
        <v>15</v>
      </c>
      <c r="C1066" s="11" t="s">
        <v>102</v>
      </c>
      <c r="D1066" s="11" t="s">
        <v>8</v>
      </c>
      <c r="E1066" s="15" t="s">
        <v>9</v>
      </c>
      <c r="F1066" s="8">
        <v>78</v>
      </c>
      <c r="G1066" s="8"/>
      <c r="H1066" s="8">
        <f t="shared" ref="H1066:H1067" si="2895">SUM(F1066:G1066)</f>
        <v>78</v>
      </c>
      <c r="I1066" s="8"/>
      <c r="J1066" s="8"/>
      <c r="K1066" s="8"/>
      <c r="L1066" s="8">
        <f t="shared" ref="L1066:L1067" si="2896">SUM(H1066:K1066)</f>
        <v>78</v>
      </c>
      <c r="M1066" s="8"/>
      <c r="N1066" s="8">
        <f>SUM(L1066:M1066)</f>
        <v>78</v>
      </c>
      <c r="O1066" s="8"/>
      <c r="P1066" s="8"/>
      <c r="Q1066" s="8">
        <f>SUM(N1066:P1066)</f>
        <v>78</v>
      </c>
      <c r="R1066" s="8">
        <v>78</v>
      </c>
      <c r="S1066" s="8"/>
      <c r="T1066" s="8">
        <f t="shared" ref="T1066:T1067" si="2897">SUM(R1066:S1066)</f>
        <v>78</v>
      </c>
      <c r="U1066" s="8"/>
      <c r="V1066" s="8">
        <f t="shared" ref="V1066:V1067" si="2898">SUM(T1066:U1066)</f>
        <v>78</v>
      </c>
      <c r="W1066" s="8"/>
      <c r="X1066" s="8">
        <f>SUM(V1066:W1066)</f>
        <v>78</v>
      </c>
      <c r="Y1066" s="8"/>
      <c r="Z1066" s="8">
        <f>SUM(X1066:Y1066)</f>
        <v>78</v>
      </c>
      <c r="AA1066" s="8">
        <v>78</v>
      </c>
      <c r="AB1066" s="8"/>
      <c r="AC1066" s="8">
        <f t="shared" ref="AC1066:AC1067" si="2899">SUM(AA1066:AB1066)</f>
        <v>78</v>
      </c>
      <c r="AD1066" s="8"/>
      <c r="AE1066" s="8">
        <f t="shared" ref="AE1066:AE1067" si="2900">SUM(AC1066:AD1066)</f>
        <v>78</v>
      </c>
      <c r="AF1066" s="8"/>
      <c r="AG1066" s="8">
        <f>SUM(AE1066:AF1066)</f>
        <v>78</v>
      </c>
      <c r="AH1066" s="83"/>
    </row>
    <row r="1067" spans="1:34" ht="31.5" hidden="1" outlineLevel="7" x14ac:dyDescent="0.2">
      <c r="A1067" s="11" t="s">
        <v>514</v>
      </c>
      <c r="B1067" s="11" t="s">
        <v>15</v>
      </c>
      <c r="C1067" s="11" t="s">
        <v>102</v>
      </c>
      <c r="D1067" s="11" t="s">
        <v>11</v>
      </c>
      <c r="E1067" s="15" t="s">
        <v>12</v>
      </c>
      <c r="F1067" s="8">
        <v>103</v>
      </c>
      <c r="G1067" s="8"/>
      <c r="H1067" s="8">
        <f t="shared" si="2895"/>
        <v>103</v>
      </c>
      <c r="I1067" s="8"/>
      <c r="J1067" s="8"/>
      <c r="K1067" s="8"/>
      <c r="L1067" s="8">
        <f t="shared" si="2896"/>
        <v>103</v>
      </c>
      <c r="M1067" s="8"/>
      <c r="N1067" s="8">
        <f>SUM(L1067:M1067)</f>
        <v>103</v>
      </c>
      <c r="O1067" s="8"/>
      <c r="P1067" s="8"/>
      <c r="Q1067" s="8">
        <f>SUM(N1067:P1067)</f>
        <v>103</v>
      </c>
      <c r="R1067" s="8">
        <v>103</v>
      </c>
      <c r="S1067" s="8"/>
      <c r="T1067" s="8">
        <f t="shared" si="2897"/>
        <v>103</v>
      </c>
      <c r="U1067" s="8"/>
      <c r="V1067" s="8">
        <f t="shared" si="2898"/>
        <v>103</v>
      </c>
      <c r="W1067" s="8"/>
      <c r="X1067" s="8">
        <f>SUM(V1067:W1067)</f>
        <v>103</v>
      </c>
      <c r="Y1067" s="8"/>
      <c r="Z1067" s="8">
        <f>SUM(X1067:Y1067)</f>
        <v>103</v>
      </c>
      <c r="AA1067" s="8">
        <v>103</v>
      </c>
      <c r="AB1067" s="8"/>
      <c r="AC1067" s="8">
        <f t="shared" si="2899"/>
        <v>103</v>
      </c>
      <c r="AD1067" s="8"/>
      <c r="AE1067" s="8">
        <f t="shared" si="2900"/>
        <v>103</v>
      </c>
      <c r="AF1067" s="8"/>
      <c r="AG1067" s="8">
        <f>SUM(AE1067:AF1067)</f>
        <v>103</v>
      </c>
      <c r="AH1067" s="83"/>
    </row>
    <row r="1068" spans="1:34" ht="47.25" hidden="1" outlineLevel="3" x14ac:dyDescent="0.2">
      <c r="A1068" s="5" t="s">
        <v>514</v>
      </c>
      <c r="B1068" s="5" t="s">
        <v>15</v>
      </c>
      <c r="C1068" s="5" t="s">
        <v>54</v>
      </c>
      <c r="D1068" s="5"/>
      <c r="E1068" s="18" t="s">
        <v>55</v>
      </c>
      <c r="F1068" s="4">
        <f>F1069</f>
        <v>66665.5</v>
      </c>
      <c r="G1068" s="4">
        <f t="shared" ref="G1068:Q1069" si="2901">G1069</f>
        <v>0</v>
      </c>
      <c r="H1068" s="4">
        <f t="shared" si="2901"/>
        <v>66665.5</v>
      </c>
      <c r="I1068" s="4">
        <f t="shared" si="2901"/>
        <v>0</v>
      </c>
      <c r="J1068" s="4">
        <f t="shared" si="2901"/>
        <v>0</v>
      </c>
      <c r="K1068" s="4">
        <f t="shared" si="2901"/>
        <v>0</v>
      </c>
      <c r="L1068" s="4">
        <f t="shared" si="2901"/>
        <v>66665.5</v>
      </c>
      <c r="M1068" s="4">
        <f t="shared" si="2901"/>
        <v>0</v>
      </c>
      <c r="N1068" s="4">
        <f t="shared" si="2901"/>
        <v>66665.5</v>
      </c>
      <c r="O1068" s="4">
        <f t="shared" si="2901"/>
        <v>0</v>
      </c>
      <c r="P1068" s="4">
        <f t="shared" si="2901"/>
        <v>0</v>
      </c>
      <c r="Q1068" s="4">
        <f t="shared" si="2901"/>
        <v>66665.5</v>
      </c>
      <c r="R1068" s="4">
        <f t="shared" ref="R1068:AA1069" si="2902">R1069</f>
        <v>63627.4</v>
      </c>
      <c r="S1068" s="4">
        <f t="shared" ref="S1068:S1069" si="2903">S1069</f>
        <v>0</v>
      </c>
      <c r="T1068" s="4">
        <f t="shared" ref="T1068:Z1069" si="2904">T1069</f>
        <v>63627.4</v>
      </c>
      <c r="U1068" s="4">
        <f t="shared" si="2904"/>
        <v>0</v>
      </c>
      <c r="V1068" s="4">
        <f t="shared" si="2904"/>
        <v>63627.4</v>
      </c>
      <c r="W1068" s="4">
        <f t="shared" si="2904"/>
        <v>0</v>
      </c>
      <c r="X1068" s="4">
        <f t="shared" si="2904"/>
        <v>63627.4</v>
      </c>
      <c r="Y1068" s="4">
        <f t="shared" si="2904"/>
        <v>0</v>
      </c>
      <c r="Z1068" s="4">
        <f t="shared" si="2904"/>
        <v>63627.4</v>
      </c>
      <c r="AA1068" s="4">
        <f t="shared" si="2902"/>
        <v>61023.6</v>
      </c>
      <c r="AB1068" s="4">
        <f t="shared" ref="AB1068:AB1069" si="2905">AB1069</f>
        <v>0</v>
      </c>
      <c r="AC1068" s="4">
        <f t="shared" ref="AC1068:AG1069" si="2906">AC1069</f>
        <v>61023.6</v>
      </c>
      <c r="AD1068" s="4">
        <f t="shared" si="2906"/>
        <v>0</v>
      </c>
      <c r="AE1068" s="4">
        <f t="shared" si="2906"/>
        <v>61023.6</v>
      </c>
      <c r="AF1068" s="4">
        <f t="shared" si="2906"/>
        <v>0</v>
      </c>
      <c r="AG1068" s="4">
        <f t="shared" si="2906"/>
        <v>61023.6</v>
      </c>
      <c r="AH1068" s="83"/>
    </row>
    <row r="1069" spans="1:34" ht="47.25" hidden="1" outlineLevel="4" x14ac:dyDescent="0.2">
      <c r="A1069" s="5" t="s">
        <v>514</v>
      </c>
      <c r="B1069" s="5" t="s">
        <v>15</v>
      </c>
      <c r="C1069" s="5" t="s">
        <v>113</v>
      </c>
      <c r="D1069" s="5"/>
      <c r="E1069" s="18" t="s">
        <v>114</v>
      </c>
      <c r="F1069" s="4">
        <f>F1070</f>
        <v>66665.5</v>
      </c>
      <c r="G1069" s="4">
        <f t="shared" si="2901"/>
        <v>0</v>
      </c>
      <c r="H1069" s="4">
        <f t="shared" si="2901"/>
        <v>66665.5</v>
      </c>
      <c r="I1069" s="4">
        <f t="shared" si="2901"/>
        <v>0</v>
      </c>
      <c r="J1069" s="4">
        <f t="shared" si="2901"/>
        <v>0</v>
      </c>
      <c r="K1069" s="4">
        <f t="shared" si="2901"/>
        <v>0</v>
      </c>
      <c r="L1069" s="4">
        <f t="shared" si="2901"/>
        <v>66665.5</v>
      </c>
      <c r="M1069" s="4">
        <f t="shared" si="2901"/>
        <v>0</v>
      </c>
      <c r="N1069" s="4">
        <f t="shared" si="2901"/>
        <v>66665.5</v>
      </c>
      <c r="O1069" s="4">
        <f t="shared" si="2901"/>
        <v>0</v>
      </c>
      <c r="P1069" s="4">
        <f t="shared" si="2901"/>
        <v>0</v>
      </c>
      <c r="Q1069" s="4">
        <f t="shared" si="2901"/>
        <v>66665.5</v>
      </c>
      <c r="R1069" s="4">
        <f t="shared" si="2902"/>
        <v>63627.4</v>
      </c>
      <c r="S1069" s="4">
        <f t="shared" si="2903"/>
        <v>0</v>
      </c>
      <c r="T1069" s="4">
        <f t="shared" si="2904"/>
        <v>63627.4</v>
      </c>
      <c r="U1069" s="4">
        <f t="shared" si="2904"/>
        <v>0</v>
      </c>
      <c r="V1069" s="4">
        <f t="shared" si="2904"/>
        <v>63627.4</v>
      </c>
      <c r="W1069" s="4">
        <f t="shared" si="2904"/>
        <v>0</v>
      </c>
      <c r="X1069" s="4">
        <f t="shared" si="2904"/>
        <v>63627.4</v>
      </c>
      <c r="Y1069" s="4">
        <f t="shared" si="2904"/>
        <v>0</v>
      </c>
      <c r="Z1069" s="4">
        <f t="shared" si="2904"/>
        <v>63627.4</v>
      </c>
      <c r="AA1069" s="4">
        <f t="shared" si="2902"/>
        <v>61023.6</v>
      </c>
      <c r="AB1069" s="4">
        <f t="shared" si="2905"/>
        <v>0</v>
      </c>
      <c r="AC1069" s="4">
        <f t="shared" si="2906"/>
        <v>61023.6</v>
      </c>
      <c r="AD1069" s="4">
        <f t="shared" si="2906"/>
        <v>0</v>
      </c>
      <c r="AE1069" s="4">
        <f t="shared" si="2906"/>
        <v>61023.6</v>
      </c>
      <c r="AF1069" s="4">
        <f t="shared" si="2906"/>
        <v>0</v>
      </c>
      <c r="AG1069" s="4">
        <f t="shared" si="2906"/>
        <v>61023.6</v>
      </c>
      <c r="AH1069" s="83"/>
    </row>
    <row r="1070" spans="1:34" ht="15.75" hidden="1" outlineLevel="5" x14ac:dyDescent="0.2">
      <c r="A1070" s="5" t="s">
        <v>514</v>
      </c>
      <c r="B1070" s="5" t="s">
        <v>15</v>
      </c>
      <c r="C1070" s="5" t="s">
        <v>521</v>
      </c>
      <c r="D1070" s="5"/>
      <c r="E1070" s="18" t="s">
        <v>134</v>
      </c>
      <c r="F1070" s="4">
        <f>F1071+F1072+F1073</f>
        <v>66665.5</v>
      </c>
      <c r="G1070" s="4">
        <f t="shared" ref="G1070:J1070" si="2907">G1071+G1072+G1073</f>
        <v>0</v>
      </c>
      <c r="H1070" s="4">
        <f t="shared" si="2907"/>
        <v>66665.5</v>
      </c>
      <c r="I1070" s="4">
        <f t="shared" si="2907"/>
        <v>0</v>
      </c>
      <c r="J1070" s="4">
        <f t="shared" si="2907"/>
        <v>0</v>
      </c>
      <c r="K1070" s="4">
        <f t="shared" ref="K1070:L1070" si="2908">K1071+K1072+K1073</f>
        <v>0</v>
      </c>
      <c r="L1070" s="4">
        <f t="shared" si="2908"/>
        <v>66665.5</v>
      </c>
      <c r="M1070" s="4">
        <f t="shared" ref="M1070:Q1070" si="2909">M1071+M1072+M1073</f>
        <v>0</v>
      </c>
      <c r="N1070" s="4">
        <f t="shared" si="2909"/>
        <v>66665.5</v>
      </c>
      <c r="O1070" s="4">
        <f t="shared" si="2909"/>
        <v>0</v>
      </c>
      <c r="P1070" s="4">
        <f t="shared" si="2909"/>
        <v>0</v>
      </c>
      <c r="Q1070" s="4">
        <f t="shared" si="2909"/>
        <v>66665.5</v>
      </c>
      <c r="R1070" s="4">
        <f t="shared" ref="R1070:AA1070" si="2910">R1071+R1072+R1073</f>
        <v>63627.4</v>
      </c>
      <c r="S1070" s="4">
        <f t="shared" ref="S1070" si="2911">S1071+S1072+S1073</f>
        <v>0</v>
      </c>
      <c r="T1070" s="4">
        <f t="shared" ref="T1070:Z1070" si="2912">T1071+T1072+T1073</f>
        <v>63627.4</v>
      </c>
      <c r="U1070" s="4">
        <f t="shared" si="2912"/>
        <v>0</v>
      </c>
      <c r="V1070" s="4">
        <f t="shared" si="2912"/>
        <v>63627.4</v>
      </c>
      <c r="W1070" s="4">
        <f t="shared" si="2912"/>
        <v>0</v>
      </c>
      <c r="X1070" s="4">
        <f t="shared" si="2912"/>
        <v>63627.4</v>
      </c>
      <c r="Y1070" s="4">
        <f t="shared" si="2912"/>
        <v>0</v>
      </c>
      <c r="Z1070" s="4">
        <f t="shared" si="2912"/>
        <v>63627.4</v>
      </c>
      <c r="AA1070" s="4">
        <f t="shared" si="2910"/>
        <v>61023.6</v>
      </c>
      <c r="AB1070" s="4">
        <f t="shared" ref="AB1070" si="2913">AB1071+AB1072+AB1073</f>
        <v>0</v>
      </c>
      <c r="AC1070" s="4">
        <f t="shared" ref="AC1070:AG1070" si="2914">AC1071+AC1072+AC1073</f>
        <v>61023.6</v>
      </c>
      <c r="AD1070" s="4">
        <f t="shared" si="2914"/>
        <v>0</v>
      </c>
      <c r="AE1070" s="4">
        <f t="shared" si="2914"/>
        <v>61023.6</v>
      </c>
      <c r="AF1070" s="4">
        <f t="shared" si="2914"/>
        <v>0</v>
      </c>
      <c r="AG1070" s="4">
        <f t="shared" si="2914"/>
        <v>61023.6</v>
      </c>
      <c r="AH1070" s="83"/>
    </row>
    <row r="1071" spans="1:34" ht="63" hidden="1" outlineLevel="7" x14ac:dyDescent="0.2">
      <c r="A1071" s="11" t="s">
        <v>514</v>
      </c>
      <c r="B1071" s="11" t="s">
        <v>15</v>
      </c>
      <c r="C1071" s="11" t="s">
        <v>521</v>
      </c>
      <c r="D1071" s="11" t="s">
        <v>8</v>
      </c>
      <c r="E1071" s="15" t="s">
        <v>9</v>
      </c>
      <c r="F1071" s="8">
        <v>60426.1</v>
      </c>
      <c r="G1071" s="8"/>
      <c r="H1071" s="8">
        <f t="shared" ref="H1071:H1073" si="2915">SUM(F1071:G1071)</f>
        <v>60426.1</v>
      </c>
      <c r="I1071" s="8"/>
      <c r="J1071" s="8"/>
      <c r="K1071" s="8"/>
      <c r="L1071" s="8">
        <f t="shared" ref="L1071:L1073" si="2916">SUM(H1071:K1071)</f>
        <v>60426.1</v>
      </c>
      <c r="M1071" s="8"/>
      <c r="N1071" s="8">
        <f>SUM(L1071:M1071)</f>
        <v>60426.1</v>
      </c>
      <c r="O1071" s="8"/>
      <c r="P1071" s="8"/>
      <c r="Q1071" s="8">
        <f>SUM(N1071:P1071)</f>
        <v>60426.1</v>
      </c>
      <c r="R1071" s="8">
        <v>57388</v>
      </c>
      <c r="S1071" s="8"/>
      <c r="T1071" s="8">
        <f t="shared" ref="T1071:T1073" si="2917">SUM(R1071:S1071)</f>
        <v>57388</v>
      </c>
      <c r="U1071" s="8"/>
      <c r="V1071" s="8">
        <f t="shared" ref="V1071:V1073" si="2918">SUM(T1071:U1071)</f>
        <v>57388</v>
      </c>
      <c r="W1071" s="8"/>
      <c r="X1071" s="8">
        <f>SUM(V1071:W1071)</f>
        <v>57388</v>
      </c>
      <c r="Y1071" s="8"/>
      <c r="Z1071" s="8">
        <f>SUM(X1071:Y1071)</f>
        <v>57388</v>
      </c>
      <c r="AA1071" s="8">
        <v>55090</v>
      </c>
      <c r="AB1071" s="8"/>
      <c r="AC1071" s="8">
        <f t="shared" ref="AC1071:AC1073" si="2919">SUM(AA1071:AB1071)</f>
        <v>55090</v>
      </c>
      <c r="AD1071" s="8"/>
      <c r="AE1071" s="8">
        <f t="shared" ref="AE1071:AE1073" si="2920">SUM(AC1071:AD1071)</f>
        <v>55090</v>
      </c>
      <c r="AF1071" s="8"/>
      <c r="AG1071" s="8">
        <f>SUM(AE1071:AF1071)</f>
        <v>55090</v>
      </c>
      <c r="AH1071" s="83"/>
    </row>
    <row r="1072" spans="1:34" ht="31.5" hidden="1" outlineLevel="7" x14ac:dyDescent="0.2">
      <c r="A1072" s="11" t="s">
        <v>514</v>
      </c>
      <c r="B1072" s="11" t="s">
        <v>15</v>
      </c>
      <c r="C1072" s="11" t="s">
        <v>521</v>
      </c>
      <c r="D1072" s="11" t="s">
        <v>11</v>
      </c>
      <c r="E1072" s="15" t="s">
        <v>12</v>
      </c>
      <c r="F1072" s="8">
        <v>6130.8</v>
      </c>
      <c r="G1072" s="8"/>
      <c r="H1072" s="8">
        <f t="shared" si="2915"/>
        <v>6130.8</v>
      </c>
      <c r="I1072" s="8"/>
      <c r="J1072" s="8"/>
      <c r="K1072" s="8"/>
      <c r="L1072" s="8">
        <f t="shared" si="2916"/>
        <v>6130.8</v>
      </c>
      <c r="M1072" s="8"/>
      <c r="N1072" s="8">
        <f>SUM(L1072:M1072)</f>
        <v>6130.8</v>
      </c>
      <c r="O1072" s="8"/>
      <c r="P1072" s="8"/>
      <c r="Q1072" s="8">
        <f>SUM(N1072:P1072)</f>
        <v>6130.8</v>
      </c>
      <c r="R1072" s="8">
        <v>6130.8</v>
      </c>
      <c r="S1072" s="8"/>
      <c r="T1072" s="8">
        <f t="shared" si="2917"/>
        <v>6130.8</v>
      </c>
      <c r="U1072" s="8"/>
      <c r="V1072" s="8">
        <f t="shared" si="2918"/>
        <v>6130.8</v>
      </c>
      <c r="W1072" s="8"/>
      <c r="X1072" s="8">
        <f>SUM(V1072:W1072)</f>
        <v>6130.8</v>
      </c>
      <c r="Y1072" s="8"/>
      <c r="Z1072" s="8">
        <f>SUM(X1072:Y1072)</f>
        <v>6130.8</v>
      </c>
      <c r="AA1072" s="8">
        <v>5825</v>
      </c>
      <c r="AB1072" s="8"/>
      <c r="AC1072" s="8">
        <f t="shared" si="2919"/>
        <v>5825</v>
      </c>
      <c r="AD1072" s="8"/>
      <c r="AE1072" s="8">
        <f t="shared" si="2920"/>
        <v>5825</v>
      </c>
      <c r="AF1072" s="8"/>
      <c r="AG1072" s="8">
        <f>SUM(AE1072:AF1072)</f>
        <v>5825</v>
      </c>
      <c r="AH1072" s="83"/>
    </row>
    <row r="1073" spans="1:34" ht="15.75" hidden="1" outlineLevel="7" x14ac:dyDescent="0.2">
      <c r="A1073" s="11" t="s">
        <v>514</v>
      </c>
      <c r="B1073" s="11" t="s">
        <v>15</v>
      </c>
      <c r="C1073" s="11" t="s">
        <v>521</v>
      </c>
      <c r="D1073" s="11" t="s">
        <v>27</v>
      </c>
      <c r="E1073" s="15" t="s">
        <v>28</v>
      </c>
      <c r="F1073" s="8">
        <v>108.6</v>
      </c>
      <c r="G1073" s="8"/>
      <c r="H1073" s="8">
        <f t="shared" si="2915"/>
        <v>108.6</v>
      </c>
      <c r="I1073" s="8"/>
      <c r="J1073" s="8"/>
      <c r="K1073" s="8"/>
      <c r="L1073" s="8">
        <f t="shared" si="2916"/>
        <v>108.6</v>
      </c>
      <c r="M1073" s="8"/>
      <c r="N1073" s="8">
        <f>SUM(L1073:M1073)</f>
        <v>108.6</v>
      </c>
      <c r="O1073" s="8"/>
      <c r="P1073" s="8"/>
      <c r="Q1073" s="8">
        <f>SUM(N1073:P1073)</f>
        <v>108.6</v>
      </c>
      <c r="R1073" s="8">
        <v>108.6</v>
      </c>
      <c r="S1073" s="8"/>
      <c r="T1073" s="8">
        <f t="shared" si="2917"/>
        <v>108.6</v>
      </c>
      <c r="U1073" s="8"/>
      <c r="V1073" s="8">
        <f t="shared" si="2918"/>
        <v>108.6</v>
      </c>
      <c r="W1073" s="8"/>
      <c r="X1073" s="8">
        <f>SUM(V1073:W1073)</f>
        <v>108.6</v>
      </c>
      <c r="Y1073" s="8"/>
      <c r="Z1073" s="8">
        <f>SUM(X1073:Y1073)</f>
        <v>108.6</v>
      </c>
      <c r="AA1073" s="8">
        <v>108.6</v>
      </c>
      <c r="AB1073" s="8"/>
      <c r="AC1073" s="8">
        <f t="shared" si="2919"/>
        <v>108.6</v>
      </c>
      <c r="AD1073" s="8"/>
      <c r="AE1073" s="8">
        <f t="shared" si="2920"/>
        <v>108.6</v>
      </c>
      <c r="AF1073" s="8"/>
      <c r="AG1073" s="8">
        <f>SUM(AE1073:AF1073)</f>
        <v>108.6</v>
      </c>
      <c r="AH1073" s="83"/>
    </row>
    <row r="1074" spans="1:34" ht="31.5" outlineLevel="2" x14ac:dyDescent="0.2">
      <c r="A1074" s="5" t="s">
        <v>514</v>
      </c>
      <c r="B1074" s="5" t="s">
        <v>15</v>
      </c>
      <c r="C1074" s="5" t="s">
        <v>17</v>
      </c>
      <c r="D1074" s="5"/>
      <c r="E1074" s="18" t="s">
        <v>18</v>
      </c>
      <c r="F1074" s="4">
        <f>F1075+F1077</f>
        <v>22762</v>
      </c>
      <c r="G1074" s="4">
        <f t="shared" ref="G1074:J1074" si="2921">G1075+G1077</f>
        <v>0</v>
      </c>
      <c r="H1074" s="4">
        <f t="shared" si="2921"/>
        <v>22762</v>
      </c>
      <c r="I1074" s="4">
        <f t="shared" si="2921"/>
        <v>0</v>
      </c>
      <c r="J1074" s="4">
        <f t="shared" si="2921"/>
        <v>0</v>
      </c>
      <c r="K1074" s="4">
        <f t="shared" ref="K1074:L1074" si="2922">K1075+K1077</f>
        <v>0</v>
      </c>
      <c r="L1074" s="4">
        <f t="shared" si="2922"/>
        <v>22762</v>
      </c>
      <c r="M1074" s="4">
        <f t="shared" ref="M1074:Q1074" si="2923">M1075+M1077</f>
        <v>0</v>
      </c>
      <c r="N1074" s="4">
        <f t="shared" si="2923"/>
        <v>22762</v>
      </c>
      <c r="O1074" s="4">
        <f t="shared" si="2923"/>
        <v>0</v>
      </c>
      <c r="P1074" s="4">
        <f t="shared" si="2923"/>
        <v>54828.089509999998</v>
      </c>
      <c r="Q1074" s="4">
        <f t="shared" si="2923"/>
        <v>77590.089509999991</v>
      </c>
      <c r="R1074" s="4">
        <f t="shared" ref="R1074:AA1074" si="2924">R1075+R1077</f>
        <v>80333.299999999988</v>
      </c>
      <c r="S1074" s="4">
        <f t="shared" ref="S1074" si="2925">S1075+S1077</f>
        <v>0</v>
      </c>
      <c r="T1074" s="4">
        <f t="shared" ref="T1074:Z1074" si="2926">T1075+T1077</f>
        <v>80333.299999999988</v>
      </c>
      <c r="U1074" s="4">
        <f t="shared" si="2926"/>
        <v>0</v>
      </c>
      <c r="V1074" s="4">
        <f t="shared" si="2926"/>
        <v>80333.299999999988</v>
      </c>
      <c r="W1074" s="4">
        <f t="shared" si="2926"/>
        <v>-1383.01385</v>
      </c>
      <c r="X1074" s="4">
        <f t="shared" si="2926"/>
        <v>78950.28615</v>
      </c>
      <c r="Y1074" s="4">
        <f t="shared" si="2926"/>
        <v>0</v>
      </c>
      <c r="Z1074" s="4">
        <f t="shared" si="2926"/>
        <v>78950.28615</v>
      </c>
      <c r="AA1074" s="4">
        <f t="shared" si="2924"/>
        <v>119401.2</v>
      </c>
      <c r="AB1074" s="4">
        <f t="shared" ref="AB1074" si="2927">AB1075+AB1077</f>
        <v>0</v>
      </c>
      <c r="AC1074" s="4">
        <f t="shared" ref="AC1074:AG1074" si="2928">AC1075+AC1077</f>
        <v>119401.2</v>
      </c>
      <c r="AD1074" s="4">
        <f t="shared" si="2928"/>
        <v>0</v>
      </c>
      <c r="AE1074" s="4">
        <f t="shared" si="2928"/>
        <v>119401.2</v>
      </c>
      <c r="AF1074" s="4">
        <f t="shared" si="2928"/>
        <v>0</v>
      </c>
      <c r="AG1074" s="4">
        <f t="shared" si="2928"/>
        <v>119401.2</v>
      </c>
      <c r="AH1074" s="83"/>
    </row>
    <row r="1075" spans="1:34" ht="47.25" outlineLevel="3" x14ac:dyDescent="0.2">
      <c r="A1075" s="5" t="s">
        <v>514</v>
      </c>
      <c r="B1075" s="5" t="s">
        <v>15</v>
      </c>
      <c r="C1075" s="5" t="s">
        <v>522</v>
      </c>
      <c r="D1075" s="5"/>
      <c r="E1075" s="18" t="s">
        <v>779</v>
      </c>
      <c r="F1075" s="4">
        <f>F1076</f>
        <v>22762</v>
      </c>
      <c r="G1075" s="4">
        <f t="shared" ref="G1075:Q1075" si="2929">G1076</f>
        <v>0</v>
      </c>
      <c r="H1075" s="4">
        <f t="shared" si="2929"/>
        <v>22762</v>
      </c>
      <c r="I1075" s="4">
        <f t="shared" si="2929"/>
        <v>0</v>
      </c>
      <c r="J1075" s="4">
        <f t="shared" si="2929"/>
        <v>0</v>
      </c>
      <c r="K1075" s="4">
        <f t="shared" si="2929"/>
        <v>0</v>
      </c>
      <c r="L1075" s="4">
        <f t="shared" si="2929"/>
        <v>22762</v>
      </c>
      <c r="M1075" s="4">
        <f t="shared" si="2929"/>
        <v>0</v>
      </c>
      <c r="N1075" s="4">
        <f t="shared" si="2929"/>
        <v>22762</v>
      </c>
      <c r="O1075" s="4">
        <f t="shared" si="2929"/>
        <v>0</v>
      </c>
      <c r="P1075" s="4">
        <f t="shared" si="2929"/>
        <v>54828.089509999998</v>
      </c>
      <c r="Q1075" s="4">
        <f t="shared" si="2929"/>
        <v>77590.089509999991</v>
      </c>
      <c r="R1075" s="4">
        <f t="shared" ref="R1075:AA1075" si="2930">R1076</f>
        <v>43460.1</v>
      </c>
      <c r="S1075" s="4">
        <f t="shared" ref="S1075" si="2931">S1076</f>
        <v>0</v>
      </c>
      <c r="T1075" s="4">
        <f t="shared" ref="T1075:Z1075" si="2932">T1076</f>
        <v>43460.1</v>
      </c>
      <c r="U1075" s="4">
        <f t="shared" si="2932"/>
        <v>0</v>
      </c>
      <c r="V1075" s="4">
        <f t="shared" si="2932"/>
        <v>43460.1</v>
      </c>
      <c r="W1075" s="4">
        <f t="shared" si="2932"/>
        <v>-1383.01385</v>
      </c>
      <c r="X1075" s="4">
        <f t="shared" si="2932"/>
        <v>42077.086149999996</v>
      </c>
      <c r="Y1075" s="4">
        <f t="shared" si="2932"/>
        <v>0</v>
      </c>
      <c r="Z1075" s="4">
        <f t="shared" si="2932"/>
        <v>42077.086149999996</v>
      </c>
      <c r="AA1075" s="4">
        <f t="shared" si="2930"/>
        <v>43597.3</v>
      </c>
      <c r="AB1075" s="4">
        <f t="shared" ref="AB1075" si="2933">AB1076</f>
        <v>0</v>
      </c>
      <c r="AC1075" s="4">
        <f t="shared" ref="AC1075:AG1075" si="2934">AC1076</f>
        <v>43597.3</v>
      </c>
      <c r="AD1075" s="4">
        <f t="shared" si="2934"/>
        <v>0</v>
      </c>
      <c r="AE1075" s="4">
        <f t="shared" si="2934"/>
        <v>43597.3</v>
      </c>
      <c r="AF1075" s="4">
        <f t="shared" si="2934"/>
        <v>0</v>
      </c>
      <c r="AG1075" s="4">
        <f t="shared" si="2934"/>
        <v>43597.3</v>
      </c>
      <c r="AH1075" s="83"/>
    </row>
    <row r="1076" spans="1:34" ht="15.75" outlineLevel="7" x14ac:dyDescent="0.2">
      <c r="A1076" s="11" t="s">
        <v>514</v>
      </c>
      <c r="B1076" s="11" t="s">
        <v>15</v>
      </c>
      <c r="C1076" s="11" t="s">
        <v>522</v>
      </c>
      <c r="D1076" s="11" t="s">
        <v>27</v>
      </c>
      <c r="E1076" s="15" t="s">
        <v>28</v>
      </c>
      <c r="F1076" s="8">
        <v>22762</v>
      </c>
      <c r="G1076" s="8"/>
      <c r="H1076" s="8">
        <f t="shared" ref="H1076" si="2935">SUM(F1076:G1076)</f>
        <v>22762</v>
      </c>
      <c r="I1076" s="8"/>
      <c r="J1076" s="8"/>
      <c r="K1076" s="8"/>
      <c r="L1076" s="8">
        <f t="shared" ref="L1076" si="2936">SUM(H1076:K1076)</f>
        <v>22762</v>
      </c>
      <c r="M1076" s="8"/>
      <c r="N1076" s="8">
        <f>SUM(L1076:M1076)</f>
        <v>22762</v>
      </c>
      <c r="O1076" s="8"/>
      <c r="P1076" s="8">
        <f>53000+1828.08951</f>
        <v>54828.089509999998</v>
      </c>
      <c r="Q1076" s="8">
        <f>SUM(N1076:P1076)</f>
        <v>77590.089509999991</v>
      </c>
      <c r="R1076" s="8">
        <f>43597.5-137.4</f>
        <v>43460.1</v>
      </c>
      <c r="S1076" s="8"/>
      <c r="T1076" s="8">
        <f t="shared" ref="T1076" si="2937">SUM(R1076:S1076)</f>
        <v>43460.1</v>
      </c>
      <c r="U1076" s="8"/>
      <c r="V1076" s="8">
        <f t="shared" ref="V1076" si="2938">SUM(T1076:U1076)</f>
        <v>43460.1</v>
      </c>
      <c r="W1076" s="8">
        <f>-143.01385-1240</f>
        <v>-1383.01385</v>
      </c>
      <c r="X1076" s="8">
        <f>SUM(V1076:W1076)</f>
        <v>42077.086149999996</v>
      </c>
      <c r="Y1076" s="8"/>
      <c r="Z1076" s="8">
        <f>SUM(X1076:Y1076)</f>
        <v>42077.086149999996</v>
      </c>
      <c r="AA1076" s="8">
        <v>43597.3</v>
      </c>
      <c r="AB1076" s="8"/>
      <c r="AC1076" s="8">
        <f t="shared" ref="AC1076" si="2939">SUM(AA1076:AB1076)</f>
        <v>43597.3</v>
      </c>
      <c r="AD1076" s="8"/>
      <c r="AE1076" s="8">
        <f t="shared" ref="AE1076" si="2940">SUM(AC1076:AD1076)</f>
        <v>43597.3</v>
      </c>
      <c r="AF1076" s="8"/>
      <c r="AG1076" s="8">
        <f>SUM(AE1076:AF1076)</f>
        <v>43597.3</v>
      </c>
      <c r="AH1076" s="83"/>
    </row>
    <row r="1077" spans="1:34" ht="15.75" hidden="1" outlineLevel="3" x14ac:dyDescent="0.2">
      <c r="A1077" s="5" t="s">
        <v>514</v>
      </c>
      <c r="B1077" s="5" t="s">
        <v>15</v>
      </c>
      <c r="C1077" s="5" t="s">
        <v>523</v>
      </c>
      <c r="D1077" s="5"/>
      <c r="E1077" s="18" t="s">
        <v>524</v>
      </c>
      <c r="F1077" s="4">
        <f>F1078</f>
        <v>0</v>
      </c>
      <c r="G1077" s="4">
        <f t="shared" ref="G1077:Q1077" si="2941">G1078</f>
        <v>0</v>
      </c>
      <c r="H1077" s="4">
        <f t="shared" si="2941"/>
        <v>0</v>
      </c>
      <c r="I1077" s="4">
        <f t="shared" si="2941"/>
        <v>0</v>
      </c>
      <c r="J1077" s="4">
        <f t="shared" si="2941"/>
        <v>0</v>
      </c>
      <c r="K1077" s="4">
        <f t="shared" si="2941"/>
        <v>0</v>
      </c>
      <c r="L1077" s="4">
        <f t="shared" si="2941"/>
        <v>0</v>
      </c>
      <c r="M1077" s="4">
        <f t="shared" si="2941"/>
        <v>0</v>
      </c>
      <c r="N1077" s="4">
        <f t="shared" si="2941"/>
        <v>0</v>
      </c>
      <c r="O1077" s="4">
        <f t="shared" si="2941"/>
        <v>0</v>
      </c>
      <c r="P1077" s="4">
        <f t="shared" si="2941"/>
        <v>0</v>
      </c>
      <c r="Q1077" s="4">
        <f t="shared" si="2941"/>
        <v>0</v>
      </c>
      <c r="R1077" s="4">
        <f t="shared" ref="R1077:AA1077" si="2942">R1078</f>
        <v>36873.199999999997</v>
      </c>
      <c r="S1077" s="4">
        <f t="shared" ref="S1077" si="2943">S1078</f>
        <v>0</v>
      </c>
      <c r="T1077" s="4">
        <f t="shared" ref="T1077:Z1077" si="2944">T1078</f>
        <v>36873.199999999997</v>
      </c>
      <c r="U1077" s="4">
        <f t="shared" si="2944"/>
        <v>0</v>
      </c>
      <c r="V1077" s="4">
        <f t="shared" si="2944"/>
        <v>36873.199999999997</v>
      </c>
      <c r="W1077" s="4">
        <f t="shared" si="2944"/>
        <v>0</v>
      </c>
      <c r="X1077" s="4">
        <f t="shared" si="2944"/>
        <v>36873.199999999997</v>
      </c>
      <c r="Y1077" s="4">
        <f t="shared" si="2944"/>
        <v>0</v>
      </c>
      <c r="Z1077" s="4">
        <f t="shared" si="2944"/>
        <v>36873.199999999997</v>
      </c>
      <c r="AA1077" s="4">
        <f t="shared" si="2942"/>
        <v>75803.899999999994</v>
      </c>
      <c r="AB1077" s="4">
        <f t="shared" ref="AB1077" si="2945">AB1078</f>
        <v>0</v>
      </c>
      <c r="AC1077" s="4">
        <f t="shared" ref="AC1077:AG1077" si="2946">AC1078</f>
        <v>75803.899999999994</v>
      </c>
      <c r="AD1077" s="4">
        <f t="shared" si="2946"/>
        <v>0</v>
      </c>
      <c r="AE1077" s="4">
        <f t="shared" si="2946"/>
        <v>75803.899999999994</v>
      </c>
      <c r="AF1077" s="4">
        <f t="shared" si="2946"/>
        <v>0</v>
      </c>
      <c r="AG1077" s="4">
        <f t="shared" si="2946"/>
        <v>75803.899999999994</v>
      </c>
      <c r="AH1077" s="83"/>
    </row>
    <row r="1078" spans="1:34" ht="15.75" hidden="1" outlineLevel="7" x14ac:dyDescent="0.2">
      <c r="A1078" s="11" t="s">
        <v>514</v>
      </c>
      <c r="B1078" s="11" t="s">
        <v>15</v>
      </c>
      <c r="C1078" s="11" t="s">
        <v>523</v>
      </c>
      <c r="D1078" s="11" t="s">
        <v>27</v>
      </c>
      <c r="E1078" s="15" t="s">
        <v>28</v>
      </c>
      <c r="F1078" s="8"/>
      <c r="G1078" s="8"/>
      <c r="H1078" s="8">
        <f t="shared" ref="H1078" si="2947">SUM(F1078:G1078)</f>
        <v>0</v>
      </c>
      <c r="I1078" s="8"/>
      <c r="J1078" s="8"/>
      <c r="K1078" s="8"/>
      <c r="L1078" s="8">
        <f t="shared" ref="L1078" si="2948">SUM(H1078:K1078)</f>
        <v>0</v>
      </c>
      <c r="M1078" s="8"/>
      <c r="N1078" s="8">
        <f>SUM(L1078:M1078)</f>
        <v>0</v>
      </c>
      <c r="O1078" s="8"/>
      <c r="P1078" s="8"/>
      <c r="Q1078" s="8">
        <f>SUM(N1078:P1078)</f>
        <v>0</v>
      </c>
      <c r="R1078" s="8">
        <v>36873.199999999997</v>
      </c>
      <c r="S1078" s="8"/>
      <c r="T1078" s="8">
        <f t="shared" ref="T1078" si="2949">SUM(R1078:S1078)</f>
        <v>36873.199999999997</v>
      </c>
      <c r="U1078" s="8"/>
      <c r="V1078" s="8">
        <f t="shared" ref="V1078" si="2950">SUM(T1078:U1078)</f>
        <v>36873.199999999997</v>
      </c>
      <c r="W1078" s="8"/>
      <c r="X1078" s="8">
        <f>SUM(V1078:W1078)</f>
        <v>36873.199999999997</v>
      </c>
      <c r="Y1078" s="8"/>
      <c r="Z1078" s="8">
        <f>SUM(X1078:Y1078)</f>
        <v>36873.199999999997</v>
      </c>
      <c r="AA1078" s="8">
        <v>75803.899999999994</v>
      </c>
      <c r="AB1078" s="8"/>
      <c r="AC1078" s="8">
        <f t="shared" ref="AC1078" si="2951">SUM(AA1078:AB1078)</f>
        <v>75803.899999999994</v>
      </c>
      <c r="AD1078" s="8"/>
      <c r="AE1078" s="8">
        <f t="shared" ref="AE1078" si="2952">SUM(AC1078:AD1078)</f>
        <v>75803.899999999994</v>
      </c>
      <c r="AF1078" s="8"/>
      <c r="AG1078" s="8">
        <f>SUM(AE1078:AF1078)</f>
        <v>75803.899999999994</v>
      </c>
      <c r="AH1078" s="83"/>
    </row>
    <row r="1079" spans="1:34" ht="15.75" hidden="1" outlineLevel="7" x14ac:dyDescent="0.2">
      <c r="A1079" s="5" t="s">
        <v>514</v>
      </c>
      <c r="B1079" s="5" t="s">
        <v>553</v>
      </c>
      <c r="C1079" s="11"/>
      <c r="D1079" s="11"/>
      <c r="E1079" s="12" t="s">
        <v>537</v>
      </c>
      <c r="F1079" s="4">
        <f>F1080</f>
        <v>150.9</v>
      </c>
      <c r="G1079" s="4">
        <f t="shared" ref="G1079:Q1080" si="2953">G1080</f>
        <v>0</v>
      </c>
      <c r="H1079" s="4">
        <f t="shared" si="2953"/>
        <v>150.9</v>
      </c>
      <c r="I1079" s="4">
        <f t="shared" si="2953"/>
        <v>0</v>
      </c>
      <c r="J1079" s="4">
        <f t="shared" si="2953"/>
        <v>0</v>
      </c>
      <c r="K1079" s="4">
        <f t="shared" si="2953"/>
        <v>0</v>
      </c>
      <c r="L1079" s="4">
        <f t="shared" si="2953"/>
        <v>150.9</v>
      </c>
      <c r="M1079" s="4">
        <f t="shared" si="2953"/>
        <v>0</v>
      </c>
      <c r="N1079" s="4">
        <f t="shared" si="2953"/>
        <v>150.9</v>
      </c>
      <c r="O1079" s="4">
        <f t="shared" si="2953"/>
        <v>0</v>
      </c>
      <c r="P1079" s="4">
        <f t="shared" si="2953"/>
        <v>0</v>
      </c>
      <c r="Q1079" s="4">
        <f t="shared" si="2953"/>
        <v>150.9</v>
      </c>
      <c r="R1079" s="4">
        <f t="shared" ref="R1079:AA1079" si="2954">R1080</f>
        <v>150.9</v>
      </c>
      <c r="S1079" s="4">
        <f t="shared" ref="S1079:S1080" si="2955">S1080</f>
        <v>0</v>
      </c>
      <c r="T1079" s="4">
        <f t="shared" ref="T1079:Z1080" si="2956">T1080</f>
        <v>150.9</v>
      </c>
      <c r="U1079" s="4">
        <f t="shared" si="2956"/>
        <v>0</v>
      </c>
      <c r="V1079" s="4">
        <f t="shared" si="2956"/>
        <v>150.9</v>
      </c>
      <c r="W1079" s="4">
        <f t="shared" si="2956"/>
        <v>0</v>
      </c>
      <c r="X1079" s="4">
        <f t="shared" si="2956"/>
        <v>150.9</v>
      </c>
      <c r="Y1079" s="4">
        <f t="shared" si="2956"/>
        <v>0</v>
      </c>
      <c r="Z1079" s="4">
        <f t="shared" si="2956"/>
        <v>150.9</v>
      </c>
      <c r="AA1079" s="4">
        <f t="shared" si="2954"/>
        <v>150.9</v>
      </c>
      <c r="AB1079" s="4">
        <f t="shared" ref="AB1079:AB1080" si="2957">AB1080</f>
        <v>0</v>
      </c>
      <c r="AC1079" s="4">
        <f t="shared" ref="AC1079:AG1080" si="2958">AC1080</f>
        <v>150.9</v>
      </c>
      <c r="AD1079" s="4">
        <f t="shared" si="2958"/>
        <v>0</v>
      </c>
      <c r="AE1079" s="4">
        <f t="shared" si="2958"/>
        <v>150.9</v>
      </c>
      <c r="AF1079" s="4">
        <f t="shared" si="2958"/>
        <v>0</v>
      </c>
      <c r="AG1079" s="4">
        <f t="shared" si="2958"/>
        <v>150.9</v>
      </c>
      <c r="AH1079" s="83"/>
    </row>
    <row r="1080" spans="1:34" ht="31.5" hidden="1" outlineLevel="1" x14ac:dyDescent="0.2">
      <c r="A1080" s="5" t="s">
        <v>514</v>
      </c>
      <c r="B1080" s="5" t="s">
        <v>21</v>
      </c>
      <c r="C1080" s="5"/>
      <c r="D1080" s="5"/>
      <c r="E1080" s="18" t="s">
        <v>22</v>
      </c>
      <c r="F1080" s="4">
        <f>F1081</f>
        <v>150.9</v>
      </c>
      <c r="G1080" s="4">
        <f t="shared" si="2953"/>
        <v>0</v>
      </c>
      <c r="H1080" s="4">
        <f t="shared" si="2953"/>
        <v>150.9</v>
      </c>
      <c r="I1080" s="4">
        <f t="shared" si="2953"/>
        <v>0</v>
      </c>
      <c r="J1080" s="4">
        <f t="shared" si="2953"/>
        <v>0</v>
      </c>
      <c r="K1080" s="4">
        <f t="shared" si="2953"/>
        <v>0</v>
      </c>
      <c r="L1080" s="4">
        <f t="shared" si="2953"/>
        <v>150.9</v>
      </c>
      <c r="M1080" s="4">
        <f t="shared" si="2953"/>
        <v>0</v>
      </c>
      <c r="N1080" s="4">
        <f t="shared" si="2953"/>
        <v>150.9</v>
      </c>
      <c r="O1080" s="4">
        <f t="shared" si="2953"/>
        <v>0</v>
      </c>
      <c r="P1080" s="4">
        <f t="shared" si="2953"/>
        <v>0</v>
      </c>
      <c r="Q1080" s="4">
        <f t="shared" si="2953"/>
        <v>150.9</v>
      </c>
      <c r="R1080" s="4">
        <f t="shared" ref="R1080:AA1080" si="2959">R1081</f>
        <v>150.9</v>
      </c>
      <c r="S1080" s="4">
        <f t="shared" si="2955"/>
        <v>0</v>
      </c>
      <c r="T1080" s="4">
        <f t="shared" si="2956"/>
        <v>150.9</v>
      </c>
      <c r="U1080" s="4">
        <f t="shared" si="2956"/>
        <v>0</v>
      </c>
      <c r="V1080" s="4">
        <f t="shared" si="2956"/>
        <v>150.9</v>
      </c>
      <c r="W1080" s="4">
        <f t="shared" si="2956"/>
        <v>0</v>
      </c>
      <c r="X1080" s="4">
        <f t="shared" si="2956"/>
        <v>150.9</v>
      </c>
      <c r="Y1080" s="4">
        <f t="shared" si="2956"/>
        <v>0</v>
      </c>
      <c r="Z1080" s="4">
        <f t="shared" si="2956"/>
        <v>150.9</v>
      </c>
      <c r="AA1080" s="4">
        <f t="shared" si="2959"/>
        <v>150.9</v>
      </c>
      <c r="AB1080" s="4">
        <f t="shared" si="2957"/>
        <v>0</v>
      </c>
      <c r="AC1080" s="4">
        <f t="shared" si="2958"/>
        <v>150.9</v>
      </c>
      <c r="AD1080" s="4">
        <f t="shared" si="2958"/>
        <v>0</v>
      </c>
      <c r="AE1080" s="4">
        <f t="shared" si="2958"/>
        <v>150.9</v>
      </c>
      <c r="AF1080" s="4">
        <f t="shared" si="2958"/>
        <v>0</v>
      </c>
      <c r="AG1080" s="4">
        <f t="shared" si="2958"/>
        <v>150.9</v>
      </c>
      <c r="AH1080" s="83"/>
    </row>
    <row r="1081" spans="1:34" ht="31.5" hidden="1" outlineLevel="2" x14ac:dyDescent="0.2">
      <c r="A1081" s="5" t="s">
        <v>514</v>
      </c>
      <c r="B1081" s="5" t="s">
        <v>21</v>
      </c>
      <c r="C1081" s="5" t="s">
        <v>52</v>
      </c>
      <c r="D1081" s="5"/>
      <c r="E1081" s="18" t="s">
        <v>53</v>
      </c>
      <c r="F1081" s="4">
        <f>F1082+F1086</f>
        <v>150.9</v>
      </c>
      <c r="G1081" s="4">
        <f t="shared" ref="G1081:J1081" si="2960">G1082+G1086</f>
        <v>0</v>
      </c>
      <c r="H1081" s="4">
        <f t="shared" si="2960"/>
        <v>150.9</v>
      </c>
      <c r="I1081" s="4">
        <f t="shared" si="2960"/>
        <v>0</v>
      </c>
      <c r="J1081" s="4">
        <f t="shared" si="2960"/>
        <v>0</v>
      </c>
      <c r="K1081" s="4">
        <f t="shared" ref="K1081:L1081" si="2961">K1082+K1086</f>
        <v>0</v>
      </c>
      <c r="L1081" s="4">
        <f t="shared" si="2961"/>
        <v>150.9</v>
      </c>
      <c r="M1081" s="4">
        <f t="shared" ref="M1081:Q1081" si="2962">M1082+M1086</f>
        <v>0</v>
      </c>
      <c r="N1081" s="4">
        <f t="shared" si="2962"/>
        <v>150.9</v>
      </c>
      <c r="O1081" s="4">
        <f t="shared" si="2962"/>
        <v>0</v>
      </c>
      <c r="P1081" s="4">
        <f t="shared" si="2962"/>
        <v>0</v>
      </c>
      <c r="Q1081" s="4">
        <f t="shared" si="2962"/>
        <v>150.9</v>
      </c>
      <c r="R1081" s="4">
        <f t="shared" ref="R1081:AA1081" si="2963">R1082+R1086</f>
        <v>150.9</v>
      </c>
      <c r="S1081" s="4">
        <f t="shared" ref="S1081" si="2964">S1082+S1086</f>
        <v>0</v>
      </c>
      <c r="T1081" s="4">
        <f t="shared" ref="T1081:Z1081" si="2965">T1082+T1086</f>
        <v>150.9</v>
      </c>
      <c r="U1081" s="4">
        <f t="shared" si="2965"/>
        <v>0</v>
      </c>
      <c r="V1081" s="4">
        <f t="shared" si="2965"/>
        <v>150.9</v>
      </c>
      <c r="W1081" s="4">
        <f t="shared" si="2965"/>
        <v>0</v>
      </c>
      <c r="X1081" s="4">
        <f t="shared" si="2965"/>
        <v>150.9</v>
      </c>
      <c r="Y1081" s="4">
        <f t="shared" si="2965"/>
        <v>0</v>
      </c>
      <c r="Z1081" s="4">
        <f t="shared" si="2965"/>
        <v>150.9</v>
      </c>
      <c r="AA1081" s="4">
        <f t="shared" si="2963"/>
        <v>150.9</v>
      </c>
      <c r="AB1081" s="4">
        <f t="shared" ref="AB1081" si="2966">AB1082+AB1086</f>
        <v>0</v>
      </c>
      <c r="AC1081" s="4">
        <f t="shared" ref="AC1081:AG1081" si="2967">AC1082+AC1086</f>
        <v>150.9</v>
      </c>
      <c r="AD1081" s="4">
        <f t="shared" si="2967"/>
        <v>0</v>
      </c>
      <c r="AE1081" s="4">
        <f t="shared" si="2967"/>
        <v>150.9</v>
      </c>
      <c r="AF1081" s="4">
        <f t="shared" si="2967"/>
        <v>0</v>
      </c>
      <c r="AG1081" s="4">
        <f t="shared" si="2967"/>
        <v>150.9</v>
      </c>
      <c r="AH1081" s="83"/>
    </row>
    <row r="1082" spans="1:34" ht="31.5" hidden="1" outlineLevel="3" x14ac:dyDescent="0.2">
      <c r="A1082" s="5" t="s">
        <v>514</v>
      </c>
      <c r="B1082" s="5" t="s">
        <v>21</v>
      </c>
      <c r="C1082" s="5" t="s">
        <v>98</v>
      </c>
      <c r="D1082" s="5"/>
      <c r="E1082" s="18" t="s">
        <v>99</v>
      </c>
      <c r="F1082" s="4">
        <f>F1083</f>
        <v>50.9</v>
      </c>
      <c r="G1082" s="4">
        <f t="shared" ref="G1082:Q1084" si="2968">G1083</f>
        <v>0</v>
      </c>
      <c r="H1082" s="4">
        <f t="shared" si="2968"/>
        <v>50.9</v>
      </c>
      <c r="I1082" s="4">
        <f t="shared" si="2968"/>
        <v>0</v>
      </c>
      <c r="J1082" s="4">
        <f t="shared" si="2968"/>
        <v>0</v>
      </c>
      <c r="K1082" s="4">
        <f t="shared" si="2968"/>
        <v>0</v>
      </c>
      <c r="L1082" s="4">
        <f t="shared" si="2968"/>
        <v>50.9</v>
      </c>
      <c r="M1082" s="4">
        <f t="shared" si="2968"/>
        <v>0</v>
      </c>
      <c r="N1082" s="4">
        <f t="shared" si="2968"/>
        <v>50.9</v>
      </c>
      <c r="O1082" s="4">
        <f t="shared" si="2968"/>
        <v>0</v>
      </c>
      <c r="P1082" s="4">
        <f t="shared" si="2968"/>
        <v>0</v>
      </c>
      <c r="Q1082" s="4">
        <f t="shared" si="2968"/>
        <v>50.9</v>
      </c>
      <c r="R1082" s="4">
        <f t="shared" ref="R1082:R1084" si="2969">R1083</f>
        <v>50.9</v>
      </c>
      <c r="S1082" s="4">
        <f t="shared" ref="S1082:S1084" si="2970">S1083</f>
        <v>0</v>
      </c>
      <c r="T1082" s="4">
        <f t="shared" ref="T1082:Z1084" si="2971">T1083</f>
        <v>50.9</v>
      </c>
      <c r="U1082" s="4">
        <f t="shared" si="2971"/>
        <v>0</v>
      </c>
      <c r="V1082" s="4">
        <f t="shared" si="2971"/>
        <v>50.9</v>
      </c>
      <c r="W1082" s="4">
        <f t="shared" si="2971"/>
        <v>0</v>
      </c>
      <c r="X1082" s="4">
        <f t="shared" si="2971"/>
        <v>50.9</v>
      </c>
      <c r="Y1082" s="4">
        <f t="shared" si="2971"/>
        <v>0</v>
      </c>
      <c r="Z1082" s="4">
        <f t="shared" si="2971"/>
        <v>50.9</v>
      </c>
      <c r="AA1082" s="4">
        <f t="shared" ref="AA1082:AA1084" si="2972">AA1083</f>
        <v>50.9</v>
      </c>
      <c r="AB1082" s="4">
        <f t="shared" ref="AB1082:AB1084" si="2973">AB1083</f>
        <v>0</v>
      </c>
      <c r="AC1082" s="4">
        <f t="shared" ref="AC1082:AG1084" si="2974">AC1083</f>
        <v>50.9</v>
      </c>
      <c r="AD1082" s="4">
        <f t="shared" si="2974"/>
        <v>0</v>
      </c>
      <c r="AE1082" s="4">
        <f t="shared" si="2974"/>
        <v>50.9</v>
      </c>
      <c r="AF1082" s="4">
        <f t="shared" si="2974"/>
        <v>0</v>
      </c>
      <c r="AG1082" s="4">
        <f t="shared" si="2974"/>
        <v>50.9</v>
      </c>
      <c r="AH1082" s="83"/>
    </row>
    <row r="1083" spans="1:34" ht="47.25" hidden="1" outlineLevel="4" x14ac:dyDescent="0.2">
      <c r="A1083" s="5" t="s">
        <v>514</v>
      </c>
      <c r="B1083" s="5" t="s">
        <v>21</v>
      </c>
      <c r="C1083" s="5" t="s">
        <v>100</v>
      </c>
      <c r="D1083" s="5"/>
      <c r="E1083" s="18" t="s">
        <v>101</v>
      </c>
      <c r="F1083" s="4">
        <f>F1084</f>
        <v>50.9</v>
      </c>
      <c r="G1083" s="4">
        <f t="shared" si="2968"/>
        <v>0</v>
      </c>
      <c r="H1083" s="4">
        <f t="shared" si="2968"/>
        <v>50.9</v>
      </c>
      <c r="I1083" s="4">
        <f t="shared" si="2968"/>
        <v>0</v>
      </c>
      <c r="J1083" s="4">
        <f t="shared" si="2968"/>
        <v>0</v>
      </c>
      <c r="K1083" s="4">
        <f t="shared" si="2968"/>
        <v>0</v>
      </c>
      <c r="L1083" s="4">
        <f t="shared" si="2968"/>
        <v>50.9</v>
      </c>
      <c r="M1083" s="4">
        <f t="shared" si="2968"/>
        <v>0</v>
      </c>
      <c r="N1083" s="4">
        <f t="shared" si="2968"/>
        <v>50.9</v>
      </c>
      <c r="O1083" s="4">
        <f t="shared" si="2968"/>
        <v>0</v>
      </c>
      <c r="P1083" s="4">
        <f t="shared" si="2968"/>
        <v>0</v>
      </c>
      <c r="Q1083" s="4">
        <f t="shared" si="2968"/>
        <v>50.9</v>
      </c>
      <c r="R1083" s="4">
        <f t="shared" si="2969"/>
        <v>50.9</v>
      </c>
      <c r="S1083" s="4">
        <f t="shared" si="2970"/>
        <v>0</v>
      </c>
      <c r="T1083" s="4">
        <f t="shared" si="2971"/>
        <v>50.9</v>
      </c>
      <c r="U1083" s="4">
        <f t="shared" si="2971"/>
        <v>0</v>
      </c>
      <c r="V1083" s="4">
        <f t="shared" si="2971"/>
        <v>50.9</v>
      </c>
      <c r="W1083" s="4">
        <f t="shared" si="2971"/>
        <v>0</v>
      </c>
      <c r="X1083" s="4">
        <f t="shared" si="2971"/>
        <v>50.9</v>
      </c>
      <c r="Y1083" s="4">
        <f t="shared" si="2971"/>
        <v>0</v>
      </c>
      <c r="Z1083" s="4">
        <f t="shared" si="2971"/>
        <v>50.9</v>
      </c>
      <c r="AA1083" s="4">
        <f t="shared" si="2972"/>
        <v>50.9</v>
      </c>
      <c r="AB1083" s="4">
        <f t="shared" si="2973"/>
        <v>0</v>
      </c>
      <c r="AC1083" s="4">
        <f t="shared" si="2974"/>
        <v>50.9</v>
      </c>
      <c r="AD1083" s="4">
        <f t="shared" si="2974"/>
        <v>0</v>
      </c>
      <c r="AE1083" s="4">
        <f t="shared" si="2974"/>
        <v>50.9</v>
      </c>
      <c r="AF1083" s="4">
        <f t="shared" si="2974"/>
        <v>0</v>
      </c>
      <c r="AG1083" s="4">
        <f t="shared" si="2974"/>
        <v>50.9</v>
      </c>
      <c r="AH1083" s="83"/>
    </row>
    <row r="1084" spans="1:34" ht="15.75" hidden="1" outlineLevel="5" x14ac:dyDescent="0.2">
      <c r="A1084" s="5" t="s">
        <v>514</v>
      </c>
      <c r="B1084" s="5" t="s">
        <v>21</v>
      </c>
      <c r="C1084" s="5" t="s">
        <v>102</v>
      </c>
      <c r="D1084" s="5"/>
      <c r="E1084" s="18" t="s">
        <v>103</v>
      </c>
      <c r="F1084" s="4">
        <f>F1085</f>
        <v>50.9</v>
      </c>
      <c r="G1084" s="4">
        <f t="shared" si="2968"/>
        <v>0</v>
      </c>
      <c r="H1084" s="4">
        <f t="shared" si="2968"/>
        <v>50.9</v>
      </c>
      <c r="I1084" s="4">
        <f t="shared" si="2968"/>
        <v>0</v>
      </c>
      <c r="J1084" s="4">
        <f t="shared" si="2968"/>
        <v>0</v>
      </c>
      <c r="K1084" s="4">
        <f t="shared" si="2968"/>
        <v>0</v>
      </c>
      <c r="L1084" s="4">
        <f t="shared" si="2968"/>
        <v>50.9</v>
      </c>
      <c r="M1084" s="4">
        <f t="shared" si="2968"/>
        <v>0</v>
      </c>
      <c r="N1084" s="4">
        <f t="shared" si="2968"/>
        <v>50.9</v>
      </c>
      <c r="O1084" s="4">
        <f t="shared" si="2968"/>
        <v>0</v>
      </c>
      <c r="P1084" s="4">
        <f t="shared" si="2968"/>
        <v>0</v>
      </c>
      <c r="Q1084" s="4">
        <f t="shared" si="2968"/>
        <v>50.9</v>
      </c>
      <c r="R1084" s="4">
        <f t="shared" si="2969"/>
        <v>50.9</v>
      </c>
      <c r="S1084" s="4">
        <f t="shared" si="2970"/>
        <v>0</v>
      </c>
      <c r="T1084" s="4">
        <f t="shared" si="2971"/>
        <v>50.9</v>
      </c>
      <c r="U1084" s="4">
        <f t="shared" si="2971"/>
        <v>0</v>
      </c>
      <c r="V1084" s="4">
        <f t="shared" si="2971"/>
        <v>50.9</v>
      </c>
      <c r="W1084" s="4">
        <f t="shared" si="2971"/>
        <v>0</v>
      </c>
      <c r="X1084" s="4">
        <f t="shared" si="2971"/>
        <v>50.9</v>
      </c>
      <c r="Y1084" s="4">
        <f t="shared" si="2971"/>
        <v>0</v>
      </c>
      <c r="Z1084" s="4">
        <f t="shared" si="2971"/>
        <v>50.9</v>
      </c>
      <c r="AA1084" s="4">
        <f t="shared" si="2972"/>
        <v>50.9</v>
      </c>
      <c r="AB1084" s="4">
        <f t="shared" si="2973"/>
        <v>0</v>
      </c>
      <c r="AC1084" s="4">
        <f t="shared" si="2974"/>
        <v>50.9</v>
      </c>
      <c r="AD1084" s="4">
        <f t="shared" si="2974"/>
        <v>0</v>
      </c>
      <c r="AE1084" s="4">
        <f t="shared" si="2974"/>
        <v>50.9</v>
      </c>
      <c r="AF1084" s="4">
        <f t="shared" si="2974"/>
        <v>0</v>
      </c>
      <c r="AG1084" s="4">
        <f t="shared" si="2974"/>
        <v>50.9</v>
      </c>
      <c r="AH1084" s="83"/>
    </row>
    <row r="1085" spans="1:34" ht="31.5" hidden="1" outlineLevel="7" x14ac:dyDescent="0.2">
      <c r="A1085" s="11" t="s">
        <v>514</v>
      </c>
      <c r="B1085" s="11" t="s">
        <v>21</v>
      </c>
      <c r="C1085" s="11" t="s">
        <v>102</v>
      </c>
      <c r="D1085" s="11" t="s">
        <v>11</v>
      </c>
      <c r="E1085" s="15" t="s">
        <v>12</v>
      </c>
      <c r="F1085" s="8">
        <v>50.9</v>
      </c>
      <c r="G1085" s="8"/>
      <c r="H1085" s="8">
        <f t="shared" ref="H1085" si="2975">SUM(F1085:G1085)</f>
        <v>50.9</v>
      </c>
      <c r="I1085" s="8"/>
      <c r="J1085" s="8"/>
      <c r="K1085" s="8"/>
      <c r="L1085" s="8">
        <f t="shared" ref="L1085" si="2976">SUM(H1085:K1085)</f>
        <v>50.9</v>
      </c>
      <c r="M1085" s="8"/>
      <c r="N1085" s="8">
        <f>SUM(L1085:M1085)</f>
        <v>50.9</v>
      </c>
      <c r="O1085" s="8"/>
      <c r="P1085" s="8"/>
      <c r="Q1085" s="8">
        <f>SUM(N1085:P1085)</f>
        <v>50.9</v>
      </c>
      <c r="R1085" s="8">
        <v>50.9</v>
      </c>
      <c r="S1085" s="8"/>
      <c r="T1085" s="8">
        <f t="shared" ref="T1085" si="2977">SUM(R1085:S1085)</f>
        <v>50.9</v>
      </c>
      <c r="U1085" s="8"/>
      <c r="V1085" s="8">
        <f t="shared" ref="V1085" si="2978">SUM(T1085:U1085)</f>
        <v>50.9</v>
      </c>
      <c r="W1085" s="8"/>
      <c r="X1085" s="8">
        <f>SUM(V1085:W1085)</f>
        <v>50.9</v>
      </c>
      <c r="Y1085" s="8"/>
      <c r="Z1085" s="8">
        <f>SUM(X1085:Y1085)</f>
        <v>50.9</v>
      </c>
      <c r="AA1085" s="8">
        <v>50.9</v>
      </c>
      <c r="AB1085" s="8"/>
      <c r="AC1085" s="8">
        <f t="shared" ref="AC1085" si="2979">SUM(AA1085:AB1085)</f>
        <v>50.9</v>
      </c>
      <c r="AD1085" s="8"/>
      <c r="AE1085" s="8">
        <f t="shared" ref="AE1085" si="2980">SUM(AC1085:AD1085)</f>
        <v>50.9</v>
      </c>
      <c r="AF1085" s="8"/>
      <c r="AG1085" s="8">
        <f>SUM(AE1085:AF1085)</f>
        <v>50.9</v>
      </c>
      <c r="AH1085" s="83"/>
    </row>
    <row r="1086" spans="1:34" ht="47.25" hidden="1" outlineLevel="3" x14ac:dyDescent="0.2">
      <c r="A1086" s="5" t="s">
        <v>514</v>
      </c>
      <c r="B1086" s="5" t="s">
        <v>21</v>
      </c>
      <c r="C1086" s="5" t="s">
        <v>54</v>
      </c>
      <c r="D1086" s="5"/>
      <c r="E1086" s="18" t="s">
        <v>55</v>
      </c>
      <c r="F1086" s="4">
        <f>F1087</f>
        <v>100</v>
      </c>
      <c r="G1086" s="4">
        <f t="shared" ref="G1086:Q1088" si="2981">G1087</f>
        <v>0</v>
      </c>
      <c r="H1086" s="4">
        <f t="shared" si="2981"/>
        <v>100</v>
      </c>
      <c r="I1086" s="4">
        <f t="shared" si="2981"/>
        <v>0</v>
      </c>
      <c r="J1086" s="4">
        <f t="shared" si="2981"/>
        <v>0</v>
      </c>
      <c r="K1086" s="4">
        <f t="shared" si="2981"/>
        <v>0</v>
      </c>
      <c r="L1086" s="4">
        <f t="shared" si="2981"/>
        <v>100</v>
      </c>
      <c r="M1086" s="4">
        <f t="shared" si="2981"/>
        <v>0</v>
      </c>
      <c r="N1086" s="4">
        <f t="shared" si="2981"/>
        <v>100</v>
      </c>
      <c r="O1086" s="4">
        <f t="shared" si="2981"/>
        <v>0</v>
      </c>
      <c r="P1086" s="4">
        <f t="shared" si="2981"/>
        <v>0</v>
      </c>
      <c r="Q1086" s="4">
        <f t="shared" si="2981"/>
        <v>100</v>
      </c>
      <c r="R1086" s="4">
        <f t="shared" ref="R1086:AA1088" si="2982">R1087</f>
        <v>100</v>
      </c>
      <c r="S1086" s="4">
        <f t="shared" ref="S1086:S1088" si="2983">S1087</f>
        <v>0</v>
      </c>
      <c r="T1086" s="4">
        <f t="shared" ref="T1086:Z1088" si="2984">T1087</f>
        <v>100</v>
      </c>
      <c r="U1086" s="4">
        <f t="shared" si="2984"/>
        <v>0</v>
      </c>
      <c r="V1086" s="4">
        <f t="shared" si="2984"/>
        <v>100</v>
      </c>
      <c r="W1086" s="4">
        <f t="shared" si="2984"/>
        <v>0</v>
      </c>
      <c r="X1086" s="4">
        <f t="shared" si="2984"/>
        <v>100</v>
      </c>
      <c r="Y1086" s="4">
        <f t="shared" si="2984"/>
        <v>0</v>
      </c>
      <c r="Z1086" s="4">
        <f t="shared" si="2984"/>
        <v>100</v>
      </c>
      <c r="AA1086" s="4">
        <f t="shared" si="2982"/>
        <v>100</v>
      </c>
      <c r="AB1086" s="4">
        <f t="shared" ref="AB1086:AB1088" si="2985">AB1087</f>
        <v>0</v>
      </c>
      <c r="AC1086" s="4">
        <f t="shared" ref="AC1086:AG1088" si="2986">AC1087</f>
        <v>100</v>
      </c>
      <c r="AD1086" s="4">
        <f t="shared" si="2986"/>
        <v>0</v>
      </c>
      <c r="AE1086" s="4">
        <f t="shared" si="2986"/>
        <v>100</v>
      </c>
      <c r="AF1086" s="4">
        <f t="shared" si="2986"/>
        <v>0</v>
      </c>
      <c r="AG1086" s="4">
        <f t="shared" si="2986"/>
        <v>100</v>
      </c>
      <c r="AH1086" s="83"/>
    </row>
    <row r="1087" spans="1:34" ht="47.25" hidden="1" outlineLevel="4" x14ac:dyDescent="0.2">
      <c r="A1087" s="5" t="s">
        <v>514</v>
      </c>
      <c r="B1087" s="5" t="s">
        <v>21</v>
      </c>
      <c r="C1087" s="5" t="s">
        <v>113</v>
      </c>
      <c r="D1087" s="5"/>
      <c r="E1087" s="18" t="s">
        <v>114</v>
      </c>
      <c r="F1087" s="4">
        <f>F1088</f>
        <v>100</v>
      </c>
      <c r="G1087" s="4">
        <f t="shared" si="2981"/>
        <v>0</v>
      </c>
      <c r="H1087" s="4">
        <f t="shared" si="2981"/>
        <v>100</v>
      </c>
      <c r="I1087" s="4">
        <f t="shared" si="2981"/>
        <v>0</v>
      </c>
      <c r="J1087" s="4">
        <f t="shared" si="2981"/>
        <v>0</v>
      </c>
      <c r="K1087" s="4">
        <f t="shared" si="2981"/>
        <v>0</v>
      </c>
      <c r="L1087" s="4">
        <f t="shared" si="2981"/>
        <v>100</v>
      </c>
      <c r="M1087" s="4">
        <f t="shared" si="2981"/>
        <v>0</v>
      </c>
      <c r="N1087" s="4">
        <f t="shared" si="2981"/>
        <v>100</v>
      </c>
      <c r="O1087" s="4">
        <f t="shared" si="2981"/>
        <v>0</v>
      </c>
      <c r="P1087" s="4">
        <f t="shared" si="2981"/>
        <v>0</v>
      </c>
      <c r="Q1087" s="4">
        <f t="shared" si="2981"/>
        <v>100</v>
      </c>
      <c r="R1087" s="4">
        <f t="shared" si="2982"/>
        <v>100</v>
      </c>
      <c r="S1087" s="4">
        <f t="shared" si="2983"/>
        <v>0</v>
      </c>
      <c r="T1087" s="4">
        <f t="shared" si="2984"/>
        <v>100</v>
      </c>
      <c r="U1087" s="4">
        <f t="shared" si="2984"/>
        <v>0</v>
      </c>
      <c r="V1087" s="4">
        <f t="shared" si="2984"/>
        <v>100</v>
      </c>
      <c r="W1087" s="4">
        <f t="shared" si="2984"/>
        <v>0</v>
      </c>
      <c r="X1087" s="4">
        <f t="shared" si="2984"/>
        <v>100</v>
      </c>
      <c r="Y1087" s="4">
        <f t="shared" si="2984"/>
        <v>0</v>
      </c>
      <c r="Z1087" s="4">
        <f t="shared" si="2984"/>
        <v>100</v>
      </c>
      <c r="AA1087" s="4">
        <f t="shared" si="2982"/>
        <v>100</v>
      </c>
      <c r="AB1087" s="4">
        <f t="shared" si="2985"/>
        <v>0</v>
      </c>
      <c r="AC1087" s="4">
        <f t="shared" si="2986"/>
        <v>100</v>
      </c>
      <c r="AD1087" s="4">
        <f t="shared" si="2986"/>
        <v>0</v>
      </c>
      <c r="AE1087" s="4">
        <f t="shared" si="2986"/>
        <v>100</v>
      </c>
      <c r="AF1087" s="4">
        <f t="shared" si="2986"/>
        <v>0</v>
      </c>
      <c r="AG1087" s="4">
        <f t="shared" si="2986"/>
        <v>100</v>
      </c>
      <c r="AH1087" s="83"/>
    </row>
    <row r="1088" spans="1:34" ht="15.75" hidden="1" outlineLevel="5" x14ac:dyDescent="0.2">
      <c r="A1088" s="5" t="s">
        <v>514</v>
      </c>
      <c r="B1088" s="5" t="s">
        <v>21</v>
      </c>
      <c r="C1088" s="5" t="s">
        <v>521</v>
      </c>
      <c r="D1088" s="5"/>
      <c r="E1088" s="18" t="s">
        <v>134</v>
      </c>
      <c r="F1088" s="4">
        <f>F1089</f>
        <v>100</v>
      </c>
      <c r="G1088" s="4">
        <f t="shared" si="2981"/>
        <v>0</v>
      </c>
      <c r="H1088" s="4">
        <f t="shared" si="2981"/>
        <v>100</v>
      </c>
      <c r="I1088" s="4">
        <f t="shared" si="2981"/>
        <v>0</v>
      </c>
      <c r="J1088" s="4">
        <f t="shared" si="2981"/>
        <v>0</v>
      </c>
      <c r="K1088" s="4">
        <f t="shared" si="2981"/>
        <v>0</v>
      </c>
      <c r="L1088" s="4">
        <f t="shared" si="2981"/>
        <v>100</v>
      </c>
      <c r="M1088" s="4">
        <f t="shared" si="2981"/>
        <v>0</v>
      </c>
      <c r="N1088" s="4">
        <f t="shared" si="2981"/>
        <v>100</v>
      </c>
      <c r="O1088" s="4">
        <f t="shared" si="2981"/>
        <v>0</v>
      </c>
      <c r="P1088" s="4">
        <f t="shared" si="2981"/>
        <v>0</v>
      </c>
      <c r="Q1088" s="4">
        <f t="shared" si="2981"/>
        <v>100</v>
      </c>
      <c r="R1088" s="4">
        <f t="shared" si="2982"/>
        <v>100</v>
      </c>
      <c r="S1088" s="4">
        <f t="shared" si="2983"/>
        <v>0</v>
      </c>
      <c r="T1088" s="4">
        <f t="shared" si="2984"/>
        <v>100</v>
      </c>
      <c r="U1088" s="4">
        <f t="shared" si="2984"/>
        <v>0</v>
      </c>
      <c r="V1088" s="4">
        <f t="shared" si="2984"/>
        <v>100</v>
      </c>
      <c r="W1088" s="4">
        <f t="shared" si="2984"/>
        <v>0</v>
      </c>
      <c r="X1088" s="4">
        <f t="shared" si="2984"/>
        <v>100</v>
      </c>
      <c r="Y1088" s="4">
        <f t="shared" si="2984"/>
        <v>0</v>
      </c>
      <c r="Z1088" s="4">
        <f t="shared" si="2984"/>
        <v>100</v>
      </c>
      <c r="AA1088" s="4">
        <f t="shared" si="2982"/>
        <v>100</v>
      </c>
      <c r="AB1088" s="4">
        <f t="shared" si="2985"/>
        <v>0</v>
      </c>
      <c r="AC1088" s="4">
        <f t="shared" si="2986"/>
        <v>100</v>
      </c>
      <c r="AD1088" s="4">
        <f t="shared" si="2986"/>
        <v>0</v>
      </c>
      <c r="AE1088" s="4">
        <f t="shared" si="2986"/>
        <v>100</v>
      </c>
      <c r="AF1088" s="4">
        <f t="shared" si="2986"/>
        <v>0</v>
      </c>
      <c r="AG1088" s="4">
        <f t="shared" si="2986"/>
        <v>100</v>
      </c>
      <c r="AH1088" s="83"/>
    </row>
    <row r="1089" spans="1:34" ht="31.5" hidden="1" outlineLevel="7" x14ac:dyDescent="0.2">
      <c r="A1089" s="11" t="s">
        <v>514</v>
      </c>
      <c r="B1089" s="11" t="s">
        <v>21</v>
      </c>
      <c r="C1089" s="11" t="s">
        <v>521</v>
      </c>
      <c r="D1089" s="11" t="s">
        <v>11</v>
      </c>
      <c r="E1089" s="15" t="s">
        <v>12</v>
      </c>
      <c r="F1089" s="8">
        <v>100</v>
      </c>
      <c r="G1089" s="8"/>
      <c r="H1089" s="8">
        <f t="shared" ref="H1089" si="2987">SUM(F1089:G1089)</f>
        <v>100</v>
      </c>
      <c r="I1089" s="8"/>
      <c r="J1089" s="8"/>
      <c r="K1089" s="8"/>
      <c r="L1089" s="8">
        <f t="shared" ref="L1089" si="2988">SUM(H1089:K1089)</f>
        <v>100</v>
      </c>
      <c r="M1089" s="8"/>
      <c r="N1089" s="8">
        <f>SUM(L1089:M1089)</f>
        <v>100</v>
      </c>
      <c r="O1089" s="8"/>
      <c r="P1089" s="8"/>
      <c r="Q1089" s="8">
        <f>SUM(N1089:P1089)</f>
        <v>100</v>
      </c>
      <c r="R1089" s="8">
        <v>100</v>
      </c>
      <c r="S1089" s="8"/>
      <c r="T1089" s="8">
        <f t="shared" ref="T1089" si="2989">SUM(R1089:S1089)</f>
        <v>100</v>
      </c>
      <c r="U1089" s="8"/>
      <c r="V1089" s="8">
        <f t="shared" ref="V1089" si="2990">SUM(T1089:U1089)</f>
        <v>100</v>
      </c>
      <c r="W1089" s="8"/>
      <c r="X1089" s="8">
        <f>SUM(V1089:W1089)</f>
        <v>100</v>
      </c>
      <c r="Y1089" s="8"/>
      <c r="Z1089" s="8">
        <f>SUM(X1089:Y1089)</f>
        <v>100</v>
      </c>
      <c r="AA1089" s="8">
        <v>100</v>
      </c>
      <c r="AB1089" s="8"/>
      <c r="AC1089" s="8">
        <f t="shared" ref="AC1089" si="2991">SUM(AA1089:AB1089)</f>
        <v>100</v>
      </c>
      <c r="AD1089" s="8"/>
      <c r="AE1089" s="8">
        <f t="shared" ref="AE1089" si="2992">SUM(AC1089:AD1089)</f>
        <v>100</v>
      </c>
      <c r="AF1089" s="8"/>
      <c r="AG1089" s="8">
        <f>SUM(AE1089:AF1089)</f>
        <v>100</v>
      </c>
      <c r="AH1089" s="83"/>
    </row>
    <row r="1090" spans="1:34" ht="24.75" customHeight="1" x14ac:dyDescent="0.25">
      <c r="A1090" s="252" t="s">
        <v>535</v>
      </c>
      <c r="B1090" s="253"/>
      <c r="C1090" s="253"/>
      <c r="D1090" s="253"/>
      <c r="E1090" s="254"/>
      <c r="F1090" s="51" t="e">
        <f t="shared" ref="F1090:AE1090" si="2993">F1043+F945+F817+F635+F587+F554+F57+F33+F12</f>
        <v>#REF!</v>
      </c>
      <c r="G1090" s="51" t="e">
        <f t="shared" si="2993"/>
        <v>#REF!</v>
      </c>
      <c r="H1090" s="51">
        <f t="shared" si="2993"/>
        <v>3311874.9839800005</v>
      </c>
      <c r="I1090" s="51">
        <f t="shared" si="2993"/>
        <v>13739.779560000003</v>
      </c>
      <c r="J1090" s="51">
        <f t="shared" si="2993"/>
        <v>216461.48275</v>
      </c>
      <c r="K1090" s="51">
        <f t="shared" si="2993"/>
        <v>549.27395000000001</v>
      </c>
      <c r="L1090" s="51">
        <f t="shared" si="2993"/>
        <v>3542625.5202400009</v>
      </c>
      <c r="M1090" s="51">
        <f t="shared" si="2993"/>
        <v>63167.008979999999</v>
      </c>
      <c r="N1090" s="51">
        <f t="shared" si="2993"/>
        <v>3605792.5292200008</v>
      </c>
      <c r="O1090" s="51">
        <f t="shared" ref="O1090:Q1090" si="2994">O1043+O945+O817+O635+O587+O554+O57+O33+O12</f>
        <v>202971.92798000001</v>
      </c>
      <c r="P1090" s="51">
        <f t="shared" si="2994"/>
        <v>54847.550299999995</v>
      </c>
      <c r="Q1090" s="51">
        <f t="shared" si="2994"/>
        <v>3863612.0075000008</v>
      </c>
      <c r="R1090" s="51">
        <f t="shared" si="2993"/>
        <v>3215056.5295499992</v>
      </c>
      <c r="S1090" s="51">
        <f t="shared" si="2993"/>
        <v>5022.3999999999978</v>
      </c>
      <c r="T1090" s="51">
        <f t="shared" si="2993"/>
        <v>3220078.9295499995</v>
      </c>
      <c r="U1090" s="51">
        <f t="shared" si="2993"/>
        <v>4799.3033199999982</v>
      </c>
      <c r="V1090" s="51">
        <f t="shared" si="2993"/>
        <v>3224878.2328699999</v>
      </c>
      <c r="W1090" s="51">
        <f t="shared" si="2993"/>
        <v>0</v>
      </c>
      <c r="X1090" s="51">
        <f t="shared" si="2993"/>
        <v>3224878.2328699999</v>
      </c>
      <c r="Y1090" s="51">
        <f t="shared" si="2993"/>
        <v>140543.67973999999</v>
      </c>
      <c r="Z1090" s="51">
        <f t="shared" si="2993"/>
        <v>3365421.91261</v>
      </c>
      <c r="AA1090" s="51">
        <f t="shared" si="2993"/>
        <v>3018558.8200000008</v>
      </c>
      <c r="AB1090" s="51">
        <f t="shared" si="2993"/>
        <v>4154.3999999999996</v>
      </c>
      <c r="AC1090" s="51">
        <f t="shared" si="2993"/>
        <v>3022713.2200000007</v>
      </c>
      <c r="AD1090" s="51">
        <f t="shared" si="2993"/>
        <v>39486.604520000001</v>
      </c>
      <c r="AE1090" s="51">
        <f t="shared" si="2993"/>
        <v>3062199.8245200007</v>
      </c>
      <c r="AF1090" s="51">
        <f t="shared" ref="AF1090:AG1090" si="2995">AF1043+AF945+AF817+AF635+AF587+AF554+AF57+AF33+AF12</f>
        <v>56525.669740000005</v>
      </c>
      <c r="AG1090" s="51">
        <f t="shared" si="2995"/>
        <v>3118725.4942600001</v>
      </c>
      <c r="AH1090" s="83"/>
    </row>
    <row r="1091" spans="1:34" hidden="1" x14ac:dyDescent="0.2">
      <c r="A1091" s="43"/>
      <c r="B1091" s="43"/>
      <c r="C1091" s="43"/>
      <c r="D1091" s="43"/>
      <c r="E1091" s="226"/>
      <c r="F1091" s="43"/>
      <c r="G1091" s="232"/>
      <c r="H1091" s="43"/>
      <c r="I1091" s="232"/>
      <c r="J1091" s="232"/>
      <c r="K1091" s="232"/>
      <c r="L1091" s="43"/>
      <c r="M1091" s="232"/>
      <c r="N1091" s="43"/>
      <c r="O1091" s="232"/>
      <c r="P1091" s="232"/>
      <c r="Q1091" s="43"/>
      <c r="R1091" s="43"/>
      <c r="S1091" s="43"/>
      <c r="T1091" s="43"/>
      <c r="U1091" s="232"/>
      <c r="V1091" s="43"/>
      <c r="W1091" s="232"/>
      <c r="X1091" s="43"/>
      <c r="Y1091" s="232"/>
      <c r="Z1091" s="43"/>
      <c r="AA1091" s="43"/>
      <c r="AB1091" s="43"/>
      <c r="AC1091" s="43"/>
      <c r="AD1091" s="232"/>
      <c r="AE1091" s="43"/>
      <c r="AF1091" s="232"/>
      <c r="AG1091" s="43"/>
    </row>
    <row r="1092" spans="1:34" hidden="1" x14ac:dyDescent="0.2">
      <c r="A1092" s="43"/>
      <c r="B1092" s="43"/>
      <c r="C1092" s="43"/>
      <c r="D1092" s="43"/>
      <c r="E1092" s="233" t="s">
        <v>652</v>
      </c>
      <c r="F1092" s="234">
        <f t="shared" ref="F1092:AE1092" si="2996">F1059+F1053+F1028+F942+F940+F936+F879+F805+F799+F792+F789+F773+F746+F704+F702+F700+F670+F658+F656+F609+F490+F488+F482+F475+F470+F399+F365+F363+F358+F353+F305+F303+F300+F286+F261+F229+F214+F212+F202+F156+F141+F139+F98+F92+F89+F86+F84+F82+F71+F69+F708</f>
        <v>1764453.2999999996</v>
      </c>
      <c r="G1092" s="234">
        <f t="shared" si="2996"/>
        <v>-14842.172610000001</v>
      </c>
      <c r="H1092" s="234">
        <f t="shared" si="2996"/>
        <v>1749611.1273899996</v>
      </c>
      <c r="I1092" s="234">
        <f t="shared" si="2996"/>
        <v>-40960.130250000002</v>
      </c>
      <c r="J1092" s="234">
        <f t="shared" si="2996"/>
        <v>0</v>
      </c>
      <c r="K1092" s="234">
        <f t="shared" si="2996"/>
        <v>0</v>
      </c>
      <c r="L1092" s="234">
        <f t="shared" si="2996"/>
        <v>1708650.9971399996</v>
      </c>
      <c r="M1092" s="234">
        <f t="shared" si="2996"/>
        <v>0</v>
      </c>
      <c r="N1092" s="234">
        <f t="shared" si="2996"/>
        <v>1708650.9971399996</v>
      </c>
      <c r="O1092" s="234">
        <f t="shared" ref="O1092:Q1092" si="2997">O1059+O1053+O1028+O942+O940+O936+O879+O805+O799+O792+O789+O773+O746+O704+O702+O700+O670+O658+O656+O609+O490+O488+O482+O475+O470+O399+O365+O363+O358+O353+O305+O303+O300+O286+O261+O229+O214+O212+O202+O156+O141+O139+O98+O92+O89+O86+O84+O82+O71+O69+O708</f>
        <v>97281.346440000008</v>
      </c>
      <c r="P1092" s="234">
        <f t="shared" si="2997"/>
        <v>0</v>
      </c>
      <c r="Q1092" s="234">
        <f t="shared" si="2997"/>
        <v>1805932.3435799992</v>
      </c>
      <c r="R1092" s="234">
        <f t="shared" si="2996"/>
        <v>1740148.2024999999</v>
      </c>
      <c r="S1092" s="234">
        <f t="shared" si="2996"/>
        <v>5022.3999999999996</v>
      </c>
      <c r="T1092" s="234">
        <f t="shared" si="2996"/>
        <v>1745170.6025</v>
      </c>
      <c r="U1092" s="234">
        <f t="shared" si="2996"/>
        <v>2082.0401599999991</v>
      </c>
      <c r="V1092" s="234">
        <f t="shared" si="2996"/>
        <v>1747252.6426600001</v>
      </c>
      <c r="W1092" s="234">
        <f t="shared" si="2996"/>
        <v>0</v>
      </c>
      <c r="X1092" s="234">
        <f t="shared" si="2996"/>
        <v>1747252.6426600001</v>
      </c>
      <c r="Y1092" s="234">
        <f t="shared" si="2996"/>
        <v>28543.67974</v>
      </c>
      <c r="Z1092" s="234">
        <f t="shared" si="2996"/>
        <v>1775796.3224000004</v>
      </c>
      <c r="AA1092" s="234">
        <f t="shared" si="2996"/>
        <v>1502481.6</v>
      </c>
      <c r="AB1092" s="234">
        <f t="shared" si="2996"/>
        <v>4154.3999999999996</v>
      </c>
      <c r="AC1092" s="234">
        <f t="shared" si="2996"/>
        <v>1506636</v>
      </c>
      <c r="AD1092" s="234">
        <f t="shared" si="2996"/>
        <v>39486.604520000001</v>
      </c>
      <c r="AE1092" s="234">
        <f t="shared" si="2996"/>
        <v>1546122.6045200001</v>
      </c>
      <c r="AF1092" s="234">
        <f t="shared" ref="AF1092:AG1092" si="2998">AF1059+AF1053+AF1028+AF942+AF940+AF936+AF879+AF805+AF799+AF792+AF789+AF773+AF746+AF704+AF702+AF700+AF670+AF658+AF656+AF609+AF490+AF488+AF482+AF475+AF470+AF399+AF365+AF363+AF358+AF353+AF305+AF303+AF300+AF286+AF261+AF229+AF214+AF212+AF202+AF156+AF141+AF139+AF98+AF92+AF89+AF86+AF84+AF82+AF71+AF69+AF708</f>
        <v>9654.069739999999</v>
      </c>
      <c r="AG1092" s="234">
        <f t="shared" si="2998"/>
        <v>1555776.6742600002</v>
      </c>
    </row>
    <row r="1093" spans="1:34" hidden="1" x14ac:dyDescent="0.2">
      <c r="A1093" s="43"/>
      <c r="B1093" s="43"/>
      <c r="C1093" s="43"/>
      <c r="D1093" s="43"/>
      <c r="E1093" s="233" t="s">
        <v>653</v>
      </c>
      <c r="F1093" s="234" t="e">
        <f>#REF!-F1092</f>
        <v>#REF!</v>
      </c>
      <c r="G1093" s="234"/>
      <c r="H1093" s="234">
        <f>H1090-H1092</f>
        <v>1562263.8565900009</v>
      </c>
      <c r="I1093" s="234"/>
      <c r="J1093" s="234"/>
      <c r="K1093" s="234"/>
      <c r="L1093" s="234">
        <f>L1090-L1092</f>
        <v>1833974.5231000013</v>
      </c>
      <c r="M1093" s="234"/>
      <c r="N1093" s="234">
        <f>N1090-N1092</f>
        <v>1897141.5320800012</v>
      </c>
      <c r="O1093" s="234"/>
      <c r="P1093" s="234"/>
      <c r="Q1093" s="234">
        <f>Q1090-Q1092</f>
        <v>2057679.6639200016</v>
      </c>
      <c r="R1093" s="234">
        <f t="shared" ref="R1093:AC1093" si="2999">R1090-R1092</f>
        <v>1474908.3270499993</v>
      </c>
      <c r="S1093" s="234">
        <f t="shared" si="2999"/>
        <v>0</v>
      </c>
      <c r="T1093" s="234">
        <f t="shared" si="2999"/>
        <v>1474908.3270499995</v>
      </c>
      <c r="U1093" s="234"/>
      <c r="V1093" s="234">
        <f>V1090-V1092</f>
        <v>1477625.5902099998</v>
      </c>
      <c r="W1093" s="234"/>
      <c r="X1093" s="234">
        <f>X1090-X1092</f>
        <v>1477625.5902099998</v>
      </c>
      <c r="Y1093" s="234"/>
      <c r="Z1093" s="234">
        <f>Z1090-Z1092</f>
        <v>1589625.5902099996</v>
      </c>
      <c r="AA1093" s="234">
        <f t="shared" si="2999"/>
        <v>1516077.2200000007</v>
      </c>
      <c r="AB1093" s="234">
        <f t="shared" si="2999"/>
        <v>0</v>
      </c>
      <c r="AC1093" s="234">
        <f t="shared" si="2999"/>
        <v>1516077.2200000007</v>
      </c>
      <c r="AD1093" s="234"/>
      <c r="AE1093" s="234">
        <f>AE1090-AE1092</f>
        <v>1516077.2200000007</v>
      </c>
      <c r="AF1093" s="234"/>
      <c r="AG1093" s="234">
        <f>AG1090-AG1092</f>
        <v>1562948.8199999998</v>
      </c>
    </row>
    <row r="1094" spans="1:34" hidden="1" x14ac:dyDescent="0.2">
      <c r="A1094" s="43"/>
      <c r="B1094" s="43"/>
      <c r="C1094" s="43"/>
      <c r="D1094" s="43"/>
      <c r="E1094" s="226"/>
      <c r="F1094" s="43"/>
      <c r="G1094" s="43"/>
      <c r="H1094" s="43"/>
      <c r="I1094" s="43"/>
      <c r="J1094" s="43"/>
      <c r="K1094" s="43"/>
      <c r="L1094" s="43"/>
      <c r="M1094" s="43"/>
      <c r="N1094" s="43"/>
      <c r="O1094" s="43"/>
      <c r="P1094" s="43"/>
      <c r="Q1094" s="43"/>
      <c r="R1094" s="43"/>
      <c r="S1094" s="43"/>
      <c r="T1094" s="43"/>
      <c r="U1094" s="43"/>
      <c r="V1094" s="43"/>
      <c r="W1094" s="43"/>
      <c r="X1094" s="43"/>
      <c r="Y1094" s="43"/>
      <c r="Z1094" s="43"/>
      <c r="AA1094" s="43"/>
      <c r="AB1094" s="43"/>
      <c r="AC1094" s="43"/>
      <c r="AD1094" s="43"/>
      <c r="AE1094" s="43"/>
      <c r="AF1094" s="43"/>
      <c r="AG1094" s="43"/>
    </row>
    <row r="1095" spans="1:34" hidden="1" x14ac:dyDescent="0.2">
      <c r="A1095" s="43"/>
      <c r="B1095" s="43"/>
      <c r="C1095" s="43"/>
      <c r="D1095" s="43"/>
      <c r="E1095" s="226"/>
      <c r="F1095" s="43"/>
      <c r="G1095" s="228"/>
      <c r="H1095" s="43"/>
      <c r="I1095" s="228"/>
      <c r="J1095" s="232">
        <v>216461.48275</v>
      </c>
      <c r="K1095" s="232">
        <v>169.893</v>
      </c>
      <c r="L1095" s="43" t="s">
        <v>730</v>
      </c>
      <c r="M1095" s="232">
        <f>23465.6229+133.88366</f>
        <v>23599.506559999998</v>
      </c>
      <c r="N1095" s="43"/>
      <c r="O1095" s="228"/>
      <c r="P1095" s="232">
        <v>169.893</v>
      </c>
      <c r="Q1095" s="43" t="s">
        <v>730</v>
      </c>
      <c r="R1095" s="43"/>
      <c r="S1095" s="43"/>
      <c r="T1095" s="43"/>
      <c r="U1095" s="228"/>
      <c r="V1095" s="43"/>
      <c r="W1095" s="232"/>
      <c r="X1095" s="43"/>
      <c r="Y1095" s="228"/>
      <c r="Z1095" s="43" t="s">
        <v>730</v>
      </c>
      <c r="AA1095" s="43"/>
      <c r="AB1095" s="43"/>
      <c r="AC1095" s="43"/>
      <c r="AD1095" s="228"/>
      <c r="AE1095" s="43"/>
      <c r="AF1095" s="228"/>
      <c r="AG1095" s="43" t="s">
        <v>730</v>
      </c>
    </row>
    <row r="1096" spans="1:34" hidden="1" x14ac:dyDescent="0.2">
      <c r="A1096" s="43"/>
      <c r="B1096" s="43"/>
      <c r="C1096" s="43"/>
      <c r="D1096" s="43"/>
      <c r="E1096" s="226"/>
      <c r="F1096" s="43"/>
      <c r="G1096" s="43"/>
      <c r="H1096" s="43"/>
      <c r="I1096" s="43"/>
      <c r="J1096" s="43"/>
      <c r="K1096" s="43">
        <v>379.38094999999998</v>
      </c>
      <c r="L1096" s="43"/>
      <c r="M1096" s="43"/>
      <c r="N1096" s="43"/>
      <c r="O1096" s="43"/>
      <c r="P1096" s="43">
        <v>379.38094999999998</v>
      </c>
      <c r="Q1096" s="43"/>
      <c r="R1096" s="43"/>
      <c r="S1096" s="43"/>
      <c r="T1096" s="43"/>
      <c r="U1096" s="43"/>
      <c r="V1096" s="43"/>
      <c r="W1096" s="43"/>
      <c r="X1096" s="43"/>
      <c r="Y1096" s="43"/>
      <c r="Z1096" s="43"/>
      <c r="AA1096" s="43"/>
      <c r="AB1096" s="43"/>
      <c r="AC1096" s="43"/>
      <c r="AD1096" s="43"/>
      <c r="AE1096" s="43"/>
      <c r="AF1096" s="43"/>
      <c r="AG1096" s="43"/>
    </row>
    <row r="1097" spans="1:34" hidden="1" x14ac:dyDescent="0.2">
      <c r="A1097" s="43"/>
      <c r="B1097" s="43"/>
      <c r="C1097" s="43"/>
      <c r="D1097" s="43"/>
      <c r="E1097" s="226"/>
      <c r="F1097" s="43"/>
      <c r="G1097" s="232"/>
      <c r="H1097" s="43"/>
      <c r="I1097" s="232"/>
      <c r="J1097" s="232"/>
      <c r="K1097" s="232"/>
      <c r="L1097" s="43" t="s">
        <v>735</v>
      </c>
      <c r="M1097" s="232">
        <f>M1090-M1095</f>
        <v>39567.502420000004</v>
      </c>
      <c r="N1097" s="43"/>
      <c r="O1097" s="232"/>
      <c r="P1097" s="232"/>
      <c r="Q1097" s="43" t="s">
        <v>735</v>
      </c>
      <c r="R1097" s="43"/>
      <c r="S1097" s="43"/>
      <c r="T1097" s="43"/>
      <c r="U1097" s="232"/>
      <c r="V1097" s="43"/>
      <c r="W1097" s="232"/>
      <c r="X1097" s="43"/>
      <c r="Y1097" s="232"/>
      <c r="Z1097" s="43" t="s">
        <v>735</v>
      </c>
      <c r="AA1097" s="43"/>
      <c r="AB1097" s="43"/>
      <c r="AC1097" s="43"/>
      <c r="AD1097" s="232"/>
      <c r="AE1097" s="43"/>
      <c r="AF1097" s="232"/>
      <c r="AG1097" s="43" t="s">
        <v>735</v>
      </c>
    </row>
    <row r="1098" spans="1:34" ht="25.5" hidden="1" x14ac:dyDescent="0.2">
      <c r="A1098" s="43"/>
      <c r="B1098" s="43"/>
      <c r="C1098" s="43"/>
      <c r="D1098" s="43"/>
      <c r="E1098" s="226"/>
      <c r="F1098" s="43"/>
      <c r="G1098" s="43">
        <v>-34386.147970000005</v>
      </c>
      <c r="H1098" s="43"/>
      <c r="I1098" s="43"/>
      <c r="J1098" s="43"/>
      <c r="K1098" s="43"/>
      <c r="L1098" s="235" t="s">
        <v>738</v>
      </c>
      <c r="M1098" s="43">
        <f>399.972+221.52276</f>
        <v>621.49476000000004</v>
      </c>
      <c r="N1098" s="43"/>
      <c r="O1098" s="43"/>
      <c r="P1098" s="43"/>
      <c r="Q1098" s="235" t="s">
        <v>738</v>
      </c>
      <c r="R1098" s="43"/>
      <c r="S1098" s="43"/>
      <c r="T1098" s="43"/>
      <c r="U1098" s="43"/>
      <c r="V1098" s="43"/>
      <c r="W1098" s="43"/>
      <c r="X1098" s="43"/>
      <c r="Y1098" s="43"/>
      <c r="Z1098" s="235" t="s">
        <v>738</v>
      </c>
      <c r="AA1098" s="43"/>
      <c r="AB1098" s="43"/>
      <c r="AC1098" s="43"/>
      <c r="AD1098" s="43"/>
      <c r="AE1098" s="43"/>
      <c r="AF1098" s="43"/>
      <c r="AG1098" s="235" t="s">
        <v>738</v>
      </c>
    </row>
    <row r="1099" spans="1:34" hidden="1" x14ac:dyDescent="0.2">
      <c r="A1099" s="43"/>
      <c r="B1099" s="43"/>
      <c r="C1099" s="43"/>
      <c r="D1099" s="43"/>
      <c r="E1099" s="226"/>
      <c r="F1099" s="43"/>
      <c r="G1099" s="43"/>
      <c r="H1099" s="43"/>
      <c r="I1099" s="236">
        <f>I1090+J1090+K1090</f>
        <v>230750.53625999999</v>
      </c>
      <c r="J1099" s="43"/>
      <c r="K1099" s="43"/>
      <c r="L1099" s="43"/>
      <c r="M1099" s="43"/>
      <c r="N1099" s="43"/>
      <c r="O1099" s="236" t="e">
        <f>O1090+#REF!+P1090</f>
        <v>#REF!</v>
      </c>
      <c r="P1099" s="43"/>
      <c r="Q1099" s="43"/>
      <c r="R1099" s="43"/>
      <c r="S1099" s="43"/>
      <c r="T1099" s="43"/>
      <c r="U1099" s="43"/>
      <c r="V1099" s="43"/>
      <c r="W1099" s="43"/>
      <c r="X1099" s="43"/>
      <c r="Y1099" s="236" t="e">
        <f>Y1090+#REF!+#REF!</f>
        <v>#REF!</v>
      </c>
      <c r="Z1099" s="43"/>
      <c r="AA1099" s="43"/>
      <c r="AB1099" s="43"/>
      <c r="AC1099" s="43"/>
      <c r="AD1099" s="43"/>
      <c r="AE1099" s="43"/>
      <c r="AF1099" s="236" t="e">
        <f>AF1090+#REF!+#REF!</f>
        <v>#REF!</v>
      </c>
      <c r="AG1099" s="43"/>
    </row>
    <row r="1100" spans="1:34" ht="15" customHeight="1" x14ac:dyDescent="0.2">
      <c r="A1100" s="43"/>
      <c r="B1100" s="43"/>
      <c r="C1100" s="43"/>
      <c r="D1100" s="43"/>
      <c r="E1100" s="226"/>
      <c r="F1100" s="43"/>
      <c r="G1100" s="43"/>
      <c r="H1100" s="43"/>
      <c r="I1100" s="43"/>
      <c r="J1100" s="43"/>
      <c r="K1100" s="43"/>
      <c r="L1100" s="43"/>
      <c r="M1100" s="228"/>
      <c r="N1100" s="43"/>
      <c r="O1100" s="43"/>
      <c r="P1100" s="43"/>
      <c r="Q1100" s="43"/>
      <c r="R1100" s="43"/>
      <c r="S1100" s="43"/>
      <c r="T1100" s="43"/>
      <c r="U1100" s="43"/>
      <c r="V1100" s="43"/>
      <c r="W1100" s="43"/>
      <c r="X1100" s="43"/>
      <c r="Y1100" s="43"/>
      <c r="Z1100" s="43"/>
      <c r="AA1100" s="43"/>
      <c r="AB1100" s="43"/>
      <c r="AC1100" s="43"/>
      <c r="AD1100" s="43"/>
      <c r="AE1100" s="43"/>
      <c r="AF1100" s="43"/>
      <c r="AG1100" s="43"/>
    </row>
    <row r="1101" spans="1:34" hidden="1" x14ac:dyDescent="0.2">
      <c r="A1101" s="43"/>
      <c r="B1101" s="43"/>
      <c r="C1101" s="43"/>
      <c r="D1101" s="43"/>
      <c r="E1101" s="226"/>
      <c r="F1101" s="43"/>
      <c r="G1101" s="228" t="e">
        <f>G1090-G1098</f>
        <v>#REF!</v>
      </c>
      <c r="H1101" s="43"/>
      <c r="I1101" s="228"/>
      <c r="J1101" s="228"/>
      <c r="K1101" s="228"/>
      <c r="L1101" s="43"/>
      <c r="M1101" s="228"/>
      <c r="N1101" s="43"/>
      <c r="O1101" s="228"/>
      <c r="P1101" s="228">
        <v>53000</v>
      </c>
      <c r="Q1101" s="43" t="s">
        <v>756</v>
      </c>
      <c r="R1101" s="43"/>
      <c r="S1101" s="43"/>
      <c r="T1101" s="43"/>
      <c r="U1101" s="228"/>
      <c r="V1101" s="43"/>
      <c r="W1101" s="228"/>
      <c r="X1101" s="43"/>
      <c r="Y1101" s="228"/>
      <c r="Z1101" s="43"/>
      <c r="AA1101" s="43"/>
      <c r="AB1101" s="43"/>
      <c r="AC1101" s="43"/>
      <c r="AD1101" s="228"/>
      <c r="AE1101" s="43"/>
      <c r="AF1101" s="228"/>
      <c r="AG1101" s="43"/>
    </row>
    <row r="1102" spans="1:34" hidden="1" x14ac:dyDescent="0.2">
      <c r="A1102" s="43"/>
      <c r="B1102" s="43"/>
      <c r="C1102" s="43"/>
      <c r="D1102" s="43"/>
      <c r="E1102" s="226"/>
      <c r="F1102" s="43"/>
      <c r="G1102" s="43"/>
      <c r="H1102" s="43"/>
      <c r="I1102" s="43"/>
      <c r="J1102" s="43"/>
      <c r="K1102" s="43"/>
      <c r="L1102" s="43"/>
      <c r="M1102" s="43"/>
      <c r="N1102" s="43"/>
      <c r="O1102" s="43"/>
      <c r="P1102" s="43">
        <v>19.460789999999999</v>
      </c>
      <c r="Q1102" s="43" t="s">
        <v>757</v>
      </c>
      <c r="R1102" s="43"/>
      <c r="S1102" s="43"/>
      <c r="T1102" s="43"/>
      <c r="U1102" s="43"/>
      <c r="V1102" s="43"/>
      <c r="W1102" s="43"/>
      <c r="X1102" s="43"/>
      <c r="Y1102" s="43"/>
      <c r="Z1102" s="43"/>
      <c r="AA1102" s="43"/>
      <c r="AB1102" s="43"/>
      <c r="AC1102" s="43"/>
      <c r="AD1102" s="43"/>
      <c r="AE1102" s="43"/>
      <c r="AF1102" s="43"/>
      <c r="AG1102" s="43"/>
    </row>
    <row r="1103" spans="1:34" x14ac:dyDescent="0.2">
      <c r="A1103" s="43"/>
      <c r="B1103" s="43"/>
      <c r="C1103" s="43"/>
      <c r="D1103" s="43"/>
      <c r="E1103" s="226"/>
      <c r="F1103" s="43"/>
      <c r="G1103" s="43"/>
      <c r="H1103" s="43"/>
      <c r="I1103" s="43"/>
      <c r="J1103" s="43"/>
      <c r="K1103" s="43"/>
      <c r="L1103" s="43"/>
      <c r="M1103" s="43"/>
      <c r="N1103" s="43"/>
      <c r="O1103" s="43"/>
      <c r="P1103" s="43">
        <f>SUM(P1101:P1102)</f>
        <v>53019.460789999997</v>
      </c>
      <c r="Q1103" s="43"/>
      <c r="R1103" s="43"/>
      <c r="S1103" s="43"/>
      <c r="T1103" s="43"/>
      <c r="U1103" s="43"/>
      <c r="V1103" s="43"/>
      <c r="W1103" s="43"/>
      <c r="X1103" s="43"/>
      <c r="Y1103" s="43"/>
      <c r="Z1103" s="43"/>
      <c r="AA1103" s="43"/>
      <c r="AB1103" s="43"/>
      <c r="AC1103" s="43"/>
      <c r="AD1103" s="43"/>
      <c r="AE1103" s="43"/>
      <c r="AF1103" s="43"/>
      <c r="AG1103" s="43"/>
    </row>
    <row r="1104" spans="1:34" x14ac:dyDescent="0.2">
      <c r="A1104" s="43"/>
      <c r="B1104" s="43"/>
      <c r="C1104" s="43"/>
      <c r="D1104" s="43"/>
      <c r="E1104" s="226"/>
      <c r="F1104" s="43"/>
      <c r="G1104" s="43"/>
      <c r="H1104" s="43"/>
      <c r="I1104" s="43"/>
      <c r="J1104" s="43"/>
      <c r="K1104" s="43"/>
      <c r="L1104" s="43"/>
      <c r="M1104" s="43"/>
      <c r="N1104" s="43"/>
      <c r="O1104" s="43"/>
      <c r="P1104" s="43"/>
      <c r="Q1104" s="43"/>
      <c r="R1104" s="43"/>
      <c r="S1104" s="43"/>
      <c r="T1104" s="43"/>
      <c r="U1104" s="43"/>
      <c r="V1104" s="43"/>
      <c r="W1104" s="43"/>
      <c r="X1104" s="43"/>
      <c r="Y1104" s="43"/>
      <c r="Z1104" s="43"/>
      <c r="AA1104" s="43"/>
      <c r="AB1104" s="43"/>
      <c r="AC1104" s="43"/>
      <c r="AD1104" s="43"/>
      <c r="AE1104" s="43"/>
      <c r="AF1104" s="43"/>
      <c r="AG1104" s="43"/>
    </row>
    <row r="1105" spans="1:33" x14ac:dyDescent="0.2">
      <c r="A1105" s="43"/>
      <c r="B1105" s="43"/>
      <c r="C1105" s="43"/>
      <c r="D1105" s="43"/>
      <c r="E1105" s="226"/>
      <c r="F1105" s="43"/>
      <c r="G1105" s="43"/>
      <c r="H1105" s="43"/>
      <c r="I1105" s="43"/>
      <c r="J1105" s="43"/>
      <c r="K1105" s="43"/>
      <c r="L1105" s="43"/>
      <c r="M1105" s="43"/>
      <c r="N1105" s="43"/>
      <c r="O1105" s="43"/>
      <c r="P1105" s="43"/>
      <c r="Q1105" s="43"/>
      <c r="R1105" s="43"/>
      <c r="S1105" s="43"/>
      <c r="T1105" s="43"/>
      <c r="U1105" s="43"/>
      <c r="V1105" s="43"/>
      <c r="W1105" s="43"/>
      <c r="X1105" s="43"/>
      <c r="Y1105" s="43"/>
      <c r="Z1105" s="43"/>
      <c r="AA1105" s="43"/>
      <c r="AB1105" s="43"/>
      <c r="AC1105" s="43"/>
      <c r="AD1105" s="43"/>
      <c r="AE1105" s="43"/>
      <c r="AF1105" s="43"/>
      <c r="AG1105" s="43"/>
    </row>
    <row r="1106" spans="1:33" x14ac:dyDescent="0.2">
      <c r="A1106" s="43"/>
      <c r="B1106" s="43"/>
      <c r="C1106" s="43"/>
      <c r="D1106" s="43"/>
      <c r="E1106" s="226"/>
      <c r="F1106" s="43"/>
      <c r="G1106" s="43"/>
      <c r="H1106" s="43"/>
      <c r="I1106" s="43"/>
      <c r="J1106" s="43"/>
      <c r="K1106" s="43"/>
      <c r="L1106" s="43"/>
      <c r="M1106" s="43"/>
      <c r="N1106" s="43"/>
      <c r="O1106" s="43"/>
      <c r="P1106" s="43"/>
      <c r="Q1106" s="43"/>
      <c r="R1106" s="43"/>
      <c r="S1106" s="43"/>
      <c r="T1106" s="43"/>
      <c r="U1106" s="43"/>
      <c r="V1106" s="43"/>
      <c r="W1106" s="43"/>
      <c r="X1106" s="43"/>
      <c r="Y1106" s="43"/>
      <c r="Z1106" s="43"/>
      <c r="AA1106" s="43"/>
      <c r="AB1106" s="43"/>
      <c r="AC1106" s="43"/>
      <c r="AD1106" s="43"/>
      <c r="AE1106" s="43"/>
      <c r="AF1106" s="43"/>
      <c r="AG1106" s="43"/>
    </row>
    <row r="1107" spans="1:33" x14ac:dyDescent="0.2">
      <c r="A1107" s="43"/>
      <c r="B1107" s="43"/>
      <c r="C1107" s="43"/>
      <c r="D1107" s="43"/>
      <c r="E1107" s="226"/>
      <c r="F1107" s="43"/>
      <c r="G1107" s="43"/>
      <c r="H1107" s="43"/>
      <c r="I1107" s="43"/>
      <c r="J1107" s="43"/>
      <c r="K1107" s="43"/>
      <c r="L1107" s="43"/>
      <c r="M1107" s="43"/>
      <c r="N1107" s="43"/>
      <c r="O1107" s="43"/>
      <c r="P1107" s="43"/>
      <c r="Q1107" s="43"/>
      <c r="R1107" s="43"/>
      <c r="S1107" s="43"/>
      <c r="T1107" s="43"/>
      <c r="U1107" s="43"/>
      <c r="V1107" s="43"/>
      <c r="W1107" s="43"/>
      <c r="X1107" s="43"/>
      <c r="Y1107" s="43"/>
      <c r="Z1107" s="43"/>
      <c r="AA1107" s="43"/>
      <c r="AB1107" s="43"/>
      <c r="AC1107" s="43"/>
      <c r="AD1107" s="43"/>
      <c r="AE1107" s="43"/>
      <c r="AF1107" s="43"/>
      <c r="AG1107" s="43"/>
    </row>
    <row r="1108" spans="1:33" x14ac:dyDescent="0.2">
      <c r="A1108" s="43"/>
      <c r="B1108" s="43"/>
      <c r="C1108" s="43"/>
      <c r="D1108" s="43"/>
      <c r="E1108" s="226"/>
      <c r="F1108" s="43"/>
      <c r="G1108" s="43"/>
      <c r="H1108" s="43"/>
      <c r="I1108" s="43"/>
      <c r="J1108" s="43"/>
      <c r="K1108" s="43"/>
      <c r="L1108" s="43"/>
      <c r="M1108" s="43"/>
      <c r="N1108" s="43"/>
      <c r="O1108" s="43"/>
      <c r="P1108" s="43"/>
      <c r="Q1108" s="43"/>
      <c r="R1108" s="43"/>
      <c r="S1108" s="43"/>
      <c r="T1108" s="43"/>
      <c r="U1108" s="43"/>
      <c r="V1108" s="43"/>
      <c r="W1108" s="43"/>
      <c r="X1108" s="43"/>
      <c r="Y1108" s="43"/>
      <c r="Z1108" s="43"/>
      <c r="AA1108" s="43"/>
      <c r="AB1108" s="43"/>
      <c r="AC1108" s="43"/>
      <c r="AD1108" s="43"/>
      <c r="AE1108" s="43"/>
      <c r="AF1108" s="43"/>
      <c r="AG1108" s="43"/>
    </row>
    <row r="1109" spans="1:33" x14ac:dyDescent="0.2">
      <c r="A1109" s="43"/>
      <c r="B1109" s="43"/>
      <c r="C1109" s="43"/>
      <c r="D1109" s="43"/>
      <c r="E1109" s="226"/>
      <c r="F1109" s="43"/>
      <c r="G1109" s="43"/>
      <c r="H1109" s="43"/>
      <c r="I1109" s="43"/>
      <c r="J1109" s="43"/>
      <c r="K1109" s="43"/>
      <c r="L1109" s="43"/>
      <c r="M1109" s="43"/>
      <c r="N1109" s="43"/>
      <c r="O1109" s="43"/>
      <c r="P1109" s="43"/>
      <c r="Q1109" s="43"/>
      <c r="R1109" s="43"/>
      <c r="S1109" s="43"/>
      <c r="T1109" s="43"/>
      <c r="U1109" s="43"/>
      <c r="V1109" s="43"/>
      <c r="W1109" s="43"/>
      <c r="X1109" s="43"/>
      <c r="Y1109" s="43"/>
      <c r="Z1109" s="43"/>
      <c r="AA1109" s="43"/>
      <c r="AB1109" s="43"/>
      <c r="AC1109" s="43"/>
      <c r="AD1109" s="43"/>
      <c r="AE1109" s="43"/>
      <c r="AF1109" s="43"/>
      <c r="AG1109" s="43"/>
    </row>
    <row r="1110" spans="1:33" x14ac:dyDescent="0.2">
      <c r="A1110" s="43"/>
      <c r="B1110" s="43"/>
      <c r="C1110" s="43"/>
      <c r="D1110" s="43"/>
      <c r="E1110" s="226"/>
      <c r="F1110" s="43"/>
      <c r="G1110" s="43"/>
      <c r="H1110" s="43"/>
      <c r="I1110" s="43"/>
      <c r="J1110" s="43"/>
      <c r="K1110" s="43"/>
      <c r="L1110" s="43"/>
      <c r="M1110" s="43"/>
      <c r="N1110" s="43"/>
      <c r="O1110" s="43"/>
      <c r="P1110" s="43"/>
      <c r="Q1110" s="43"/>
      <c r="R1110" s="43"/>
      <c r="S1110" s="43"/>
      <c r="T1110" s="43"/>
      <c r="U1110" s="43"/>
      <c r="V1110" s="43"/>
      <c r="W1110" s="43"/>
      <c r="X1110" s="43"/>
      <c r="Y1110" s="43"/>
      <c r="Z1110" s="43"/>
      <c r="AA1110" s="43"/>
      <c r="AB1110" s="43"/>
      <c r="AC1110" s="43"/>
      <c r="AD1110" s="43"/>
      <c r="AE1110" s="43"/>
      <c r="AF1110" s="43"/>
      <c r="AG1110" s="43"/>
    </row>
    <row r="1111" spans="1:33" x14ac:dyDescent="0.2">
      <c r="A1111" s="43"/>
      <c r="B1111" s="43"/>
      <c r="C1111" s="43"/>
      <c r="D1111" s="43"/>
      <c r="E1111" s="226"/>
      <c r="F1111" s="43"/>
      <c r="G1111" s="43"/>
      <c r="H1111" s="43"/>
      <c r="I1111" s="43"/>
      <c r="J1111" s="43"/>
      <c r="K1111" s="43"/>
      <c r="L1111" s="43"/>
      <c r="M1111" s="43"/>
      <c r="N1111" s="43"/>
      <c r="O1111" s="43"/>
      <c r="P1111" s="43"/>
      <c r="Q1111" s="43"/>
      <c r="R1111" s="43"/>
      <c r="S1111" s="43"/>
      <c r="T1111" s="43"/>
      <c r="U1111" s="43"/>
      <c r="V1111" s="43"/>
      <c r="W1111" s="43"/>
      <c r="X1111" s="43"/>
      <c r="Y1111" s="43"/>
      <c r="Z1111" s="43"/>
      <c r="AA1111" s="43"/>
      <c r="AB1111" s="43"/>
      <c r="AC1111" s="43"/>
      <c r="AD1111" s="43"/>
      <c r="AE1111" s="43"/>
      <c r="AF1111" s="43"/>
      <c r="AG1111" s="43"/>
    </row>
    <row r="1112" spans="1:33" x14ac:dyDescent="0.2">
      <c r="A1112" s="43"/>
      <c r="B1112" s="43"/>
      <c r="C1112" s="43"/>
      <c r="D1112" s="43"/>
      <c r="E1112" s="226"/>
      <c r="F1112" s="43"/>
      <c r="G1112" s="43"/>
      <c r="H1112" s="43"/>
      <c r="I1112" s="43"/>
      <c r="J1112" s="43"/>
      <c r="K1112" s="43"/>
      <c r="L1112" s="43"/>
      <c r="M1112" s="43"/>
      <c r="N1112" s="43"/>
      <c r="O1112" s="43"/>
      <c r="P1112" s="43"/>
      <c r="Q1112" s="43"/>
      <c r="R1112" s="43"/>
      <c r="S1112" s="43"/>
      <c r="T1112" s="43"/>
      <c r="U1112" s="43"/>
      <c r="V1112" s="43"/>
      <c r="W1112" s="43"/>
      <c r="X1112" s="43"/>
      <c r="Y1112" s="43"/>
      <c r="Z1112" s="43"/>
      <c r="AA1112" s="43"/>
      <c r="AB1112" s="43"/>
      <c r="AC1112" s="43"/>
      <c r="AD1112" s="43"/>
      <c r="AE1112" s="43"/>
      <c r="AF1112" s="43"/>
      <c r="AG1112" s="43"/>
    </row>
    <row r="1113" spans="1:33" x14ac:dyDescent="0.2">
      <c r="A1113" s="43"/>
      <c r="B1113" s="43"/>
      <c r="C1113" s="43"/>
      <c r="D1113" s="43"/>
      <c r="E1113" s="226"/>
      <c r="F1113" s="43"/>
      <c r="G1113" s="43"/>
      <c r="H1113" s="43"/>
      <c r="I1113" s="43"/>
      <c r="J1113" s="43"/>
      <c r="K1113" s="43"/>
      <c r="L1113" s="43"/>
      <c r="M1113" s="43"/>
      <c r="N1113" s="43"/>
      <c r="O1113" s="43"/>
      <c r="P1113" s="43"/>
      <c r="Q1113" s="43"/>
      <c r="R1113" s="43"/>
      <c r="S1113" s="43"/>
      <c r="T1113" s="43"/>
      <c r="U1113" s="43"/>
      <c r="V1113" s="43"/>
      <c r="W1113" s="43"/>
      <c r="X1113" s="43"/>
      <c r="Y1113" s="43"/>
      <c r="Z1113" s="43"/>
      <c r="AA1113" s="43"/>
      <c r="AB1113" s="43"/>
      <c r="AC1113" s="43"/>
      <c r="AD1113" s="43"/>
      <c r="AE1113" s="43"/>
      <c r="AF1113" s="43"/>
      <c r="AG1113" s="43"/>
    </row>
    <row r="1114" spans="1:33" x14ac:dyDescent="0.2">
      <c r="A1114" s="43"/>
      <c r="B1114" s="43"/>
      <c r="C1114" s="43"/>
      <c r="D1114" s="43"/>
      <c r="E1114" s="226"/>
      <c r="F1114" s="43"/>
      <c r="G1114" s="43"/>
      <c r="H1114" s="43"/>
      <c r="I1114" s="43"/>
      <c r="J1114" s="43"/>
      <c r="K1114" s="43"/>
      <c r="L1114" s="43"/>
      <c r="M1114" s="43"/>
      <c r="N1114" s="43"/>
      <c r="O1114" s="43"/>
      <c r="P1114" s="43"/>
      <c r="Q1114" s="43"/>
      <c r="R1114" s="43"/>
      <c r="S1114" s="43"/>
      <c r="T1114" s="43"/>
      <c r="U1114" s="43"/>
      <c r="V1114" s="43"/>
      <c r="W1114" s="43"/>
      <c r="X1114" s="43"/>
      <c r="Y1114" s="43"/>
      <c r="Z1114" s="43"/>
      <c r="AA1114" s="43"/>
      <c r="AB1114" s="43"/>
      <c r="AC1114" s="43"/>
      <c r="AD1114" s="43"/>
      <c r="AE1114" s="43"/>
      <c r="AF1114" s="43"/>
      <c r="AG1114" s="43"/>
    </row>
    <row r="1115" spans="1:33" x14ac:dyDescent="0.2">
      <c r="A1115" s="43"/>
      <c r="B1115" s="43"/>
      <c r="C1115" s="43"/>
      <c r="D1115" s="43"/>
      <c r="E1115" s="226"/>
      <c r="F1115" s="43"/>
      <c r="G1115" s="43"/>
      <c r="H1115" s="43"/>
      <c r="I1115" s="43"/>
      <c r="J1115" s="43"/>
      <c r="K1115" s="43"/>
      <c r="L1115" s="43"/>
      <c r="M1115" s="43"/>
      <c r="N1115" s="43"/>
      <c r="O1115" s="43"/>
      <c r="P1115" s="43"/>
      <c r="Q1115" s="43"/>
      <c r="R1115" s="43"/>
      <c r="S1115" s="43"/>
      <c r="T1115" s="43"/>
      <c r="U1115" s="43"/>
      <c r="V1115" s="43"/>
      <c r="W1115" s="43"/>
      <c r="X1115" s="43"/>
      <c r="Y1115" s="43"/>
      <c r="Z1115" s="43"/>
      <c r="AA1115" s="43"/>
      <c r="AB1115" s="43"/>
      <c r="AC1115" s="43"/>
      <c r="AD1115" s="43"/>
      <c r="AE1115" s="43"/>
      <c r="AF1115" s="43"/>
      <c r="AG1115" s="43"/>
    </row>
    <row r="1116" spans="1:33" x14ac:dyDescent="0.2">
      <c r="A1116" s="43"/>
      <c r="B1116" s="43"/>
      <c r="C1116" s="43"/>
      <c r="D1116" s="43"/>
      <c r="E1116" s="226"/>
      <c r="F1116" s="43"/>
      <c r="G1116" s="43"/>
      <c r="H1116" s="43"/>
      <c r="I1116" s="43"/>
      <c r="J1116" s="43"/>
      <c r="K1116" s="43"/>
      <c r="L1116" s="43"/>
      <c r="M1116" s="43"/>
      <c r="N1116" s="43"/>
      <c r="O1116" s="43"/>
      <c r="P1116" s="43"/>
      <c r="Q1116" s="43"/>
      <c r="R1116" s="43"/>
      <c r="S1116" s="43"/>
      <c r="T1116" s="43"/>
      <c r="U1116" s="43"/>
      <c r="V1116" s="43"/>
      <c r="W1116" s="43"/>
      <c r="X1116" s="43"/>
      <c r="Y1116" s="43"/>
      <c r="Z1116" s="43"/>
      <c r="AA1116" s="43"/>
      <c r="AB1116" s="43"/>
      <c r="AC1116" s="43"/>
      <c r="AD1116" s="43"/>
      <c r="AE1116" s="43"/>
      <c r="AF1116" s="43"/>
      <c r="AG1116" s="43"/>
    </row>
    <row r="1117" spans="1:33" x14ac:dyDescent="0.2">
      <c r="A1117" s="43"/>
      <c r="B1117" s="43"/>
      <c r="C1117" s="43"/>
      <c r="D1117" s="43"/>
      <c r="E1117" s="226"/>
      <c r="F1117" s="43"/>
      <c r="G1117" s="43"/>
      <c r="H1117" s="43"/>
      <c r="I1117" s="43"/>
      <c r="J1117" s="43"/>
      <c r="K1117" s="43"/>
      <c r="L1117" s="43"/>
      <c r="M1117" s="43"/>
      <c r="N1117" s="43"/>
      <c r="O1117" s="43"/>
      <c r="P1117" s="43"/>
      <c r="Q1117" s="43"/>
      <c r="R1117" s="43"/>
      <c r="S1117" s="43"/>
      <c r="T1117" s="43"/>
      <c r="U1117" s="43"/>
      <c r="V1117" s="43"/>
      <c r="W1117" s="43"/>
      <c r="X1117" s="43"/>
      <c r="Y1117" s="43"/>
      <c r="Z1117" s="43"/>
      <c r="AA1117" s="43"/>
      <c r="AB1117" s="43"/>
      <c r="AC1117" s="43"/>
      <c r="AD1117" s="43"/>
      <c r="AE1117" s="43"/>
      <c r="AF1117" s="43"/>
      <c r="AG1117" s="43"/>
    </row>
    <row r="1118" spans="1:33" x14ac:dyDescent="0.2">
      <c r="A1118" s="43"/>
      <c r="B1118" s="43"/>
      <c r="C1118" s="43"/>
      <c r="D1118" s="43"/>
      <c r="E1118" s="226"/>
      <c r="F1118" s="43"/>
      <c r="G1118" s="43"/>
      <c r="H1118" s="43"/>
      <c r="I1118" s="43"/>
      <c r="J1118" s="43"/>
      <c r="K1118" s="43"/>
      <c r="L1118" s="43"/>
      <c r="M1118" s="43"/>
      <c r="N1118" s="43"/>
      <c r="O1118" s="43"/>
      <c r="P1118" s="43"/>
      <c r="Q1118" s="43"/>
      <c r="R1118" s="43"/>
      <c r="S1118" s="43"/>
      <c r="T1118" s="43"/>
      <c r="U1118" s="43"/>
      <c r="V1118" s="43"/>
      <c r="W1118" s="43"/>
      <c r="X1118" s="43"/>
      <c r="Y1118" s="43"/>
      <c r="Z1118" s="43"/>
      <c r="AA1118" s="43"/>
      <c r="AB1118" s="43"/>
      <c r="AC1118" s="43"/>
      <c r="AD1118" s="43"/>
      <c r="AE1118" s="43"/>
      <c r="AF1118" s="43"/>
      <c r="AG1118" s="43"/>
    </row>
    <row r="1119" spans="1:33" x14ac:dyDescent="0.2">
      <c r="A1119" s="43"/>
      <c r="B1119" s="43"/>
      <c r="C1119" s="43"/>
      <c r="D1119" s="43"/>
      <c r="E1119" s="226"/>
      <c r="F1119" s="43"/>
      <c r="G1119" s="43"/>
      <c r="H1119" s="43"/>
      <c r="I1119" s="43"/>
      <c r="J1119" s="43"/>
      <c r="K1119" s="43"/>
      <c r="L1119" s="43"/>
      <c r="M1119" s="43"/>
      <c r="N1119" s="43"/>
      <c r="O1119" s="43"/>
      <c r="P1119" s="43"/>
      <c r="Q1119" s="43"/>
      <c r="R1119" s="43"/>
      <c r="S1119" s="43"/>
      <c r="T1119" s="43"/>
      <c r="U1119" s="43"/>
      <c r="V1119" s="43"/>
      <c r="W1119" s="43"/>
      <c r="X1119" s="43"/>
      <c r="Y1119" s="43"/>
      <c r="Z1119" s="43"/>
      <c r="AA1119" s="43"/>
      <c r="AB1119" s="43"/>
      <c r="AC1119" s="43"/>
      <c r="AD1119" s="43"/>
      <c r="AE1119" s="43"/>
      <c r="AF1119" s="43"/>
      <c r="AG1119" s="43"/>
    </row>
    <row r="1120" spans="1:33" x14ac:dyDescent="0.2">
      <c r="A1120" s="43"/>
      <c r="B1120" s="43"/>
      <c r="C1120" s="43"/>
      <c r="D1120" s="43"/>
      <c r="E1120" s="226"/>
      <c r="F1120" s="43"/>
      <c r="G1120" s="43"/>
      <c r="H1120" s="43"/>
      <c r="I1120" s="43"/>
      <c r="J1120" s="43"/>
      <c r="K1120" s="43"/>
      <c r="L1120" s="43"/>
      <c r="M1120" s="43"/>
      <c r="N1120" s="43"/>
      <c r="O1120" s="43"/>
      <c r="P1120" s="43"/>
      <c r="Q1120" s="43"/>
      <c r="R1120" s="43"/>
      <c r="S1120" s="43"/>
      <c r="T1120" s="43"/>
      <c r="U1120" s="43"/>
      <c r="V1120" s="43"/>
      <c r="W1120" s="43"/>
      <c r="X1120" s="43"/>
      <c r="Y1120" s="43"/>
      <c r="Z1120" s="43"/>
      <c r="AA1120" s="43"/>
      <c r="AB1120" s="43"/>
      <c r="AC1120" s="43"/>
      <c r="AD1120" s="43"/>
      <c r="AE1120" s="43"/>
      <c r="AF1120" s="43"/>
      <c r="AG1120" s="43"/>
    </row>
    <row r="1121" spans="1:33" x14ac:dyDescent="0.2">
      <c r="A1121" s="43"/>
      <c r="B1121" s="43"/>
      <c r="C1121" s="43"/>
      <c r="D1121" s="43"/>
      <c r="E1121" s="226"/>
      <c r="F1121" s="43"/>
      <c r="G1121" s="43"/>
      <c r="H1121" s="43"/>
      <c r="I1121" s="43"/>
      <c r="J1121" s="43"/>
      <c r="K1121" s="43"/>
      <c r="L1121" s="43"/>
      <c r="M1121" s="43"/>
      <c r="N1121" s="43"/>
      <c r="O1121" s="43"/>
      <c r="P1121" s="43"/>
      <c r="Q1121" s="43"/>
      <c r="R1121" s="43"/>
      <c r="S1121" s="43"/>
      <c r="T1121" s="43"/>
      <c r="U1121" s="43"/>
      <c r="V1121" s="43"/>
      <c r="W1121" s="43"/>
      <c r="X1121" s="43"/>
      <c r="Y1121" s="43"/>
      <c r="Z1121" s="43"/>
      <c r="AA1121" s="43"/>
      <c r="AB1121" s="43"/>
      <c r="AC1121" s="43"/>
      <c r="AD1121" s="43"/>
      <c r="AE1121" s="43"/>
      <c r="AF1121" s="43"/>
      <c r="AG1121" s="43"/>
    </row>
    <row r="1122" spans="1:33" x14ac:dyDescent="0.2">
      <c r="A1122" s="43"/>
      <c r="B1122" s="43"/>
      <c r="C1122" s="43"/>
      <c r="D1122" s="43"/>
      <c r="E1122" s="226"/>
      <c r="F1122" s="43"/>
      <c r="G1122" s="43"/>
      <c r="H1122" s="43"/>
      <c r="I1122" s="43"/>
      <c r="J1122" s="43"/>
      <c r="K1122" s="43"/>
      <c r="L1122" s="43"/>
      <c r="M1122" s="43"/>
      <c r="N1122" s="43"/>
      <c r="O1122" s="43"/>
      <c r="P1122" s="43"/>
      <c r="Q1122" s="43"/>
      <c r="R1122" s="43"/>
      <c r="S1122" s="43"/>
      <c r="T1122" s="43"/>
      <c r="U1122" s="43"/>
      <c r="V1122" s="43"/>
      <c r="W1122" s="43"/>
      <c r="X1122" s="43"/>
      <c r="Y1122" s="43"/>
      <c r="Z1122" s="43"/>
      <c r="AA1122" s="43"/>
      <c r="AB1122" s="43"/>
      <c r="AC1122" s="43"/>
      <c r="AD1122" s="43"/>
      <c r="AE1122" s="43"/>
      <c r="AF1122" s="43"/>
      <c r="AG1122" s="43"/>
    </row>
    <row r="1123" spans="1:33" x14ac:dyDescent="0.2">
      <c r="A1123" s="43"/>
      <c r="B1123" s="43"/>
      <c r="C1123" s="43"/>
      <c r="D1123" s="43"/>
      <c r="E1123" s="226"/>
      <c r="F1123" s="43"/>
      <c r="G1123" s="43"/>
      <c r="H1123" s="43"/>
      <c r="I1123" s="43"/>
      <c r="J1123" s="43"/>
      <c r="K1123" s="43"/>
      <c r="L1123" s="43"/>
      <c r="M1123" s="43"/>
      <c r="N1123" s="43"/>
      <c r="O1123" s="43"/>
      <c r="P1123" s="43"/>
      <c r="Q1123" s="43"/>
      <c r="R1123" s="43"/>
      <c r="S1123" s="43"/>
      <c r="T1123" s="43"/>
      <c r="U1123" s="43"/>
      <c r="V1123" s="43"/>
      <c r="W1123" s="43"/>
      <c r="X1123" s="43"/>
      <c r="Y1123" s="43"/>
      <c r="Z1123" s="43"/>
      <c r="AA1123" s="43"/>
      <c r="AB1123" s="43"/>
      <c r="AC1123" s="43"/>
      <c r="AD1123" s="43"/>
      <c r="AE1123" s="43"/>
      <c r="AF1123" s="43"/>
      <c r="AG1123" s="43"/>
    </row>
    <row r="1124" spans="1:33" x14ac:dyDescent="0.2">
      <c r="A1124" s="43"/>
      <c r="B1124" s="43"/>
      <c r="C1124" s="43"/>
      <c r="D1124" s="43"/>
      <c r="E1124" s="226"/>
      <c r="F1124" s="43"/>
      <c r="G1124" s="43"/>
      <c r="H1124" s="43"/>
      <c r="I1124" s="43"/>
      <c r="J1124" s="43"/>
      <c r="K1124" s="43"/>
      <c r="L1124" s="43"/>
      <c r="M1124" s="43"/>
      <c r="N1124" s="43"/>
      <c r="O1124" s="43"/>
      <c r="P1124" s="43"/>
      <c r="Q1124" s="43"/>
      <c r="R1124" s="43"/>
      <c r="S1124" s="43"/>
      <c r="T1124" s="43"/>
      <c r="U1124" s="43"/>
      <c r="V1124" s="43"/>
      <c r="W1124" s="43"/>
      <c r="X1124" s="43"/>
      <c r="Y1124" s="43"/>
      <c r="Z1124" s="43"/>
      <c r="AA1124" s="43"/>
      <c r="AB1124" s="43"/>
      <c r="AC1124" s="43"/>
      <c r="AD1124" s="43"/>
      <c r="AE1124" s="43"/>
      <c r="AF1124" s="43"/>
      <c r="AG1124" s="43"/>
    </row>
    <row r="1125" spans="1:33" x14ac:dyDescent="0.2">
      <c r="A1125" s="43"/>
      <c r="B1125" s="43"/>
      <c r="C1125" s="43"/>
      <c r="D1125" s="43"/>
      <c r="E1125" s="226"/>
      <c r="F1125" s="43"/>
      <c r="G1125" s="43"/>
      <c r="H1125" s="43"/>
      <c r="I1125" s="43"/>
      <c r="J1125" s="43"/>
      <c r="K1125" s="43"/>
      <c r="L1125" s="43"/>
      <c r="M1125" s="43"/>
      <c r="N1125" s="43"/>
      <c r="O1125" s="43"/>
      <c r="P1125" s="43"/>
      <c r="Q1125" s="43"/>
      <c r="R1125" s="43"/>
      <c r="S1125" s="43"/>
      <c r="T1125" s="43"/>
      <c r="U1125" s="43"/>
      <c r="V1125" s="43"/>
      <c r="W1125" s="43"/>
      <c r="X1125" s="43"/>
      <c r="Y1125" s="43"/>
      <c r="Z1125" s="43"/>
      <c r="AA1125" s="43"/>
      <c r="AB1125" s="43"/>
      <c r="AC1125" s="43"/>
      <c r="AD1125" s="43"/>
      <c r="AE1125" s="43"/>
      <c r="AF1125" s="43"/>
      <c r="AG1125" s="43"/>
    </row>
    <row r="1126" spans="1:33" x14ac:dyDescent="0.2">
      <c r="A1126" s="43"/>
      <c r="B1126" s="43"/>
      <c r="C1126" s="43"/>
      <c r="D1126" s="43"/>
      <c r="E1126" s="226"/>
      <c r="F1126" s="43"/>
      <c r="G1126" s="43"/>
      <c r="H1126" s="43"/>
      <c r="I1126" s="43"/>
      <c r="J1126" s="43"/>
      <c r="K1126" s="43"/>
      <c r="L1126" s="43"/>
      <c r="M1126" s="43"/>
      <c r="N1126" s="43"/>
      <c r="O1126" s="43"/>
      <c r="P1126" s="43"/>
      <c r="Q1126" s="43"/>
      <c r="R1126" s="43"/>
      <c r="S1126" s="43"/>
      <c r="T1126" s="43"/>
      <c r="U1126" s="43"/>
      <c r="V1126" s="43"/>
      <c r="W1126" s="43"/>
      <c r="X1126" s="43"/>
      <c r="Y1126" s="43"/>
      <c r="Z1126" s="43"/>
      <c r="AA1126" s="43"/>
      <c r="AB1126" s="43"/>
      <c r="AC1126" s="43"/>
      <c r="AD1126" s="43"/>
      <c r="AE1126" s="43"/>
      <c r="AF1126" s="43"/>
      <c r="AG1126" s="43"/>
    </row>
    <row r="1127" spans="1:33" x14ac:dyDescent="0.2">
      <c r="A1127" s="43"/>
      <c r="B1127" s="43"/>
      <c r="C1127" s="43"/>
      <c r="D1127" s="43"/>
      <c r="E1127" s="226"/>
      <c r="F1127" s="43"/>
      <c r="G1127" s="43"/>
      <c r="H1127" s="43"/>
      <c r="I1127" s="43"/>
      <c r="J1127" s="43"/>
      <c r="K1127" s="43"/>
      <c r="L1127" s="43"/>
      <c r="M1127" s="43"/>
      <c r="N1127" s="43"/>
      <c r="O1127" s="43"/>
      <c r="P1127" s="43"/>
      <c r="Q1127" s="43"/>
      <c r="R1127" s="43"/>
      <c r="S1127" s="43"/>
      <c r="T1127" s="43"/>
      <c r="U1127" s="43"/>
      <c r="V1127" s="43"/>
      <c r="W1127" s="43"/>
      <c r="X1127" s="43"/>
      <c r="Y1127" s="43"/>
      <c r="Z1127" s="43"/>
      <c r="AA1127" s="43"/>
      <c r="AB1127" s="43"/>
      <c r="AC1127" s="43"/>
      <c r="AD1127" s="43"/>
      <c r="AE1127" s="43"/>
      <c r="AF1127" s="43"/>
      <c r="AG1127" s="43"/>
    </row>
    <row r="1128" spans="1:33" x14ac:dyDescent="0.2">
      <c r="A1128" s="43"/>
      <c r="B1128" s="43"/>
      <c r="C1128" s="43"/>
      <c r="D1128" s="43"/>
      <c r="E1128" s="226"/>
      <c r="F1128" s="43"/>
      <c r="G1128" s="43"/>
      <c r="H1128" s="43"/>
      <c r="I1128" s="43"/>
      <c r="J1128" s="43"/>
      <c r="K1128" s="43"/>
      <c r="L1128" s="43"/>
      <c r="M1128" s="43"/>
      <c r="N1128" s="43"/>
      <c r="O1128" s="43"/>
      <c r="P1128" s="43"/>
      <c r="Q1128" s="43"/>
      <c r="R1128" s="43"/>
      <c r="S1128" s="43"/>
      <c r="T1128" s="43"/>
      <c r="U1128" s="43"/>
      <c r="V1128" s="43"/>
      <c r="W1128" s="43"/>
      <c r="X1128" s="43"/>
      <c r="Y1128" s="43"/>
      <c r="Z1128" s="43"/>
      <c r="AA1128" s="43"/>
      <c r="AB1128" s="43"/>
      <c r="AC1128" s="43"/>
      <c r="AD1128" s="43"/>
      <c r="AE1128" s="43"/>
      <c r="AF1128" s="43"/>
      <c r="AG1128" s="43"/>
    </row>
    <row r="1129" spans="1:33" x14ac:dyDescent="0.2">
      <c r="A1129" s="43"/>
      <c r="B1129" s="43"/>
      <c r="C1129" s="43"/>
      <c r="D1129" s="43"/>
      <c r="E1129" s="226"/>
      <c r="F1129" s="43"/>
      <c r="G1129" s="43"/>
      <c r="H1129" s="43"/>
      <c r="I1129" s="43"/>
      <c r="J1129" s="43"/>
      <c r="K1129" s="43"/>
      <c r="L1129" s="43"/>
      <c r="M1129" s="43"/>
      <c r="N1129" s="43"/>
      <c r="O1129" s="43"/>
      <c r="P1129" s="43"/>
      <c r="Q1129" s="43"/>
      <c r="R1129" s="43"/>
      <c r="S1129" s="43"/>
      <c r="T1129" s="43"/>
      <c r="U1129" s="43"/>
      <c r="V1129" s="43"/>
      <c r="W1129" s="43"/>
      <c r="X1129" s="43"/>
      <c r="Y1129" s="43"/>
      <c r="Z1129" s="43"/>
      <c r="AA1129" s="43"/>
      <c r="AB1129" s="43"/>
      <c r="AC1129" s="43"/>
      <c r="AD1129" s="43"/>
      <c r="AE1129" s="43"/>
      <c r="AF1129" s="43"/>
      <c r="AG1129" s="43"/>
    </row>
    <row r="1130" spans="1:33" x14ac:dyDescent="0.2">
      <c r="A1130" s="43"/>
      <c r="B1130" s="43"/>
      <c r="C1130" s="43"/>
      <c r="D1130" s="43"/>
      <c r="E1130" s="226"/>
      <c r="F1130" s="43"/>
      <c r="G1130" s="43"/>
      <c r="H1130" s="43"/>
      <c r="I1130" s="43"/>
      <c r="J1130" s="43"/>
      <c r="K1130" s="43"/>
      <c r="L1130" s="43"/>
      <c r="M1130" s="43"/>
      <c r="N1130" s="43"/>
      <c r="O1130" s="43"/>
      <c r="P1130" s="43"/>
      <c r="Q1130" s="43"/>
      <c r="R1130" s="43"/>
      <c r="S1130" s="43"/>
      <c r="T1130" s="43"/>
      <c r="U1130" s="43"/>
      <c r="V1130" s="43"/>
      <c r="W1130" s="43"/>
      <c r="X1130" s="43"/>
      <c r="Y1130" s="43"/>
      <c r="Z1130" s="43"/>
      <c r="AA1130" s="43"/>
      <c r="AB1130" s="43"/>
      <c r="AC1130" s="43"/>
      <c r="AD1130" s="43"/>
      <c r="AE1130" s="43"/>
      <c r="AF1130" s="43"/>
      <c r="AG1130" s="43"/>
    </row>
    <row r="1131" spans="1:33" x14ac:dyDescent="0.2">
      <c r="A1131" s="43"/>
      <c r="B1131" s="43"/>
      <c r="C1131" s="43"/>
      <c r="D1131" s="43"/>
      <c r="E1131" s="226"/>
      <c r="F1131" s="43"/>
      <c r="G1131" s="43"/>
      <c r="H1131" s="43"/>
      <c r="I1131" s="43"/>
      <c r="J1131" s="43"/>
      <c r="K1131" s="43"/>
      <c r="L1131" s="43"/>
      <c r="M1131" s="43"/>
      <c r="N1131" s="43"/>
      <c r="O1131" s="43"/>
      <c r="P1131" s="43"/>
      <c r="Q1131" s="43"/>
      <c r="R1131" s="43"/>
      <c r="S1131" s="43"/>
      <c r="T1131" s="43"/>
      <c r="U1131" s="43"/>
      <c r="V1131" s="43"/>
      <c r="W1131" s="43"/>
      <c r="X1131" s="43"/>
      <c r="Y1131" s="43"/>
      <c r="Z1131" s="43"/>
      <c r="AA1131" s="43"/>
      <c r="AB1131" s="43"/>
      <c r="AC1131" s="43"/>
      <c r="AD1131" s="43"/>
      <c r="AE1131" s="43"/>
      <c r="AF1131" s="43"/>
      <c r="AG1131" s="43"/>
    </row>
    <row r="1132" spans="1:33" x14ac:dyDescent="0.2">
      <c r="A1132" s="43"/>
      <c r="B1132" s="43"/>
      <c r="C1132" s="43"/>
      <c r="D1132" s="43"/>
      <c r="E1132" s="226"/>
      <c r="F1132" s="43"/>
      <c r="G1132" s="43"/>
      <c r="H1132" s="43"/>
      <c r="I1132" s="43"/>
      <c r="J1132" s="43"/>
      <c r="K1132" s="43"/>
      <c r="L1132" s="43"/>
      <c r="M1132" s="43"/>
      <c r="N1132" s="43"/>
      <c r="O1132" s="43"/>
      <c r="P1132" s="43"/>
      <c r="Q1132" s="43"/>
      <c r="R1132" s="43"/>
      <c r="S1132" s="43"/>
      <c r="T1132" s="43"/>
      <c r="U1132" s="43"/>
      <c r="V1132" s="43"/>
      <c r="W1132" s="43"/>
      <c r="X1132" s="43"/>
      <c r="Y1132" s="43"/>
      <c r="Z1132" s="43"/>
      <c r="AA1132" s="43"/>
      <c r="AB1132" s="43"/>
      <c r="AC1132" s="43"/>
      <c r="AD1132" s="43"/>
      <c r="AE1132" s="43"/>
      <c r="AF1132" s="43"/>
      <c r="AG1132" s="43"/>
    </row>
    <row r="1133" spans="1:33" x14ac:dyDescent="0.2">
      <c r="A1133" s="43"/>
      <c r="B1133" s="43"/>
      <c r="C1133" s="43"/>
      <c r="D1133" s="43"/>
      <c r="E1133" s="226"/>
      <c r="F1133" s="43"/>
      <c r="G1133" s="43"/>
      <c r="H1133" s="43"/>
      <c r="I1133" s="43"/>
      <c r="J1133" s="43"/>
      <c r="K1133" s="43"/>
      <c r="L1133" s="43"/>
      <c r="M1133" s="43"/>
      <c r="N1133" s="43"/>
      <c r="O1133" s="43"/>
      <c r="P1133" s="43"/>
      <c r="Q1133" s="43"/>
      <c r="R1133" s="43"/>
      <c r="S1133" s="43"/>
      <c r="T1133" s="43"/>
      <c r="U1133" s="43"/>
      <c r="V1133" s="43"/>
      <c r="W1133" s="43"/>
      <c r="X1133" s="43"/>
      <c r="Y1133" s="43"/>
      <c r="Z1133" s="43"/>
      <c r="AA1133" s="43"/>
      <c r="AB1133" s="43"/>
      <c r="AC1133" s="43"/>
      <c r="AD1133" s="43"/>
      <c r="AE1133" s="43"/>
      <c r="AF1133" s="43"/>
      <c r="AG1133" s="43"/>
    </row>
    <row r="1134" spans="1:33" x14ac:dyDescent="0.2">
      <c r="A1134" s="43"/>
      <c r="B1134" s="43"/>
      <c r="C1134" s="43"/>
      <c r="D1134" s="43"/>
      <c r="E1134" s="226"/>
      <c r="F1134" s="43"/>
      <c r="G1134" s="43"/>
      <c r="H1134" s="43"/>
      <c r="I1134" s="43"/>
      <c r="J1134" s="43"/>
      <c r="K1134" s="43"/>
      <c r="L1134" s="43"/>
      <c r="M1134" s="43"/>
      <c r="N1134" s="43"/>
      <c r="O1134" s="43"/>
      <c r="P1134" s="43"/>
      <c r="Q1134" s="43"/>
      <c r="R1134" s="43"/>
      <c r="S1134" s="43"/>
      <c r="T1134" s="43"/>
      <c r="U1134" s="43"/>
      <c r="V1134" s="43"/>
      <c r="W1134" s="43"/>
      <c r="X1134" s="43"/>
      <c r="Y1134" s="43"/>
      <c r="Z1134" s="43"/>
      <c r="AA1134" s="43"/>
      <c r="AB1134" s="43"/>
      <c r="AC1134" s="43"/>
      <c r="AD1134" s="43"/>
      <c r="AE1134" s="43"/>
      <c r="AF1134" s="43"/>
      <c r="AG1134" s="43"/>
    </row>
    <row r="1135" spans="1:33" x14ac:dyDescent="0.2">
      <c r="A1135" s="43"/>
      <c r="B1135" s="43"/>
      <c r="C1135" s="43"/>
      <c r="D1135" s="43"/>
      <c r="E1135" s="226"/>
      <c r="F1135" s="43"/>
      <c r="G1135" s="43"/>
      <c r="H1135" s="43"/>
      <c r="I1135" s="43"/>
      <c r="J1135" s="43"/>
      <c r="K1135" s="43"/>
      <c r="L1135" s="43"/>
      <c r="M1135" s="43"/>
      <c r="N1135" s="43"/>
      <c r="O1135" s="43"/>
      <c r="P1135" s="43"/>
      <c r="Q1135" s="43"/>
      <c r="R1135" s="43"/>
      <c r="S1135" s="43"/>
      <c r="T1135" s="43"/>
      <c r="U1135" s="43"/>
      <c r="V1135" s="43"/>
      <c r="W1135" s="43"/>
      <c r="X1135" s="43"/>
      <c r="Y1135" s="43"/>
      <c r="Z1135" s="43"/>
      <c r="AA1135" s="43"/>
      <c r="AB1135" s="43"/>
      <c r="AC1135" s="43"/>
      <c r="AD1135" s="43"/>
      <c r="AE1135" s="43"/>
      <c r="AF1135" s="43"/>
      <c r="AG1135" s="43"/>
    </row>
    <row r="1136" spans="1:33" x14ac:dyDescent="0.2">
      <c r="A1136" s="43"/>
      <c r="B1136" s="43"/>
      <c r="C1136" s="43"/>
      <c r="D1136" s="43"/>
      <c r="E1136" s="226"/>
      <c r="F1136" s="43"/>
      <c r="G1136" s="43"/>
      <c r="H1136" s="43"/>
      <c r="I1136" s="43"/>
      <c r="J1136" s="43"/>
      <c r="K1136" s="43"/>
      <c r="L1136" s="43"/>
      <c r="M1136" s="43"/>
      <c r="N1136" s="43"/>
      <c r="O1136" s="43"/>
      <c r="P1136" s="43"/>
      <c r="Q1136" s="43"/>
      <c r="R1136" s="43"/>
      <c r="S1136" s="43"/>
      <c r="T1136" s="43"/>
      <c r="U1136" s="43"/>
      <c r="V1136" s="43"/>
      <c r="W1136" s="43"/>
      <c r="X1136" s="43"/>
      <c r="Y1136" s="43"/>
      <c r="Z1136" s="43"/>
      <c r="AA1136" s="43"/>
      <c r="AB1136" s="43"/>
      <c r="AC1136" s="43"/>
      <c r="AD1136" s="43"/>
      <c r="AE1136" s="43"/>
      <c r="AF1136" s="43"/>
      <c r="AG1136" s="43"/>
    </row>
  </sheetData>
  <mergeCells count="33">
    <mergeCell ref="AF9:AF10"/>
    <mergeCell ref="V9:V10"/>
    <mergeCell ref="AD9:AD10"/>
    <mergeCell ref="AB9:AB10"/>
    <mergeCell ref="AC9:AC10"/>
    <mergeCell ref="Z9:Z10"/>
    <mergeCell ref="F9:F10"/>
    <mergeCell ref="G9:G10"/>
    <mergeCell ref="H9:H10"/>
    <mergeCell ref="R9:R10"/>
    <mergeCell ref="S9:S10"/>
    <mergeCell ref="A1090:E1090"/>
    <mergeCell ref="A1:D1"/>
    <mergeCell ref="A8:D8"/>
    <mergeCell ref="A9:A10"/>
    <mergeCell ref="B9:D9"/>
    <mergeCell ref="E9:E10"/>
    <mergeCell ref="AG9:AG10"/>
    <mergeCell ref="A6:AG6"/>
    <mergeCell ref="A7:AG7"/>
    <mergeCell ref="N9:N10"/>
    <mergeCell ref="M9:M10"/>
    <mergeCell ref="W9:W10"/>
    <mergeCell ref="X9:X10"/>
    <mergeCell ref="I9:K9"/>
    <mergeCell ref="O9:P9"/>
    <mergeCell ref="Q9:Q10"/>
    <mergeCell ref="AE9:AE10"/>
    <mergeCell ref="L9:L10"/>
    <mergeCell ref="U9:U10"/>
    <mergeCell ref="T9:T10"/>
    <mergeCell ref="AA9:AA10"/>
    <mergeCell ref="Y9:Y10"/>
  </mergeCells>
  <pageMargins left="0.39370078740157483" right="0.39370078740157483" top="0.94488188976377963" bottom="0.39370078740157483" header="0.51181102362204722" footer="0.51181102362204722"/>
  <pageSetup paperSize="9" scale="77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9"/>
  <sheetViews>
    <sheetView workbookViewId="0">
      <selection activeCell="C4" sqref="C4"/>
    </sheetView>
  </sheetViews>
  <sheetFormatPr defaultRowHeight="12.75" x14ac:dyDescent="0.2"/>
  <cols>
    <col min="1" max="1" width="29.28515625" style="158" customWidth="1"/>
    <col min="2" max="2" width="82" style="158" customWidth="1"/>
    <col min="3" max="3" width="16.42578125" style="158" customWidth="1"/>
    <col min="4" max="4" width="14.7109375" style="158" customWidth="1"/>
    <col min="5" max="5" width="14.5703125" style="158" customWidth="1"/>
    <col min="6" max="6" width="19" style="158" customWidth="1"/>
    <col min="7" max="11" width="20.140625" style="158" customWidth="1"/>
    <col min="12" max="249" width="9.140625" style="158"/>
    <col min="250" max="250" width="29.28515625" style="158" customWidth="1"/>
    <col min="251" max="251" width="82" style="158" customWidth="1"/>
    <col min="252" max="253" width="0" style="158" hidden="1" customWidth="1"/>
    <col min="254" max="254" width="16.42578125" style="158" customWidth="1"/>
    <col min="255" max="255" width="14.7109375" style="158" customWidth="1"/>
    <col min="256" max="256" width="14.5703125" style="158" customWidth="1"/>
    <col min="257" max="505" width="9.140625" style="158"/>
    <col min="506" max="506" width="29.28515625" style="158" customWidth="1"/>
    <col min="507" max="507" width="82" style="158" customWidth="1"/>
    <col min="508" max="509" width="0" style="158" hidden="1" customWidth="1"/>
    <col min="510" max="510" width="16.42578125" style="158" customWidth="1"/>
    <col min="511" max="511" width="14.7109375" style="158" customWidth="1"/>
    <col min="512" max="512" width="14.5703125" style="158" customWidth="1"/>
    <col min="513" max="761" width="9.140625" style="158"/>
    <col min="762" max="762" width="29.28515625" style="158" customWidth="1"/>
    <col min="763" max="763" width="82" style="158" customWidth="1"/>
    <col min="764" max="765" width="0" style="158" hidden="1" customWidth="1"/>
    <col min="766" max="766" width="16.42578125" style="158" customWidth="1"/>
    <col min="767" max="767" width="14.7109375" style="158" customWidth="1"/>
    <col min="768" max="768" width="14.5703125" style="158" customWidth="1"/>
    <col min="769" max="1017" width="9.140625" style="158"/>
    <col min="1018" max="1018" width="29.28515625" style="158" customWidth="1"/>
    <col min="1019" max="1019" width="82" style="158" customWidth="1"/>
    <col min="1020" max="1021" width="0" style="158" hidden="1" customWidth="1"/>
    <col min="1022" max="1022" width="16.42578125" style="158" customWidth="1"/>
    <col min="1023" max="1023" width="14.7109375" style="158" customWidth="1"/>
    <col min="1024" max="1024" width="14.5703125" style="158" customWidth="1"/>
    <col min="1025" max="1273" width="9.140625" style="158"/>
    <col min="1274" max="1274" width="29.28515625" style="158" customWidth="1"/>
    <col min="1275" max="1275" width="82" style="158" customWidth="1"/>
    <col min="1276" max="1277" width="0" style="158" hidden="1" customWidth="1"/>
    <col min="1278" max="1278" width="16.42578125" style="158" customWidth="1"/>
    <col min="1279" max="1279" width="14.7109375" style="158" customWidth="1"/>
    <col min="1280" max="1280" width="14.5703125" style="158" customWidth="1"/>
    <col min="1281" max="1529" width="9.140625" style="158"/>
    <col min="1530" max="1530" width="29.28515625" style="158" customWidth="1"/>
    <col min="1531" max="1531" width="82" style="158" customWidth="1"/>
    <col min="1532" max="1533" width="0" style="158" hidden="1" customWidth="1"/>
    <col min="1534" max="1534" width="16.42578125" style="158" customWidth="1"/>
    <col min="1535" max="1535" width="14.7109375" style="158" customWidth="1"/>
    <col min="1536" max="1536" width="14.5703125" style="158" customWidth="1"/>
    <col min="1537" max="1785" width="9.140625" style="158"/>
    <col min="1786" max="1786" width="29.28515625" style="158" customWidth="1"/>
    <col min="1787" max="1787" width="82" style="158" customWidth="1"/>
    <col min="1788" max="1789" width="0" style="158" hidden="1" customWidth="1"/>
    <col min="1790" max="1790" width="16.42578125" style="158" customWidth="1"/>
    <col min="1791" max="1791" width="14.7109375" style="158" customWidth="1"/>
    <col min="1792" max="1792" width="14.5703125" style="158" customWidth="1"/>
    <col min="1793" max="2041" width="9.140625" style="158"/>
    <col min="2042" max="2042" width="29.28515625" style="158" customWidth="1"/>
    <col min="2043" max="2043" width="82" style="158" customWidth="1"/>
    <col min="2044" max="2045" width="0" style="158" hidden="1" customWidth="1"/>
    <col min="2046" max="2046" width="16.42578125" style="158" customWidth="1"/>
    <col min="2047" max="2047" width="14.7109375" style="158" customWidth="1"/>
    <col min="2048" max="2048" width="14.5703125" style="158" customWidth="1"/>
    <col min="2049" max="2297" width="9.140625" style="158"/>
    <col min="2298" max="2298" width="29.28515625" style="158" customWidth="1"/>
    <col min="2299" max="2299" width="82" style="158" customWidth="1"/>
    <col min="2300" max="2301" width="0" style="158" hidden="1" customWidth="1"/>
    <col min="2302" max="2302" width="16.42578125" style="158" customWidth="1"/>
    <col min="2303" max="2303" width="14.7109375" style="158" customWidth="1"/>
    <col min="2304" max="2304" width="14.5703125" style="158" customWidth="1"/>
    <col min="2305" max="2553" width="9.140625" style="158"/>
    <col min="2554" max="2554" width="29.28515625" style="158" customWidth="1"/>
    <col min="2555" max="2555" width="82" style="158" customWidth="1"/>
    <col min="2556" max="2557" width="0" style="158" hidden="1" customWidth="1"/>
    <col min="2558" max="2558" width="16.42578125" style="158" customWidth="1"/>
    <col min="2559" max="2559" width="14.7109375" style="158" customWidth="1"/>
    <col min="2560" max="2560" width="14.5703125" style="158" customWidth="1"/>
    <col min="2561" max="2809" width="9.140625" style="158"/>
    <col min="2810" max="2810" width="29.28515625" style="158" customWidth="1"/>
    <col min="2811" max="2811" width="82" style="158" customWidth="1"/>
    <col min="2812" max="2813" width="0" style="158" hidden="1" customWidth="1"/>
    <col min="2814" max="2814" width="16.42578125" style="158" customWidth="1"/>
    <col min="2815" max="2815" width="14.7109375" style="158" customWidth="1"/>
    <col min="2816" max="2816" width="14.5703125" style="158" customWidth="1"/>
    <col min="2817" max="3065" width="9.140625" style="158"/>
    <col min="3066" max="3066" width="29.28515625" style="158" customWidth="1"/>
    <col min="3067" max="3067" width="82" style="158" customWidth="1"/>
    <col min="3068" max="3069" width="0" style="158" hidden="1" customWidth="1"/>
    <col min="3070" max="3070" width="16.42578125" style="158" customWidth="1"/>
    <col min="3071" max="3071" width="14.7109375" style="158" customWidth="1"/>
    <col min="3072" max="3072" width="14.5703125" style="158" customWidth="1"/>
    <col min="3073" max="3321" width="9.140625" style="158"/>
    <col min="3322" max="3322" width="29.28515625" style="158" customWidth="1"/>
    <col min="3323" max="3323" width="82" style="158" customWidth="1"/>
    <col min="3324" max="3325" width="0" style="158" hidden="1" customWidth="1"/>
    <col min="3326" max="3326" width="16.42578125" style="158" customWidth="1"/>
    <col min="3327" max="3327" width="14.7109375" style="158" customWidth="1"/>
    <col min="3328" max="3328" width="14.5703125" style="158" customWidth="1"/>
    <col min="3329" max="3577" width="9.140625" style="158"/>
    <col min="3578" max="3578" width="29.28515625" style="158" customWidth="1"/>
    <col min="3579" max="3579" width="82" style="158" customWidth="1"/>
    <col min="3580" max="3581" width="0" style="158" hidden="1" customWidth="1"/>
    <col min="3582" max="3582" width="16.42578125" style="158" customWidth="1"/>
    <col min="3583" max="3583" width="14.7109375" style="158" customWidth="1"/>
    <col min="3584" max="3584" width="14.5703125" style="158" customWidth="1"/>
    <col min="3585" max="3833" width="9.140625" style="158"/>
    <col min="3834" max="3834" width="29.28515625" style="158" customWidth="1"/>
    <col min="3835" max="3835" width="82" style="158" customWidth="1"/>
    <col min="3836" max="3837" width="0" style="158" hidden="1" customWidth="1"/>
    <col min="3838" max="3838" width="16.42578125" style="158" customWidth="1"/>
    <col min="3839" max="3839" width="14.7109375" style="158" customWidth="1"/>
    <col min="3840" max="3840" width="14.5703125" style="158" customWidth="1"/>
    <col min="3841" max="4089" width="9.140625" style="158"/>
    <col min="4090" max="4090" width="29.28515625" style="158" customWidth="1"/>
    <col min="4091" max="4091" width="82" style="158" customWidth="1"/>
    <col min="4092" max="4093" width="0" style="158" hidden="1" customWidth="1"/>
    <col min="4094" max="4094" width="16.42578125" style="158" customWidth="1"/>
    <col min="4095" max="4095" width="14.7109375" style="158" customWidth="1"/>
    <col min="4096" max="4096" width="14.5703125" style="158" customWidth="1"/>
    <col min="4097" max="4345" width="9.140625" style="158"/>
    <col min="4346" max="4346" width="29.28515625" style="158" customWidth="1"/>
    <col min="4347" max="4347" width="82" style="158" customWidth="1"/>
    <col min="4348" max="4349" width="0" style="158" hidden="1" customWidth="1"/>
    <col min="4350" max="4350" width="16.42578125" style="158" customWidth="1"/>
    <col min="4351" max="4351" width="14.7109375" style="158" customWidth="1"/>
    <col min="4352" max="4352" width="14.5703125" style="158" customWidth="1"/>
    <col min="4353" max="4601" width="9.140625" style="158"/>
    <col min="4602" max="4602" width="29.28515625" style="158" customWidth="1"/>
    <col min="4603" max="4603" width="82" style="158" customWidth="1"/>
    <col min="4604" max="4605" width="0" style="158" hidden="1" customWidth="1"/>
    <col min="4606" max="4606" width="16.42578125" style="158" customWidth="1"/>
    <col min="4607" max="4607" width="14.7109375" style="158" customWidth="1"/>
    <col min="4608" max="4608" width="14.5703125" style="158" customWidth="1"/>
    <col min="4609" max="4857" width="9.140625" style="158"/>
    <col min="4858" max="4858" width="29.28515625" style="158" customWidth="1"/>
    <col min="4859" max="4859" width="82" style="158" customWidth="1"/>
    <col min="4860" max="4861" width="0" style="158" hidden="1" customWidth="1"/>
    <col min="4862" max="4862" width="16.42578125" style="158" customWidth="1"/>
    <col min="4863" max="4863" width="14.7109375" style="158" customWidth="1"/>
    <col min="4864" max="4864" width="14.5703125" style="158" customWidth="1"/>
    <col min="4865" max="5113" width="9.140625" style="158"/>
    <col min="5114" max="5114" width="29.28515625" style="158" customWidth="1"/>
    <col min="5115" max="5115" width="82" style="158" customWidth="1"/>
    <col min="5116" max="5117" width="0" style="158" hidden="1" customWidth="1"/>
    <col min="5118" max="5118" width="16.42578125" style="158" customWidth="1"/>
    <col min="5119" max="5119" width="14.7109375" style="158" customWidth="1"/>
    <col min="5120" max="5120" width="14.5703125" style="158" customWidth="1"/>
    <col min="5121" max="5369" width="9.140625" style="158"/>
    <col min="5370" max="5370" width="29.28515625" style="158" customWidth="1"/>
    <col min="5371" max="5371" width="82" style="158" customWidth="1"/>
    <col min="5372" max="5373" width="0" style="158" hidden="1" customWidth="1"/>
    <col min="5374" max="5374" width="16.42578125" style="158" customWidth="1"/>
    <col min="5375" max="5375" width="14.7109375" style="158" customWidth="1"/>
    <col min="5376" max="5376" width="14.5703125" style="158" customWidth="1"/>
    <col min="5377" max="5625" width="9.140625" style="158"/>
    <col min="5626" max="5626" width="29.28515625" style="158" customWidth="1"/>
    <col min="5627" max="5627" width="82" style="158" customWidth="1"/>
    <col min="5628" max="5629" width="0" style="158" hidden="1" customWidth="1"/>
    <col min="5630" max="5630" width="16.42578125" style="158" customWidth="1"/>
    <col min="5631" max="5631" width="14.7109375" style="158" customWidth="1"/>
    <col min="5632" max="5632" width="14.5703125" style="158" customWidth="1"/>
    <col min="5633" max="5881" width="9.140625" style="158"/>
    <col min="5882" max="5882" width="29.28515625" style="158" customWidth="1"/>
    <col min="5883" max="5883" width="82" style="158" customWidth="1"/>
    <col min="5884" max="5885" width="0" style="158" hidden="1" customWidth="1"/>
    <col min="5886" max="5886" width="16.42578125" style="158" customWidth="1"/>
    <col min="5887" max="5887" width="14.7109375" style="158" customWidth="1"/>
    <col min="5888" max="5888" width="14.5703125" style="158" customWidth="1"/>
    <col min="5889" max="6137" width="9.140625" style="158"/>
    <col min="6138" max="6138" width="29.28515625" style="158" customWidth="1"/>
    <col min="6139" max="6139" width="82" style="158" customWidth="1"/>
    <col min="6140" max="6141" width="0" style="158" hidden="1" customWidth="1"/>
    <col min="6142" max="6142" width="16.42578125" style="158" customWidth="1"/>
    <col min="6143" max="6143" width="14.7109375" style="158" customWidth="1"/>
    <col min="6144" max="6144" width="14.5703125" style="158" customWidth="1"/>
    <col min="6145" max="6393" width="9.140625" style="158"/>
    <col min="6394" max="6394" width="29.28515625" style="158" customWidth="1"/>
    <col min="6395" max="6395" width="82" style="158" customWidth="1"/>
    <col min="6396" max="6397" width="0" style="158" hidden="1" customWidth="1"/>
    <col min="6398" max="6398" width="16.42578125" style="158" customWidth="1"/>
    <col min="6399" max="6399" width="14.7109375" style="158" customWidth="1"/>
    <col min="6400" max="6400" width="14.5703125" style="158" customWidth="1"/>
    <col min="6401" max="6649" width="9.140625" style="158"/>
    <col min="6650" max="6650" width="29.28515625" style="158" customWidth="1"/>
    <col min="6651" max="6651" width="82" style="158" customWidth="1"/>
    <col min="6652" max="6653" width="0" style="158" hidden="1" customWidth="1"/>
    <col min="6654" max="6654" width="16.42578125" style="158" customWidth="1"/>
    <col min="6655" max="6655" width="14.7109375" style="158" customWidth="1"/>
    <col min="6656" max="6656" width="14.5703125" style="158" customWidth="1"/>
    <col min="6657" max="6905" width="9.140625" style="158"/>
    <col min="6906" max="6906" width="29.28515625" style="158" customWidth="1"/>
    <col min="6907" max="6907" width="82" style="158" customWidth="1"/>
    <col min="6908" max="6909" width="0" style="158" hidden="1" customWidth="1"/>
    <col min="6910" max="6910" width="16.42578125" style="158" customWidth="1"/>
    <col min="6911" max="6911" width="14.7109375" style="158" customWidth="1"/>
    <col min="6912" max="6912" width="14.5703125" style="158" customWidth="1"/>
    <col min="6913" max="7161" width="9.140625" style="158"/>
    <col min="7162" max="7162" width="29.28515625" style="158" customWidth="1"/>
    <col min="7163" max="7163" width="82" style="158" customWidth="1"/>
    <col min="7164" max="7165" width="0" style="158" hidden="1" customWidth="1"/>
    <col min="7166" max="7166" width="16.42578125" style="158" customWidth="1"/>
    <col min="7167" max="7167" width="14.7109375" style="158" customWidth="1"/>
    <col min="7168" max="7168" width="14.5703125" style="158" customWidth="1"/>
    <col min="7169" max="7417" width="9.140625" style="158"/>
    <col min="7418" max="7418" width="29.28515625" style="158" customWidth="1"/>
    <col min="7419" max="7419" width="82" style="158" customWidth="1"/>
    <col min="7420" max="7421" width="0" style="158" hidden="1" customWidth="1"/>
    <col min="7422" max="7422" width="16.42578125" style="158" customWidth="1"/>
    <col min="7423" max="7423" width="14.7109375" style="158" customWidth="1"/>
    <col min="7424" max="7424" width="14.5703125" style="158" customWidth="1"/>
    <col min="7425" max="7673" width="9.140625" style="158"/>
    <col min="7674" max="7674" width="29.28515625" style="158" customWidth="1"/>
    <col min="7675" max="7675" width="82" style="158" customWidth="1"/>
    <col min="7676" max="7677" width="0" style="158" hidden="1" customWidth="1"/>
    <col min="7678" max="7678" width="16.42578125" style="158" customWidth="1"/>
    <col min="7679" max="7679" width="14.7109375" style="158" customWidth="1"/>
    <col min="7680" max="7680" width="14.5703125" style="158" customWidth="1"/>
    <col min="7681" max="7929" width="9.140625" style="158"/>
    <col min="7930" max="7930" width="29.28515625" style="158" customWidth="1"/>
    <col min="7931" max="7931" width="82" style="158" customWidth="1"/>
    <col min="7932" max="7933" width="0" style="158" hidden="1" customWidth="1"/>
    <col min="7934" max="7934" width="16.42578125" style="158" customWidth="1"/>
    <col min="7935" max="7935" width="14.7109375" style="158" customWidth="1"/>
    <col min="7936" max="7936" width="14.5703125" style="158" customWidth="1"/>
    <col min="7937" max="8185" width="9.140625" style="158"/>
    <col min="8186" max="8186" width="29.28515625" style="158" customWidth="1"/>
    <col min="8187" max="8187" width="82" style="158" customWidth="1"/>
    <col min="8188" max="8189" width="0" style="158" hidden="1" customWidth="1"/>
    <col min="8190" max="8190" width="16.42578125" style="158" customWidth="1"/>
    <col min="8191" max="8191" width="14.7109375" style="158" customWidth="1"/>
    <col min="8192" max="8192" width="14.5703125" style="158" customWidth="1"/>
    <col min="8193" max="8441" width="9.140625" style="158"/>
    <col min="8442" max="8442" width="29.28515625" style="158" customWidth="1"/>
    <col min="8443" max="8443" width="82" style="158" customWidth="1"/>
    <col min="8444" max="8445" width="0" style="158" hidden="1" customWidth="1"/>
    <col min="8446" max="8446" width="16.42578125" style="158" customWidth="1"/>
    <col min="8447" max="8447" width="14.7109375" style="158" customWidth="1"/>
    <col min="8448" max="8448" width="14.5703125" style="158" customWidth="1"/>
    <col min="8449" max="8697" width="9.140625" style="158"/>
    <col min="8698" max="8698" width="29.28515625" style="158" customWidth="1"/>
    <col min="8699" max="8699" width="82" style="158" customWidth="1"/>
    <col min="8700" max="8701" width="0" style="158" hidden="1" customWidth="1"/>
    <col min="8702" max="8702" width="16.42578125" style="158" customWidth="1"/>
    <col min="8703" max="8703" width="14.7109375" style="158" customWidth="1"/>
    <col min="8704" max="8704" width="14.5703125" style="158" customWidth="1"/>
    <col min="8705" max="8953" width="9.140625" style="158"/>
    <col min="8954" max="8954" width="29.28515625" style="158" customWidth="1"/>
    <col min="8955" max="8955" width="82" style="158" customWidth="1"/>
    <col min="8956" max="8957" width="0" style="158" hidden="1" customWidth="1"/>
    <col min="8958" max="8958" width="16.42578125" style="158" customWidth="1"/>
    <col min="8959" max="8959" width="14.7109375" style="158" customWidth="1"/>
    <col min="8960" max="8960" width="14.5703125" style="158" customWidth="1"/>
    <col min="8961" max="9209" width="9.140625" style="158"/>
    <col min="9210" max="9210" width="29.28515625" style="158" customWidth="1"/>
    <col min="9211" max="9211" width="82" style="158" customWidth="1"/>
    <col min="9212" max="9213" width="0" style="158" hidden="1" customWidth="1"/>
    <col min="9214" max="9214" width="16.42578125" style="158" customWidth="1"/>
    <col min="9215" max="9215" width="14.7109375" style="158" customWidth="1"/>
    <col min="9216" max="9216" width="14.5703125" style="158" customWidth="1"/>
    <col min="9217" max="9465" width="9.140625" style="158"/>
    <col min="9466" max="9466" width="29.28515625" style="158" customWidth="1"/>
    <col min="9467" max="9467" width="82" style="158" customWidth="1"/>
    <col min="9468" max="9469" width="0" style="158" hidden="1" customWidth="1"/>
    <col min="9470" max="9470" width="16.42578125" style="158" customWidth="1"/>
    <col min="9471" max="9471" width="14.7109375" style="158" customWidth="1"/>
    <col min="9472" max="9472" width="14.5703125" style="158" customWidth="1"/>
    <col min="9473" max="9721" width="9.140625" style="158"/>
    <col min="9722" max="9722" width="29.28515625" style="158" customWidth="1"/>
    <col min="9723" max="9723" width="82" style="158" customWidth="1"/>
    <col min="9724" max="9725" width="0" style="158" hidden="1" customWidth="1"/>
    <col min="9726" max="9726" width="16.42578125" style="158" customWidth="1"/>
    <col min="9727" max="9727" width="14.7109375" style="158" customWidth="1"/>
    <col min="9728" max="9728" width="14.5703125" style="158" customWidth="1"/>
    <col min="9729" max="9977" width="9.140625" style="158"/>
    <col min="9978" max="9978" width="29.28515625" style="158" customWidth="1"/>
    <col min="9979" max="9979" width="82" style="158" customWidth="1"/>
    <col min="9980" max="9981" width="0" style="158" hidden="1" customWidth="1"/>
    <col min="9982" max="9982" width="16.42578125" style="158" customWidth="1"/>
    <col min="9983" max="9983" width="14.7109375" style="158" customWidth="1"/>
    <col min="9984" max="9984" width="14.5703125" style="158" customWidth="1"/>
    <col min="9985" max="10233" width="9.140625" style="158"/>
    <col min="10234" max="10234" width="29.28515625" style="158" customWidth="1"/>
    <col min="10235" max="10235" width="82" style="158" customWidth="1"/>
    <col min="10236" max="10237" width="0" style="158" hidden="1" customWidth="1"/>
    <col min="10238" max="10238" width="16.42578125" style="158" customWidth="1"/>
    <col min="10239" max="10239" width="14.7109375" style="158" customWidth="1"/>
    <col min="10240" max="10240" width="14.5703125" style="158" customWidth="1"/>
    <col min="10241" max="10489" width="9.140625" style="158"/>
    <col min="10490" max="10490" width="29.28515625" style="158" customWidth="1"/>
    <col min="10491" max="10491" width="82" style="158" customWidth="1"/>
    <col min="10492" max="10493" width="0" style="158" hidden="1" customWidth="1"/>
    <col min="10494" max="10494" width="16.42578125" style="158" customWidth="1"/>
    <col min="10495" max="10495" width="14.7109375" style="158" customWidth="1"/>
    <col min="10496" max="10496" width="14.5703125" style="158" customWidth="1"/>
    <col min="10497" max="10745" width="9.140625" style="158"/>
    <col min="10746" max="10746" width="29.28515625" style="158" customWidth="1"/>
    <col min="10747" max="10747" width="82" style="158" customWidth="1"/>
    <col min="10748" max="10749" width="0" style="158" hidden="1" customWidth="1"/>
    <col min="10750" max="10750" width="16.42578125" style="158" customWidth="1"/>
    <col min="10751" max="10751" width="14.7109375" style="158" customWidth="1"/>
    <col min="10752" max="10752" width="14.5703125" style="158" customWidth="1"/>
    <col min="10753" max="11001" width="9.140625" style="158"/>
    <col min="11002" max="11002" width="29.28515625" style="158" customWidth="1"/>
    <col min="11003" max="11003" width="82" style="158" customWidth="1"/>
    <col min="11004" max="11005" width="0" style="158" hidden="1" customWidth="1"/>
    <col min="11006" max="11006" width="16.42578125" style="158" customWidth="1"/>
    <col min="11007" max="11007" width="14.7109375" style="158" customWidth="1"/>
    <col min="11008" max="11008" width="14.5703125" style="158" customWidth="1"/>
    <col min="11009" max="11257" width="9.140625" style="158"/>
    <col min="11258" max="11258" width="29.28515625" style="158" customWidth="1"/>
    <col min="11259" max="11259" width="82" style="158" customWidth="1"/>
    <col min="11260" max="11261" width="0" style="158" hidden="1" customWidth="1"/>
    <col min="11262" max="11262" width="16.42578125" style="158" customWidth="1"/>
    <col min="11263" max="11263" width="14.7109375" style="158" customWidth="1"/>
    <col min="11264" max="11264" width="14.5703125" style="158" customWidth="1"/>
    <col min="11265" max="11513" width="9.140625" style="158"/>
    <col min="11514" max="11514" width="29.28515625" style="158" customWidth="1"/>
    <col min="11515" max="11515" width="82" style="158" customWidth="1"/>
    <col min="11516" max="11517" width="0" style="158" hidden="1" customWidth="1"/>
    <col min="11518" max="11518" width="16.42578125" style="158" customWidth="1"/>
    <col min="11519" max="11519" width="14.7109375" style="158" customWidth="1"/>
    <col min="11520" max="11520" width="14.5703125" style="158" customWidth="1"/>
    <col min="11521" max="11769" width="9.140625" style="158"/>
    <col min="11770" max="11770" width="29.28515625" style="158" customWidth="1"/>
    <col min="11771" max="11771" width="82" style="158" customWidth="1"/>
    <col min="11772" max="11773" width="0" style="158" hidden="1" customWidth="1"/>
    <col min="11774" max="11774" width="16.42578125" style="158" customWidth="1"/>
    <col min="11775" max="11775" width="14.7109375" style="158" customWidth="1"/>
    <col min="11776" max="11776" width="14.5703125" style="158" customWidth="1"/>
    <col min="11777" max="12025" width="9.140625" style="158"/>
    <col min="12026" max="12026" width="29.28515625" style="158" customWidth="1"/>
    <col min="12027" max="12027" width="82" style="158" customWidth="1"/>
    <col min="12028" max="12029" width="0" style="158" hidden="1" customWidth="1"/>
    <col min="12030" max="12030" width="16.42578125" style="158" customWidth="1"/>
    <col min="12031" max="12031" width="14.7109375" style="158" customWidth="1"/>
    <col min="12032" max="12032" width="14.5703125" style="158" customWidth="1"/>
    <col min="12033" max="12281" width="9.140625" style="158"/>
    <col min="12282" max="12282" width="29.28515625" style="158" customWidth="1"/>
    <col min="12283" max="12283" width="82" style="158" customWidth="1"/>
    <col min="12284" max="12285" width="0" style="158" hidden="1" customWidth="1"/>
    <col min="12286" max="12286" width="16.42578125" style="158" customWidth="1"/>
    <col min="12287" max="12287" width="14.7109375" style="158" customWidth="1"/>
    <col min="12288" max="12288" width="14.5703125" style="158" customWidth="1"/>
    <col min="12289" max="12537" width="9.140625" style="158"/>
    <col min="12538" max="12538" width="29.28515625" style="158" customWidth="1"/>
    <col min="12539" max="12539" width="82" style="158" customWidth="1"/>
    <col min="12540" max="12541" width="0" style="158" hidden="1" customWidth="1"/>
    <col min="12542" max="12542" width="16.42578125" style="158" customWidth="1"/>
    <col min="12543" max="12543" width="14.7109375" style="158" customWidth="1"/>
    <col min="12544" max="12544" width="14.5703125" style="158" customWidth="1"/>
    <col min="12545" max="12793" width="9.140625" style="158"/>
    <col min="12794" max="12794" width="29.28515625" style="158" customWidth="1"/>
    <col min="12795" max="12795" width="82" style="158" customWidth="1"/>
    <col min="12796" max="12797" width="0" style="158" hidden="1" customWidth="1"/>
    <col min="12798" max="12798" width="16.42578125" style="158" customWidth="1"/>
    <col min="12799" max="12799" width="14.7109375" style="158" customWidth="1"/>
    <col min="12800" max="12800" width="14.5703125" style="158" customWidth="1"/>
    <col min="12801" max="13049" width="9.140625" style="158"/>
    <col min="13050" max="13050" width="29.28515625" style="158" customWidth="1"/>
    <col min="13051" max="13051" width="82" style="158" customWidth="1"/>
    <col min="13052" max="13053" width="0" style="158" hidden="1" customWidth="1"/>
    <col min="13054" max="13054" width="16.42578125" style="158" customWidth="1"/>
    <col min="13055" max="13055" width="14.7109375" style="158" customWidth="1"/>
    <col min="13056" max="13056" width="14.5703125" style="158" customWidth="1"/>
    <col min="13057" max="13305" width="9.140625" style="158"/>
    <col min="13306" max="13306" width="29.28515625" style="158" customWidth="1"/>
    <col min="13307" max="13307" width="82" style="158" customWidth="1"/>
    <col min="13308" max="13309" width="0" style="158" hidden="1" customWidth="1"/>
    <col min="13310" max="13310" width="16.42578125" style="158" customWidth="1"/>
    <col min="13311" max="13311" width="14.7109375" style="158" customWidth="1"/>
    <col min="13312" max="13312" width="14.5703125" style="158" customWidth="1"/>
    <col min="13313" max="13561" width="9.140625" style="158"/>
    <col min="13562" max="13562" width="29.28515625" style="158" customWidth="1"/>
    <col min="13563" max="13563" width="82" style="158" customWidth="1"/>
    <col min="13564" max="13565" width="0" style="158" hidden="1" customWidth="1"/>
    <col min="13566" max="13566" width="16.42578125" style="158" customWidth="1"/>
    <col min="13567" max="13567" width="14.7109375" style="158" customWidth="1"/>
    <col min="13568" max="13568" width="14.5703125" style="158" customWidth="1"/>
    <col min="13569" max="13817" width="9.140625" style="158"/>
    <col min="13818" max="13818" width="29.28515625" style="158" customWidth="1"/>
    <col min="13819" max="13819" width="82" style="158" customWidth="1"/>
    <col min="13820" max="13821" width="0" style="158" hidden="1" customWidth="1"/>
    <col min="13822" max="13822" width="16.42578125" style="158" customWidth="1"/>
    <col min="13823" max="13823" width="14.7109375" style="158" customWidth="1"/>
    <col min="13824" max="13824" width="14.5703125" style="158" customWidth="1"/>
    <col min="13825" max="14073" width="9.140625" style="158"/>
    <col min="14074" max="14074" width="29.28515625" style="158" customWidth="1"/>
    <col min="14075" max="14075" width="82" style="158" customWidth="1"/>
    <col min="14076" max="14077" width="0" style="158" hidden="1" customWidth="1"/>
    <col min="14078" max="14078" width="16.42578125" style="158" customWidth="1"/>
    <col min="14079" max="14079" width="14.7109375" style="158" customWidth="1"/>
    <col min="14080" max="14080" width="14.5703125" style="158" customWidth="1"/>
    <col min="14081" max="14329" width="9.140625" style="158"/>
    <col min="14330" max="14330" width="29.28515625" style="158" customWidth="1"/>
    <col min="14331" max="14331" width="82" style="158" customWidth="1"/>
    <col min="14332" max="14333" width="0" style="158" hidden="1" customWidth="1"/>
    <col min="14334" max="14334" width="16.42578125" style="158" customWidth="1"/>
    <col min="14335" max="14335" width="14.7109375" style="158" customWidth="1"/>
    <col min="14336" max="14336" width="14.5703125" style="158" customWidth="1"/>
    <col min="14337" max="14585" width="9.140625" style="158"/>
    <col min="14586" max="14586" width="29.28515625" style="158" customWidth="1"/>
    <col min="14587" max="14587" width="82" style="158" customWidth="1"/>
    <col min="14588" max="14589" width="0" style="158" hidden="1" customWidth="1"/>
    <col min="14590" max="14590" width="16.42578125" style="158" customWidth="1"/>
    <col min="14591" max="14591" width="14.7109375" style="158" customWidth="1"/>
    <col min="14592" max="14592" width="14.5703125" style="158" customWidth="1"/>
    <col min="14593" max="14841" width="9.140625" style="158"/>
    <col min="14842" max="14842" width="29.28515625" style="158" customWidth="1"/>
    <col min="14843" max="14843" width="82" style="158" customWidth="1"/>
    <col min="14844" max="14845" width="0" style="158" hidden="1" customWidth="1"/>
    <col min="14846" max="14846" width="16.42578125" style="158" customWidth="1"/>
    <col min="14847" max="14847" width="14.7109375" style="158" customWidth="1"/>
    <col min="14848" max="14848" width="14.5703125" style="158" customWidth="1"/>
    <col min="14849" max="15097" width="9.140625" style="158"/>
    <col min="15098" max="15098" width="29.28515625" style="158" customWidth="1"/>
    <col min="15099" max="15099" width="82" style="158" customWidth="1"/>
    <col min="15100" max="15101" width="0" style="158" hidden="1" customWidth="1"/>
    <col min="15102" max="15102" width="16.42578125" style="158" customWidth="1"/>
    <col min="15103" max="15103" width="14.7109375" style="158" customWidth="1"/>
    <col min="15104" max="15104" width="14.5703125" style="158" customWidth="1"/>
    <col min="15105" max="15353" width="9.140625" style="158"/>
    <col min="15354" max="15354" width="29.28515625" style="158" customWidth="1"/>
    <col min="15355" max="15355" width="82" style="158" customWidth="1"/>
    <col min="15356" max="15357" width="0" style="158" hidden="1" customWidth="1"/>
    <col min="15358" max="15358" width="16.42578125" style="158" customWidth="1"/>
    <col min="15359" max="15359" width="14.7109375" style="158" customWidth="1"/>
    <col min="15360" max="15360" width="14.5703125" style="158" customWidth="1"/>
    <col min="15361" max="15609" width="9.140625" style="158"/>
    <col min="15610" max="15610" width="29.28515625" style="158" customWidth="1"/>
    <col min="15611" max="15611" width="82" style="158" customWidth="1"/>
    <col min="15612" max="15613" width="0" style="158" hidden="1" customWidth="1"/>
    <col min="15614" max="15614" width="16.42578125" style="158" customWidth="1"/>
    <col min="15615" max="15615" width="14.7109375" style="158" customWidth="1"/>
    <col min="15616" max="15616" width="14.5703125" style="158" customWidth="1"/>
    <col min="15617" max="15865" width="9.140625" style="158"/>
    <col min="15866" max="15866" width="29.28515625" style="158" customWidth="1"/>
    <col min="15867" max="15867" width="82" style="158" customWidth="1"/>
    <col min="15868" max="15869" width="0" style="158" hidden="1" customWidth="1"/>
    <col min="15870" max="15870" width="16.42578125" style="158" customWidth="1"/>
    <col min="15871" max="15871" width="14.7109375" style="158" customWidth="1"/>
    <col min="15872" max="15872" width="14.5703125" style="158" customWidth="1"/>
    <col min="15873" max="16121" width="9.140625" style="158"/>
    <col min="16122" max="16122" width="29.28515625" style="158" customWidth="1"/>
    <col min="16123" max="16123" width="82" style="158" customWidth="1"/>
    <col min="16124" max="16125" width="0" style="158" hidden="1" customWidth="1"/>
    <col min="16126" max="16126" width="16.42578125" style="158" customWidth="1"/>
    <col min="16127" max="16127" width="14.7109375" style="158" customWidth="1"/>
    <col min="16128" max="16128" width="14.5703125" style="158" customWidth="1"/>
    <col min="16129" max="16384" width="9.140625" style="158"/>
  </cols>
  <sheetData>
    <row r="1" spans="1:6" ht="15.75" x14ac:dyDescent="0.2">
      <c r="C1" s="19" t="s">
        <v>839</v>
      </c>
    </row>
    <row r="2" spans="1:6" ht="15.75" x14ac:dyDescent="0.2">
      <c r="A2" s="159"/>
      <c r="C2" s="2" t="s">
        <v>758</v>
      </c>
    </row>
    <row r="3" spans="1:6" ht="15.75" x14ac:dyDescent="0.2">
      <c r="C3" s="3" t="s">
        <v>759</v>
      </c>
    </row>
    <row r="4" spans="1:6" ht="15.75" x14ac:dyDescent="0.2">
      <c r="C4" s="3" t="s">
        <v>910</v>
      </c>
      <c r="D4" s="3"/>
      <c r="E4" s="3"/>
      <c r="F4" s="3"/>
    </row>
    <row r="5" spans="1:6" x14ac:dyDescent="0.2">
      <c r="C5" s="160"/>
    </row>
    <row r="6" spans="1:6" ht="15.75" x14ac:dyDescent="0.2">
      <c r="B6" s="161"/>
    </row>
    <row r="7" spans="1:6" ht="18.75" x14ac:dyDescent="0.2">
      <c r="A7" s="258" t="s">
        <v>840</v>
      </c>
      <c r="B7" s="258"/>
      <c r="C7" s="258"/>
      <c r="D7" s="258"/>
      <c r="E7" s="258"/>
    </row>
    <row r="8" spans="1:6" ht="18.75" x14ac:dyDescent="0.2">
      <c r="A8" s="259"/>
      <c r="B8" s="259"/>
      <c r="C8" s="162"/>
      <c r="D8" s="162"/>
      <c r="E8" s="162"/>
    </row>
    <row r="9" spans="1:6" ht="21.75" customHeight="1" x14ac:dyDescent="0.25">
      <c r="A9" s="163"/>
      <c r="B9" s="163"/>
      <c r="C9" s="87"/>
      <c r="D9" s="87"/>
      <c r="E9" s="164" t="s">
        <v>782</v>
      </c>
    </row>
    <row r="10" spans="1:6" ht="56.25" x14ac:dyDescent="0.2">
      <c r="A10" s="165" t="s">
        <v>841</v>
      </c>
      <c r="B10" s="166" t="s">
        <v>842</v>
      </c>
      <c r="C10" s="167" t="s">
        <v>784</v>
      </c>
      <c r="D10" s="167" t="s">
        <v>786</v>
      </c>
      <c r="E10" s="167" t="s">
        <v>843</v>
      </c>
    </row>
    <row r="11" spans="1:6" ht="18.75" x14ac:dyDescent="0.2">
      <c r="A11" s="166">
        <v>1</v>
      </c>
      <c r="B11" s="166">
        <v>2</v>
      </c>
      <c r="C11" s="166">
        <v>3</v>
      </c>
      <c r="D11" s="166">
        <v>4</v>
      </c>
      <c r="E11" s="166">
        <v>5</v>
      </c>
    </row>
    <row r="12" spans="1:6" ht="18.75" x14ac:dyDescent="0.2">
      <c r="A12" s="168"/>
      <c r="B12" s="169"/>
      <c r="C12" s="170"/>
      <c r="D12" s="170"/>
      <c r="E12" s="170"/>
    </row>
    <row r="13" spans="1:6" ht="37.5" x14ac:dyDescent="0.3">
      <c r="A13" s="171" t="s">
        <v>844</v>
      </c>
      <c r="B13" s="172" t="s">
        <v>845</v>
      </c>
      <c r="C13" s="173">
        <v>3688801.5</v>
      </c>
      <c r="D13" s="173">
        <v>3365421.9</v>
      </c>
      <c r="E13" s="173">
        <v>3118725.5</v>
      </c>
      <c r="F13" s="174"/>
    </row>
    <row r="14" spans="1:6" ht="18.75" x14ac:dyDescent="0.3">
      <c r="A14" s="171"/>
      <c r="B14" s="172"/>
      <c r="C14" s="173"/>
      <c r="D14" s="173"/>
      <c r="E14" s="173"/>
    </row>
    <row r="15" spans="1:6" ht="18.75" x14ac:dyDescent="0.3">
      <c r="A15" s="175"/>
      <c r="B15" s="176"/>
      <c r="C15" s="177"/>
      <c r="D15" s="178"/>
      <c r="E15" s="179"/>
    </row>
    <row r="16" spans="1:6" ht="37.5" x14ac:dyDescent="0.3">
      <c r="A16" s="180" t="s">
        <v>846</v>
      </c>
      <c r="B16" s="181" t="s">
        <v>847</v>
      </c>
      <c r="C16" s="182">
        <v>3863612</v>
      </c>
      <c r="D16" s="173">
        <v>3365421.9</v>
      </c>
      <c r="E16" s="173">
        <v>3118725.5</v>
      </c>
      <c r="F16" s="183"/>
    </row>
    <row r="17" spans="1:5" ht="18.75" x14ac:dyDescent="0.3">
      <c r="A17" s="184"/>
      <c r="B17" s="185"/>
      <c r="C17" s="186"/>
      <c r="D17" s="187"/>
      <c r="E17" s="188"/>
    </row>
    <row r="18" spans="1:5" ht="12.75" customHeight="1" x14ac:dyDescent="0.2">
      <c r="A18" s="260"/>
      <c r="B18" s="262" t="s">
        <v>848</v>
      </c>
      <c r="C18" s="263">
        <f>C16-C13</f>
        <v>174810.5</v>
      </c>
      <c r="D18" s="263">
        <f t="shared" ref="D18:E18" si="0">D16-D13</f>
        <v>0</v>
      </c>
      <c r="E18" s="263">
        <f t="shared" si="0"/>
        <v>0</v>
      </c>
    </row>
    <row r="19" spans="1:5" ht="24" customHeight="1" x14ac:dyDescent="0.2">
      <c r="A19" s="261"/>
      <c r="B19" s="262"/>
      <c r="C19" s="264"/>
      <c r="D19" s="264"/>
      <c r="E19" s="264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81"/>
  <sheetViews>
    <sheetView tabSelected="1" zoomScale="90" zoomScaleNormal="90" workbookViewId="0">
      <selection activeCell="I4" sqref="I4"/>
    </sheetView>
  </sheetViews>
  <sheetFormatPr defaultRowHeight="15.75" x14ac:dyDescent="0.25"/>
  <cols>
    <col min="1" max="1" width="118.42578125" style="103" customWidth="1"/>
    <col min="2" max="2" width="14.28515625" style="104" customWidth="1"/>
    <col min="3" max="3" width="17.140625" style="105" hidden="1" customWidth="1"/>
    <col min="4" max="4" width="14.7109375" style="105" hidden="1" customWidth="1"/>
    <col min="5" max="5" width="16.140625" style="105" hidden="1" customWidth="1"/>
    <col min="6" max="8" width="15.140625" style="105" hidden="1" customWidth="1"/>
    <col min="9" max="9" width="15.140625" style="105" customWidth="1"/>
    <col min="10" max="10" width="15.140625" style="105" hidden="1" customWidth="1"/>
    <col min="11" max="11" width="15.85546875" style="105" hidden="1" customWidth="1"/>
    <col min="12" max="13" width="15.140625" style="105" hidden="1" customWidth="1"/>
    <col min="14" max="14" width="15.140625" style="105" customWidth="1"/>
    <col min="15" max="16" width="15.140625" style="105" hidden="1" customWidth="1"/>
    <col min="17" max="17" width="15.140625" style="105" customWidth="1"/>
    <col min="18" max="16384" width="9.140625" style="108"/>
  </cols>
  <sheetData>
    <row r="1" spans="1:17" x14ac:dyDescent="0.25">
      <c r="I1" s="106" t="s">
        <v>897</v>
      </c>
      <c r="J1" s="106"/>
      <c r="K1" s="106"/>
      <c r="L1" s="106"/>
      <c r="M1" s="107"/>
      <c r="N1" s="106"/>
      <c r="O1" s="106"/>
    </row>
    <row r="2" spans="1:17" x14ac:dyDescent="0.25">
      <c r="I2" s="103" t="s">
        <v>758</v>
      </c>
      <c r="J2" s="103"/>
      <c r="K2" s="103"/>
      <c r="L2" s="103"/>
      <c r="M2" s="107"/>
      <c r="N2" s="103"/>
      <c r="O2" s="103"/>
    </row>
    <row r="3" spans="1:17" x14ac:dyDescent="0.25">
      <c r="I3" s="103" t="s">
        <v>759</v>
      </c>
      <c r="J3" s="103"/>
      <c r="K3" s="103"/>
      <c r="L3" s="103"/>
      <c r="M3" s="107"/>
      <c r="N3" s="103"/>
      <c r="O3" s="103"/>
    </row>
    <row r="4" spans="1:17" x14ac:dyDescent="0.25">
      <c r="I4" s="3" t="s">
        <v>910</v>
      </c>
      <c r="J4" s="103"/>
      <c r="K4" s="103"/>
      <c r="L4" s="103"/>
      <c r="M4" s="103"/>
      <c r="N4" s="103"/>
      <c r="O4" s="103"/>
    </row>
    <row r="6" spans="1:17" ht="26.25" customHeight="1" x14ac:dyDescent="0.25">
      <c r="A6" s="238" t="s">
        <v>781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</row>
    <row r="7" spans="1:17" ht="19.5" customHeight="1" x14ac:dyDescent="0.25">
      <c r="A7" s="237" t="s">
        <v>659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</row>
    <row r="8" spans="1:17" ht="21.75" customHeight="1" x14ac:dyDescent="0.25">
      <c r="A8" s="109"/>
      <c r="B8" s="110"/>
      <c r="C8" s="109"/>
      <c r="D8" s="102"/>
      <c r="E8" s="102"/>
      <c r="F8" s="109"/>
      <c r="G8" s="109"/>
      <c r="H8" s="109"/>
      <c r="I8" s="109"/>
      <c r="J8" s="109"/>
      <c r="K8" s="111"/>
      <c r="L8" s="109"/>
      <c r="M8" s="109"/>
      <c r="N8" s="111" t="s">
        <v>782</v>
      </c>
      <c r="O8" s="111" t="s">
        <v>525</v>
      </c>
      <c r="P8" s="111"/>
      <c r="Q8" s="111"/>
    </row>
    <row r="9" spans="1:17" ht="21.75" customHeight="1" x14ac:dyDescent="0.25">
      <c r="A9" s="66" t="s">
        <v>783</v>
      </c>
      <c r="B9" s="265" t="s">
        <v>784</v>
      </c>
      <c r="C9" s="265"/>
      <c r="D9" s="265"/>
      <c r="E9" s="265"/>
      <c r="F9" s="265"/>
      <c r="G9" s="265"/>
      <c r="H9" s="265"/>
      <c r="I9" s="265"/>
      <c r="J9" s="112" t="s">
        <v>785</v>
      </c>
      <c r="K9" s="113"/>
      <c r="L9" s="113"/>
      <c r="M9" s="113"/>
      <c r="N9" s="266" t="s">
        <v>786</v>
      </c>
      <c r="O9" s="268" t="s">
        <v>787</v>
      </c>
      <c r="P9" s="269"/>
      <c r="Q9" s="266"/>
    </row>
    <row r="10" spans="1:17" ht="73.5" customHeight="1" x14ac:dyDescent="0.25">
      <c r="A10" s="114"/>
      <c r="B10" s="115" t="s">
        <v>788</v>
      </c>
      <c r="C10" s="75" t="s">
        <v>761</v>
      </c>
      <c r="D10" s="75" t="s">
        <v>789</v>
      </c>
      <c r="E10" s="116" t="s">
        <v>790</v>
      </c>
      <c r="F10" s="117" t="s">
        <v>791</v>
      </c>
      <c r="G10" s="116" t="s">
        <v>789</v>
      </c>
      <c r="H10" s="118" t="s">
        <v>792</v>
      </c>
      <c r="I10" s="119" t="s">
        <v>793</v>
      </c>
      <c r="J10" s="117" t="s">
        <v>794</v>
      </c>
      <c r="K10" s="117" t="s">
        <v>795</v>
      </c>
      <c r="L10" s="116" t="s">
        <v>789</v>
      </c>
      <c r="M10" s="120" t="s">
        <v>796</v>
      </c>
      <c r="N10" s="267"/>
      <c r="O10" s="270"/>
      <c r="P10" s="271"/>
      <c r="Q10" s="272"/>
    </row>
    <row r="11" spans="1:17" ht="15.75" customHeight="1" x14ac:dyDescent="0.25">
      <c r="A11" s="121">
        <v>1</v>
      </c>
      <c r="B11" s="122" t="s">
        <v>529</v>
      </c>
      <c r="C11" s="123">
        <v>2</v>
      </c>
      <c r="D11" s="123">
        <v>3</v>
      </c>
      <c r="E11" s="123">
        <v>2</v>
      </c>
      <c r="F11" s="121" t="s">
        <v>764</v>
      </c>
      <c r="G11" s="121"/>
      <c r="H11" s="121"/>
      <c r="I11" s="121" t="s">
        <v>530</v>
      </c>
      <c r="J11" s="121" t="s">
        <v>530</v>
      </c>
      <c r="K11" s="123">
        <v>6</v>
      </c>
      <c r="L11" s="121"/>
      <c r="M11" s="121"/>
      <c r="N11" s="121" t="s">
        <v>531</v>
      </c>
      <c r="O11" s="121" t="s">
        <v>531</v>
      </c>
      <c r="P11" s="121"/>
      <c r="Q11" s="121" t="s">
        <v>764</v>
      </c>
    </row>
    <row r="12" spans="1:17" hidden="1" x14ac:dyDescent="0.25">
      <c r="A12" s="124" t="s">
        <v>797</v>
      </c>
      <c r="B12" s="125">
        <f t="shared" ref="B12:B74" si="0">I12</f>
        <v>196879.19999999998</v>
      </c>
      <c r="C12" s="126">
        <f>SUM(C13:C15)</f>
        <v>196879.19999999998</v>
      </c>
      <c r="D12" s="126">
        <f>SUM(D13:D15)</f>
        <v>0</v>
      </c>
      <c r="E12" s="126">
        <f>C12+D12</f>
        <v>196879.19999999998</v>
      </c>
      <c r="F12" s="126">
        <f t="shared" ref="F12:O12" si="1">SUM(F13:F15)</f>
        <v>134709.29999999999</v>
      </c>
      <c r="G12" s="126">
        <f t="shared" si="1"/>
        <v>0</v>
      </c>
      <c r="H12" s="126">
        <f>H13+H14+H15</f>
        <v>0</v>
      </c>
      <c r="I12" s="126">
        <f t="shared" ref="I12:I54" si="2">E12+H12</f>
        <v>196879.19999999998</v>
      </c>
      <c r="J12" s="126">
        <f t="shared" si="1"/>
        <v>134709.29999999999</v>
      </c>
      <c r="K12" s="126">
        <f t="shared" si="1"/>
        <v>144711.20000000001</v>
      </c>
      <c r="L12" s="126">
        <f t="shared" si="1"/>
        <v>0</v>
      </c>
      <c r="M12" s="126">
        <f>M13+M14+M15</f>
        <v>0</v>
      </c>
      <c r="N12" s="126">
        <f>J12+M12</f>
        <v>134709.29999999999</v>
      </c>
      <c r="O12" s="126">
        <f t="shared" si="1"/>
        <v>144711.20000000001</v>
      </c>
      <c r="P12" s="126">
        <f>P13+P14+P15</f>
        <v>0</v>
      </c>
      <c r="Q12" s="126">
        <f>O12+P12</f>
        <v>144711.20000000001</v>
      </c>
    </row>
    <row r="13" spans="1:17" ht="31.5" hidden="1" x14ac:dyDescent="0.25">
      <c r="A13" s="127" t="s">
        <v>798</v>
      </c>
      <c r="B13" s="128">
        <v>149321.9</v>
      </c>
      <c r="C13" s="129">
        <v>149321.9</v>
      </c>
      <c r="D13" s="129"/>
      <c r="E13" s="130">
        <f t="shared" ref="E13:G74" si="3">C13+D13</f>
        <v>149321.9</v>
      </c>
      <c r="F13" s="129">
        <v>134709.29999999999</v>
      </c>
      <c r="G13" s="129"/>
      <c r="H13" s="129"/>
      <c r="I13" s="129">
        <f t="shared" si="2"/>
        <v>149321.9</v>
      </c>
      <c r="J13" s="129">
        <f>F13</f>
        <v>134709.29999999999</v>
      </c>
      <c r="K13" s="129">
        <v>144711.20000000001</v>
      </c>
      <c r="L13" s="129"/>
      <c r="M13" s="129"/>
      <c r="N13" s="129">
        <f>J13+M13</f>
        <v>134709.29999999999</v>
      </c>
      <c r="O13" s="129">
        <f>K13</f>
        <v>144711.20000000001</v>
      </c>
      <c r="P13" s="129"/>
      <c r="Q13" s="129">
        <f>O13+P13</f>
        <v>144711.20000000001</v>
      </c>
    </row>
    <row r="14" spans="1:17" ht="31.5" hidden="1" x14ac:dyDescent="0.25">
      <c r="A14" s="127" t="s">
        <v>799</v>
      </c>
      <c r="B14" s="128" t="s">
        <v>800</v>
      </c>
      <c r="C14" s="129">
        <v>42106.9</v>
      </c>
      <c r="D14" s="129"/>
      <c r="E14" s="130">
        <f t="shared" si="3"/>
        <v>42106.9</v>
      </c>
      <c r="F14" s="131"/>
      <c r="G14" s="131"/>
      <c r="H14" s="131"/>
      <c r="I14" s="129">
        <f t="shared" si="2"/>
        <v>42106.9</v>
      </c>
      <c r="J14" s="129"/>
      <c r="K14" s="131"/>
      <c r="L14" s="131"/>
      <c r="M14" s="131"/>
      <c r="N14" s="129">
        <f t="shared" ref="N14:N15" si="4">J14+M14</f>
        <v>0</v>
      </c>
      <c r="O14" s="131"/>
      <c r="P14" s="131"/>
      <c r="Q14" s="129">
        <f t="shared" ref="Q14:Q15" si="5">O14+P14</f>
        <v>0</v>
      </c>
    </row>
    <row r="15" spans="1:17" ht="31.5" hidden="1" x14ac:dyDescent="0.25">
      <c r="A15" s="127" t="s">
        <v>801</v>
      </c>
      <c r="B15" s="128">
        <v>5450.4</v>
      </c>
      <c r="C15" s="129">
        <v>5450.4</v>
      </c>
      <c r="D15" s="129"/>
      <c r="E15" s="130">
        <f t="shared" si="3"/>
        <v>5450.4</v>
      </c>
      <c r="F15" s="131"/>
      <c r="G15" s="131"/>
      <c r="H15" s="131"/>
      <c r="I15" s="129">
        <f t="shared" si="2"/>
        <v>5450.4</v>
      </c>
      <c r="J15" s="129"/>
      <c r="K15" s="131"/>
      <c r="L15" s="131"/>
      <c r="M15" s="131"/>
      <c r="N15" s="129">
        <f t="shared" si="4"/>
        <v>0</v>
      </c>
      <c r="O15" s="131"/>
      <c r="P15" s="131"/>
      <c r="Q15" s="129">
        <f t="shared" si="5"/>
        <v>0</v>
      </c>
    </row>
    <row r="16" spans="1:17" x14ac:dyDescent="0.25">
      <c r="A16" s="124" t="s">
        <v>802</v>
      </c>
      <c r="B16" s="125">
        <f t="shared" si="0"/>
        <v>6212.2</v>
      </c>
      <c r="C16" s="132">
        <f>SUM(C17:C19)</f>
        <v>6204.8</v>
      </c>
      <c r="D16" s="132">
        <f t="shared" ref="D16:P16" si="6">SUM(D17:D19)</f>
        <v>7.3999999999999773</v>
      </c>
      <c r="E16" s="132">
        <f>SUM(E17:E19)</f>
        <v>6212.2</v>
      </c>
      <c r="F16" s="132">
        <f t="shared" si="6"/>
        <v>5893</v>
      </c>
      <c r="G16" s="132">
        <f t="shared" si="6"/>
        <v>-1.5999999999999996</v>
      </c>
      <c r="H16" s="132">
        <f>H17+H18+H19</f>
        <v>0</v>
      </c>
      <c r="I16" s="132">
        <f t="shared" si="2"/>
        <v>6212.2</v>
      </c>
      <c r="J16" s="132">
        <f t="shared" si="6"/>
        <v>5891.4000000000005</v>
      </c>
      <c r="K16" s="132">
        <f t="shared" si="6"/>
        <v>5893</v>
      </c>
      <c r="L16" s="132">
        <f t="shared" si="6"/>
        <v>-1.7999999999999989</v>
      </c>
      <c r="M16" s="132">
        <f t="shared" si="6"/>
        <v>0</v>
      </c>
      <c r="N16" s="132">
        <f>J16+M16</f>
        <v>5891.4000000000005</v>
      </c>
      <c r="O16" s="132">
        <f t="shared" si="6"/>
        <v>5891.2</v>
      </c>
      <c r="P16" s="132">
        <f t="shared" si="6"/>
        <v>4871.6000000000004</v>
      </c>
      <c r="Q16" s="132">
        <f>O16+P16</f>
        <v>10762.8</v>
      </c>
    </row>
    <row r="17" spans="1:17" ht="31.5" hidden="1" x14ac:dyDescent="0.25">
      <c r="A17" s="133" t="s">
        <v>72</v>
      </c>
      <c r="B17" s="128">
        <f t="shared" si="0"/>
        <v>331.9</v>
      </c>
      <c r="C17" s="129">
        <v>324.5</v>
      </c>
      <c r="D17" s="129">
        <f>E17-C17</f>
        <v>7.3999999999999773</v>
      </c>
      <c r="E17" s="130">
        <v>331.9</v>
      </c>
      <c r="F17" s="129">
        <v>12.7</v>
      </c>
      <c r="G17" s="129">
        <f>J17-F17</f>
        <v>-1.5999999999999996</v>
      </c>
      <c r="H17" s="129"/>
      <c r="I17" s="129">
        <f t="shared" si="2"/>
        <v>331.9</v>
      </c>
      <c r="J17" s="129">
        <v>11.1</v>
      </c>
      <c r="K17" s="129">
        <v>12.7</v>
      </c>
      <c r="L17" s="129">
        <f>O17-K17</f>
        <v>-1.7999999999999989</v>
      </c>
      <c r="M17" s="129"/>
      <c r="N17" s="129">
        <f>J17+M17</f>
        <v>11.1</v>
      </c>
      <c r="O17" s="129">
        <v>10.9</v>
      </c>
      <c r="P17" s="129"/>
      <c r="Q17" s="129">
        <f>O17+P17</f>
        <v>10.9</v>
      </c>
    </row>
    <row r="18" spans="1:17" ht="31.5" x14ac:dyDescent="0.25">
      <c r="A18" s="133" t="s">
        <v>803</v>
      </c>
      <c r="B18" s="128"/>
      <c r="C18" s="129"/>
      <c r="D18" s="129"/>
      <c r="E18" s="130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>
        <v>4871.6000000000004</v>
      </c>
      <c r="Q18" s="129">
        <f t="shared" ref="Q18:Q19" si="7">O18+P18</f>
        <v>4871.6000000000004</v>
      </c>
    </row>
    <row r="19" spans="1:17" hidden="1" x14ac:dyDescent="0.25">
      <c r="A19" s="133" t="s">
        <v>112</v>
      </c>
      <c r="B19" s="128">
        <f t="shared" si="0"/>
        <v>5880.3</v>
      </c>
      <c r="C19" s="129">
        <v>5880.3</v>
      </c>
      <c r="D19" s="129"/>
      <c r="E19" s="130">
        <f t="shared" si="3"/>
        <v>5880.3</v>
      </c>
      <c r="F19" s="129">
        <v>5880.3</v>
      </c>
      <c r="G19" s="129"/>
      <c r="H19" s="129"/>
      <c r="I19" s="129">
        <f t="shared" si="2"/>
        <v>5880.3</v>
      </c>
      <c r="J19" s="129">
        <f>F19</f>
        <v>5880.3</v>
      </c>
      <c r="K19" s="129">
        <v>5880.3</v>
      </c>
      <c r="L19" s="129"/>
      <c r="M19" s="129"/>
      <c r="N19" s="129">
        <f t="shared" ref="N19" si="8">J19+M19</f>
        <v>5880.3</v>
      </c>
      <c r="O19" s="129">
        <f>K19</f>
        <v>5880.3</v>
      </c>
      <c r="P19" s="129"/>
      <c r="Q19" s="129">
        <f t="shared" si="7"/>
        <v>5880.3</v>
      </c>
    </row>
    <row r="20" spans="1:17" x14ac:dyDescent="0.25">
      <c r="A20" s="124" t="s">
        <v>804</v>
      </c>
      <c r="B20" s="125">
        <v>1148572.5</v>
      </c>
      <c r="C20" s="126">
        <f>SUM(C21:C37)</f>
        <v>1140447.2999999998</v>
      </c>
      <c r="D20" s="126">
        <f>SUM(D21:D37)</f>
        <v>2521.8999999999992</v>
      </c>
      <c r="E20" s="126">
        <f t="shared" si="3"/>
        <v>1142969.1999999997</v>
      </c>
      <c r="F20" s="126">
        <f t="shared" si="3"/>
        <v>1145491.0999999996</v>
      </c>
      <c r="G20" s="126">
        <f t="shared" si="3"/>
        <v>2288460.2999999993</v>
      </c>
      <c r="H20" s="126">
        <f>SUM(H21:H37)</f>
        <v>13299.239999999998</v>
      </c>
      <c r="I20" s="126">
        <f t="shared" si="2"/>
        <v>1156268.4399999997</v>
      </c>
      <c r="J20" s="126">
        <f>SUM(J21:J37)</f>
        <v>1146953.3000000003</v>
      </c>
      <c r="K20" s="126">
        <f t="shared" ref="K20:M20" si="9">SUM(K21:K37)</f>
        <v>1139151.1000000001</v>
      </c>
      <c r="L20" s="126">
        <f t="shared" si="9"/>
        <v>9815.9999999999527</v>
      </c>
      <c r="M20" s="126">
        <f t="shared" si="9"/>
        <v>850.2</v>
      </c>
      <c r="N20" s="126">
        <f>J20+M20</f>
        <v>1147803.5000000002</v>
      </c>
      <c r="O20" s="126">
        <f>SUM(O21:O37)</f>
        <v>1148967.2000000002</v>
      </c>
      <c r="P20" s="126">
        <f t="shared" ref="P20" si="10">SUM(P21:P37)</f>
        <v>869.6</v>
      </c>
      <c r="Q20" s="126">
        <f>O20+P20</f>
        <v>1149836.8000000003</v>
      </c>
    </row>
    <row r="21" spans="1:17" x14ac:dyDescent="0.25">
      <c r="A21" s="133" t="s">
        <v>404</v>
      </c>
      <c r="B21" s="128">
        <f t="shared" si="0"/>
        <v>1087699.3</v>
      </c>
      <c r="C21" s="129">
        <v>1079801.3</v>
      </c>
      <c r="D21" s="129">
        <f>E21-C21</f>
        <v>2414.5</v>
      </c>
      <c r="E21" s="130">
        <v>1082215.8</v>
      </c>
      <c r="F21" s="129">
        <v>1082474.5</v>
      </c>
      <c r="G21" s="129">
        <f>J21-F21</f>
        <v>9672.3000000000466</v>
      </c>
      <c r="H21" s="129">
        <v>5483.5</v>
      </c>
      <c r="I21" s="129">
        <f t="shared" si="2"/>
        <v>1087699.3</v>
      </c>
      <c r="J21" s="129">
        <v>1092146.8</v>
      </c>
      <c r="K21" s="129">
        <v>1085855.7</v>
      </c>
      <c r="L21" s="129">
        <f>O21-K21</f>
        <v>9684.1999999999534</v>
      </c>
      <c r="M21" s="129">
        <v>850.2</v>
      </c>
      <c r="N21" s="129">
        <f>J21+M21</f>
        <v>1092997</v>
      </c>
      <c r="O21" s="129">
        <v>1095539.8999999999</v>
      </c>
      <c r="P21" s="129">
        <v>869.6</v>
      </c>
      <c r="Q21" s="129">
        <f>O21+P21</f>
        <v>1096409.5</v>
      </c>
    </row>
    <row r="22" spans="1:17" x14ac:dyDescent="0.25">
      <c r="A22" s="133" t="s">
        <v>608</v>
      </c>
      <c r="B22" s="128">
        <f t="shared" si="0"/>
        <v>5000.8999999999996</v>
      </c>
      <c r="C22" s="129">
        <v>4910.2</v>
      </c>
      <c r="D22" s="129"/>
      <c r="E22" s="130">
        <f t="shared" si="3"/>
        <v>4910.2</v>
      </c>
      <c r="F22" s="129">
        <v>5046.3</v>
      </c>
      <c r="G22" s="129"/>
      <c r="H22" s="129">
        <v>90.7</v>
      </c>
      <c r="I22" s="129">
        <f t="shared" si="2"/>
        <v>5000.8999999999996</v>
      </c>
      <c r="J22" s="129">
        <v>5046.3</v>
      </c>
      <c r="K22" s="129">
        <v>5046.3</v>
      </c>
      <c r="L22" s="129"/>
      <c r="M22" s="129"/>
      <c r="N22" s="129">
        <f t="shared" ref="N22:N37" si="11">J22+M22</f>
        <v>5046.3</v>
      </c>
      <c r="O22" s="129">
        <v>5046.3</v>
      </c>
      <c r="P22" s="129"/>
      <c r="Q22" s="129">
        <f t="shared" ref="Q22:Q37" si="12">O22+P22</f>
        <v>5046.3</v>
      </c>
    </row>
    <row r="23" spans="1:17" ht="31.5" hidden="1" x14ac:dyDescent="0.25">
      <c r="A23" s="127" t="s">
        <v>805</v>
      </c>
      <c r="B23" s="128">
        <f t="shared" si="0"/>
        <v>485</v>
      </c>
      <c r="C23" s="129">
        <v>485</v>
      </c>
      <c r="D23" s="129"/>
      <c r="E23" s="130">
        <f t="shared" si="3"/>
        <v>485</v>
      </c>
      <c r="F23" s="129">
        <v>551</v>
      </c>
      <c r="G23" s="129"/>
      <c r="H23" s="129"/>
      <c r="I23" s="129">
        <f t="shared" si="2"/>
        <v>485</v>
      </c>
      <c r="J23" s="129">
        <v>551</v>
      </c>
      <c r="K23" s="129">
        <v>591</v>
      </c>
      <c r="L23" s="129"/>
      <c r="M23" s="129"/>
      <c r="N23" s="129">
        <f t="shared" si="11"/>
        <v>551</v>
      </c>
      <c r="O23" s="129">
        <v>591</v>
      </c>
      <c r="P23" s="129"/>
      <c r="Q23" s="129">
        <f t="shared" si="12"/>
        <v>591</v>
      </c>
    </row>
    <row r="24" spans="1:17" ht="50.25" customHeight="1" x14ac:dyDescent="0.25">
      <c r="A24" s="133" t="s">
        <v>317</v>
      </c>
      <c r="B24" s="128">
        <v>6124.3</v>
      </c>
      <c r="C24" s="129">
        <v>6124.3</v>
      </c>
      <c r="D24" s="129"/>
      <c r="E24" s="130">
        <f t="shared" si="3"/>
        <v>6124.3</v>
      </c>
      <c r="F24" s="129">
        <v>3062.1</v>
      </c>
      <c r="G24" s="129"/>
      <c r="H24" s="129">
        <v>7695.93</v>
      </c>
      <c r="I24" s="129">
        <f t="shared" si="2"/>
        <v>13820.23</v>
      </c>
      <c r="J24" s="129">
        <v>3062.1</v>
      </c>
      <c r="K24" s="129">
        <v>3062.1</v>
      </c>
      <c r="L24" s="129"/>
      <c r="M24" s="129"/>
      <c r="N24" s="129">
        <f t="shared" si="11"/>
        <v>3062.1</v>
      </c>
      <c r="O24" s="129">
        <v>3062.1</v>
      </c>
      <c r="P24" s="129"/>
      <c r="Q24" s="129">
        <f t="shared" si="12"/>
        <v>3062.1</v>
      </c>
    </row>
    <row r="25" spans="1:17" ht="31.5" hidden="1" x14ac:dyDescent="0.25">
      <c r="A25" s="133" t="s">
        <v>568</v>
      </c>
      <c r="B25" s="128">
        <f t="shared" si="0"/>
        <v>9186.4</v>
      </c>
      <c r="C25" s="129">
        <v>9186.4</v>
      </c>
      <c r="D25" s="129"/>
      <c r="E25" s="130">
        <f t="shared" si="3"/>
        <v>9186.4</v>
      </c>
      <c r="F25" s="129">
        <v>12248.6</v>
      </c>
      <c r="G25" s="129"/>
      <c r="H25" s="129"/>
      <c r="I25" s="129">
        <f t="shared" si="2"/>
        <v>9186.4</v>
      </c>
      <c r="J25" s="129">
        <v>12248.6</v>
      </c>
      <c r="K25" s="129">
        <v>12248.5</v>
      </c>
      <c r="L25" s="129"/>
      <c r="M25" s="129"/>
      <c r="N25" s="129">
        <f t="shared" si="11"/>
        <v>12248.6</v>
      </c>
      <c r="O25" s="129">
        <v>12248.6</v>
      </c>
      <c r="P25" s="129"/>
      <c r="Q25" s="129">
        <f t="shared" si="12"/>
        <v>12248.6</v>
      </c>
    </row>
    <row r="26" spans="1:17" ht="35.25" customHeight="1" x14ac:dyDescent="0.25">
      <c r="A26" s="133" t="s">
        <v>49</v>
      </c>
      <c r="B26" s="128">
        <f t="shared" si="0"/>
        <v>269</v>
      </c>
      <c r="C26" s="129">
        <v>264</v>
      </c>
      <c r="D26" s="129"/>
      <c r="E26" s="130">
        <f t="shared" si="3"/>
        <v>264</v>
      </c>
      <c r="F26" s="129">
        <v>271.5</v>
      </c>
      <c r="G26" s="129"/>
      <c r="H26" s="129">
        <v>5</v>
      </c>
      <c r="I26" s="129">
        <f t="shared" si="2"/>
        <v>269</v>
      </c>
      <c r="J26" s="129">
        <v>271.5</v>
      </c>
      <c r="K26" s="129">
        <v>271.5</v>
      </c>
      <c r="L26" s="129"/>
      <c r="M26" s="129"/>
      <c r="N26" s="129">
        <f t="shared" si="11"/>
        <v>271.5</v>
      </c>
      <c r="O26" s="129">
        <v>271.5</v>
      </c>
      <c r="P26" s="129"/>
      <c r="Q26" s="129">
        <f t="shared" si="12"/>
        <v>271.5</v>
      </c>
    </row>
    <row r="27" spans="1:17" ht="22.5" hidden="1" customHeight="1" x14ac:dyDescent="0.25">
      <c r="A27" s="133" t="s">
        <v>423</v>
      </c>
      <c r="B27" s="128">
        <f t="shared" si="0"/>
        <v>23642.6</v>
      </c>
      <c r="C27" s="129">
        <v>23543.3</v>
      </c>
      <c r="D27" s="129">
        <f>E27-C27</f>
        <v>99.299999999999272</v>
      </c>
      <c r="E27" s="130">
        <v>23642.6</v>
      </c>
      <c r="F27" s="129">
        <v>23543.3</v>
      </c>
      <c r="G27" s="129">
        <f>J27-F27</f>
        <v>99.299999999999272</v>
      </c>
      <c r="H27" s="129"/>
      <c r="I27" s="129">
        <f t="shared" si="2"/>
        <v>23642.6</v>
      </c>
      <c r="J27" s="129">
        <v>23642.6</v>
      </c>
      <c r="K27" s="129">
        <v>23543.3</v>
      </c>
      <c r="L27" s="129">
        <f>O27-K27</f>
        <v>99.299999999999272</v>
      </c>
      <c r="M27" s="129"/>
      <c r="N27" s="129">
        <f t="shared" si="11"/>
        <v>23642.6</v>
      </c>
      <c r="O27" s="129">
        <v>23642.6</v>
      </c>
      <c r="P27" s="129"/>
      <c r="Q27" s="129">
        <f t="shared" si="12"/>
        <v>23642.6</v>
      </c>
    </row>
    <row r="28" spans="1:17" ht="47.25" hidden="1" x14ac:dyDescent="0.25">
      <c r="A28" s="133" t="s">
        <v>439</v>
      </c>
      <c r="B28" s="128">
        <f t="shared" si="0"/>
        <v>4716.6000000000004</v>
      </c>
      <c r="C28" s="129">
        <v>4716.6000000000004</v>
      </c>
      <c r="D28" s="129"/>
      <c r="E28" s="130">
        <f t="shared" si="3"/>
        <v>4716.6000000000004</v>
      </c>
      <c r="F28" s="129">
        <v>4716.6000000000004</v>
      </c>
      <c r="G28" s="129"/>
      <c r="H28" s="129"/>
      <c r="I28" s="129">
        <f t="shared" si="2"/>
        <v>4716.6000000000004</v>
      </c>
      <c r="J28" s="129">
        <v>4716.6000000000004</v>
      </c>
      <c r="K28" s="129">
        <v>4716.6000000000004</v>
      </c>
      <c r="L28" s="129"/>
      <c r="M28" s="129"/>
      <c r="N28" s="129">
        <f t="shared" si="11"/>
        <v>4716.6000000000004</v>
      </c>
      <c r="O28" s="129">
        <v>4716.6000000000004</v>
      </c>
      <c r="P28" s="129"/>
      <c r="Q28" s="129">
        <f t="shared" si="12"/>
        <v>4716.6000000000004</v>
      </c>
    </row>
    <row r="29" spans="1:17" ht="31.5" hidden="1" x14ac:dyDescent="0.25">
      <c r="A29" s="133" t="s">
        <v>51</v>
      </c>
      <c r="B29" s="128">
        <f t="shared" si="0"/>
        <v>7611.9</v>
      </c>
      <c r="C29" s="129">
        <v>7611.9</v>
      </c>
      <c r="D29" s="129"/>
      <c r="E29" s="130">
        <f t="shared" si="3"/>
        <v>7611.9</v>
      </c>
      <c r="F29" s="129">
        <v>1419.2</v>
      </c>
      <c r="G29" s="129"/>
      <c r="H29" s="129"/>
      <c r="I29" s="129">
        <f t="shared" si="2"/>
        <v>7611.9</v>
      </c>
      <c r="J29" s="129">
        <v>1419.2</v>
      </c>
      <c r="K29" s="134"/>
      <c r="L29" s="129"/>
      <c r="M29" s="129"/>
      <c r="N29" s="129">
        <f t="shared" si="11"/>
        <v>1419.2</v>
      </c>
      <c r="O29" s="134"/>
      <c r="P29" s="129"/>
      <c r="Q29" s="129">
        <f t="shared" si="12"/>
        <v>0</v>
      </c>
    </row>
    <row r="30" spans="1:17" ht="31.5" x14ac:dyDescent="0.25">
      <c r="A30" s="133" t="s">
        <v>68</v>
      </c>
      <c r="B30" s="128">
        <f t="shared" si="0"/>
        <v>0.51</v>
      </c>
      <c r="C30" s="129">
        <v>0.5</v>
      </c>
      <c r="D30" s="129"/>
      <c r="E30" s="130">
        <f t="shared" si="3"/>
        <v>0.5</v>
      </c>
      <c r="F30" s="129">
        <v>0.5</v>
      </c>
      <c r="G30" s="129"/>
      <c r="H30" s="135">
        <v>0.01</v>
      </c>
      <c r="I30" s="129">
        <f t="shared" si="2"/>
        <v>0.51</v>
      </c>
      <c r="J30" s="129">
        <v>0.5</v>
      </c>
      <c r="K30" s="129">
        <v>0.5</v>
      </c>
      <c r="L30" s="129"/>
      <c r="M30" s="129"/>
      <c r="N30" s="129">
        <f t="shared" si="11"/>
        <v>0.5</v>
      </c>
      <c r="O30" s="129">
        <v>0.5</v>
      </c>
      <c r="P30" s="129"/>
      <c r="Q30" s="129">
        <f t="shared" si="12"/>
        <v>0.5</v>
      </c>
    </row>
    <row r="31" spans="1:17" ht="31.5" x14ac:dyDescent="0.25">
      <c r="A31" s="133" t="s">
        <v>806</v>
      </c>
      <c r="B31" s="128">
        <f t="shared" si="0"/>
        <v>943.69999999999993</v>
      </c>
      <c r="C31" s="129">
        <v>919.3</v>
      </c>
      <c r="D31" s="129">
        <f>E31-C31</f>
        <v>8.1000000000000227</v>
      </c>
      <c r="E31" s="130">
        <v>927.4</v>
      </c>
      <c r="F31" s="129">
        <v>919.3</v>
      </c>
      <c r="G31" s="129">
        <f>J31-F31</f>
        <v>32.5</v>
      </c>
      <c r="H31" s="129">
        <v>16.3</v>
      </c>
      <c r="I31" s="129">
        <f t="shared" si="2"/>
        <v>943.69999999999993</v>
      </c>
      <c r="J31" s="129">
        <v>951.8</v>
      </c>
      <c r="K31" s="129">
        <v>919.3</v>
      </c>
      <c r="L31" s="129">
        <f>O31-K31</f>
        <v>32.5</v>
      </c>
      <c r="M31" s="129"/>
      <c r="N31" s="129">
        <f t="shared" si="11"/>
        <v>951.8</v>
      </c>
      <c r="O31" s="129">
        <v>951.8</v>
      </c>
      <c r="P31" s="129"/>
      <c r="Q31" s="129">
        <f t="shared" si="12"/>
        <v>951.8</v>
      </c>
    </row>
    <row r="32" spans="1:17" ht="20.25" customHeight="1" x14ac:dyDescent="0.25">
      <c r="A32" s="133" t="s">
        <v>63</v>
      </c>
      <c r="B32" s="128">
        <f t="shared" si="0"/>
        <v>68.400000000000006</v>
      </c>
      <c r="C32" s="129">
        <v>68.400000000000006</v>
      </c>
      <c r="D32" s="129"/>
      <c r="E32" s="130">
        <f t="shared" si="3"/>
        <v>68.400000000000006</v>
      </c>
      <c r="F32" s="129">
        <v>68.400000000000006</v>
      </c>
      <c r="G32" s="129"/>
      <c r="H32" s="129"/>
      <c r="I32" s="129">
        <f t="shared" si="2"/>
        <v>68.400000000000006</v>
      </c>
      <c r="J32" s="129">
        <v>68.400000000000006</v>
      </c>
      <c r="K32" s="129">
        <v>68.400000000000006</v>
      </c>
      <c r="L32" s="129"/>
      <c r="M32" s="129"/>
      <c r="N32" s="129">
        <f t="shared" si="11"/>
        <v>68.400000000000006</v>
      </c>
      <c r="O32" s="129">
        <v>68.400000000000006</v>
      </c>
      <c r="P32" s="129"/>
      <c r="Q32" s="129">
        <f t="shared" si="12"/>
        <v>68.400000000000006</v>
      </c>
    </row>
    <row r="33" spans="1:17" ht="20.25" customHeight="1" x14ac:dyDescent="0.25">
      <c r="A33" s="133" t="s">
        <v>65</v>
      </c>
      <c r="B33" s="128">
        <f t="shared" si="0"/>
        <v>179</v>
      </c>
      <c r="C33" s="129">
        <v>175.7</v>
      </c>
      <c r="D33" s="129"/>
      <c r="E33" s="130">
        <f t="shared" si="3"/>
        <v>175.7</v>
      </c>
      <c r="F33" s="129">
        <v>180.7</v>
      </c>
      <c r="G33" s="129"/>
      <c r="H33" s="129">
        <v>3.3</v>
      </c>
      <c r="I33" s="129">
        <f t="shared" si="2"/>
        <v>179</v>
      </c>
      <c r="J33" s="129">
        <v>180.7</v>
      </c>
      <c r="K33" s="129">
        <v>180.7</v>
      </c>
      <c r="L33" s="129"/>
      <c r="M33" s="129"/>
      <c r="N33" s="129">
        <f t="shared" si="11"/>
        <v>180.7</v>
      </c>
      <c r="O33" s="129">
        <v>180.7</v>
      </c>
      <c r="P33" s="129"/>
      <c r="Q33" s="129">
        <f t="shared" si="12"/>
        <v>180.7</v>
      </c>
    </row>
    <row r="34" spans="1:17" ht="31.5" x14ac:dyDescent="0.25">
      <c r="A34" s="133" t="s">
        <v>520</v>
      </c>
      <c r="B34" s="128">
        <f t="shared" si="0"/>
        <v>99.2</v>
      </c>
      <c r="C34" s="129">
        <v>97.4</v>
      </c>
      <c r="D34" s="129"/>
      <c r="E34" s="130">
        <f t="shared" si="3"/>
        <v>97.4</v>
      </c>
      <c r="F34" s="129">
        <v>100.1</v>
      </c>
      <c r="G34" s="129"/>
      <c r="H34" s="129">
        <v>1.8</v>
      </c>
      <c r="I34" s="129">
        <f t="shared" si="2"/>
        <v>99.2</v>
      </c>
      <c r="J34" s="129">
        <v>100.1</v>
      </c>
      <c r="K34" s="129">
        <v>100.1</v>
      </c>
      <c r="L34" s="129"/>
      <c r="M34" s="129"/>
      <c r="N34" s="129">
        <f t="shared" si="11"/>
        <v>100.1</v>
      </c>
      <c r="O34" s="129">
        <v>100.1</v>
      </c>
      <c r="P34" s="129"/>
      <c r="Q34" s="129">
        <f t="shared" si="12"/>
        <v>100.1</v>
      </c>
    </row>
    <row r="35" spans="1:17" ht="19.5" hidden="1" customHeight="1" x14ac:dyDescent="0.25">
      <c r="A35" s="133" t="s">
        <v>155</v>
      </c>
      <c r="B35" s="128">
        <f t="shared" si="0"/>
        <v>2399.6999999999998</v>
      </c>
      <c r="C35" s="129">
        <v>2399.6999999999998</v>
      </c>
      <c r="D35" s="129"/>
      <c r="E35" s="130">
        <f t="shared" si="3"/>
        <v>2399.6999999999998</v>
      </c>
      <c r="F35" s="129">
        <v>2399.6999999999998</v>
      </c>
      <c r="G35" s="129"/>
      <c r="H35" s="129"/>
      <c r="I35" s="129">
        <f t="shared" si="2"/>
        <v>2399.6999999999998</v>
      </c>
      <c r="J35" s="129">
        <v>2399.6999999999998</v>
      </c>
      <c r="K35" s="129">
        <v>2399.6999999999998</v>
      </c>
      <c r="L35" s="129"/>
      <c r="M35" s="129"/>
      <c r="N35" s="129">
        <f t="shared" si="11"/>
        <v>2399.6999999999998</v>
      </c>
      <c r="O35" s="129">
        <v>2399.6999999999998</v>
      </c>
      <c r="P35" s="129"/>
      <c r="Q35" s="129">
        <f t="shared" si="12"/>
        <v>2399.6999999999998</v>
      </c>
    </row>
    <row r="36" spans="1:17" ht="31.5" x14ac:dyDescent="0.25">
      <c r="A36" s="133" t="s">
        <v>157</v>
      </c>
      <c r="B36" s="128">
        <f t="shared" si="0"/>
        <v>129.19999999999999</v>
      </c>
      <c r="C36" s="129">
        <v>126.8</v>
      </c>
      <c r="D36" s="129"/>
      <c r="E36" s="130">
        <f t="shared" si="3"/>
        <v>126.8</v>
      </c>
      <c r="F36" s="129">
        <v>130.4</v>
      </c>
      <c r="G36" s="129"/>
      <c r="H36" s="129">
        <v>2.4</v>
      </c>
      <c r="I36" s="129">
        <f t="shared" si="2"/>
        <v>129.19999999999999</v>
      </c>
      <c r="J36" s="129">
        <v>130.4</v>
      </c>
      <c r="K36" s="129">
        <v>130.4</v>
      </c>
      <c r="L36" s="129"/>
      <c r="M36" s="129"/>
      <c r="N36" s="129">
        <f t="shared" si="11"/>
        <v>130.4</v>
      </c>
      <c r="O36" s="129">
        <v>130.4</v>
      </c>
      <c r="P36" s="129"/>
      <c r="Q36" s="129">
        <f t="shared" si="12"/>
        <v>130.4</v>
      </c>
    </row>
    <row r="37" spans="1:17" ht="31.5" x14ac:dyDescent="0.25">
      <c r="A37" s="133" t="s">
        <v>596</v>
      </c>
      <c r="B37" s="128">
        <f t="shared" si="0"/>
        <v>16.8</v>
      </c>
      <c r="C37" s="129">
        <v>16.5</v>
      </c>
      <c r="D37" s="129"/>
      <c r="E37" s="130">
        <f t="shared" si="3"/>
        <v>16.5</v>
      </c>
      <c r="F37" s="129">
        <v>17</v>
      </c>
      <c r="G37" s="129"/>
      <c r="H37" s="129">
        <v>0.3</v>
      </c>
      <c r="I37" s="129">
        <f t="shared" si="2"/>
        <v>16.8</v>
      </c>
      <c r="J37" s="129">
        <v>17</v>
      </c>
      <c r="K37" s="129">
        <v>17</v>
      </c>
      <c r="L37" s="129"/>
      <c r="M37" s="129"/>
      <c r="N37" s="129">
        <f t="shared" si="11"/>
        <v>17</v>
      </c>
      <c r="O37" s="129">
        <v>17</v>
      </c>
      <c r="P37" s="129"/>
      <c r="Q37" s="129">
        <f t="shared" si="12"/>
        <v>17</v>
      </c>
    </row>
    <row r="38" spans="1:17" ht="21" customHeight="1" x14ac:dyDescent="0.25">
      <c r="A38" s="124" t="s">
        <v>807</v>
      </c>
      <c r="B38" s="125">
        <v>767011.8</v>
      </c>
      <c r="C38" s="126">
        <f t="shared" ref="C38:H38" si="13">SUM(C39:C74)</f>
        <v>617801.19999999984</v>
      </c>
      <c r="D38" s="126">
        <f t="shared" si="13"/>
        <v>-80242.872610000006</v>
      </c>
      <c r="E38" s="126">
        <f t="shared" si="13"/>
        <v>600429.62738999981</v>
      </c>
      <c r="F38" s="126">
        <f t="shared" si="13"/>
        <v>597106</v>
      </c>
      <c r="G38" s="126">
        <f t="shared" si="13"/>
        <v>-188628.19999999998</v>
      </c>
      <c r="H38" s="126">
        <f t="shared" si="13"/>
        <v>203412.39999000001</v>
      </c>
      <c r="I38" s="126">
        <f t="shared" si="2"/>
        <v>803842.02737999987</v>
      </c>
      <c r="J38" s="126">
        <f>SUM(J39:J74)</f>
        <v>592325.9</v>
      </c>
      <c r="K38" s="126">
        <f>SUM(K39:K74)</f>
        <v>357437.5</v>
      </c>
      <c r="L38" s="126">
        <f>SUM(L39:L74)</f>
        <v>-5659.8000000000029</v>
      </c>
      <c r="M38" s="126">
        <f>SUM(M39:M74)</f>
        <v>144492.80000000002</v>
      </c>
      <c r="N38" s="126">
        <f>J38+M38</f>
        <v>736818.70000000007</v>
      </c>
      <c r="O38" s="126">
        <f>SUM(O39:O74)</f>
        <v>351777.69999999995</v>
      </c>
      <c r="P38" s="126">
        <f>SUM(P39:P74)</f>
        <v>90271</v>
      </c>
      <c r="Q38" s="126">
        <f>O38+P38</f>
        <v>442048.69999999995</v>
      </c>
    </row>
    <row r="39" spans="1:17" ht="31.5" hidden="1" customHeight="1" x14ac:dyDescent="0.25">
      <c r="A39" s="133" t="s">
        <v>410</v>
      </c>
      <c r="B39" s="128">
        <f t="shared" si="0"/>
        <v>54531.7</v>
      </c>
      <c r="C39" s="129">
        <v>54531.7</v>
      </c>
      <c r="D39" s="129"/>
      <c r="E39" s="130">
        <f t="shared" si="3"/>
        <v>54531.7</v>
      </c>
      <c r="F39" s="129">
        <v>54531.7</v>
      </c>
      <c r="G39" s="129"/>
      <c r="H39" s="129"/>
      <c r="I39" s="129">
        <f t="shared" si="2"/>
        <v>54531.7</v>
      </c>
      <c r="J39" s="129">
        <v>54531.7</v>
      </c>
      <c r="K39" s="129">
        <v>57226.8</v>
      </c>
      <c r="L39" s="129">
        <f>O39-K39</f>
        <v>-5659.8000000000029</v>
      </c>
      <c r="M39" s="129"/>
      <c r="N39" s="129">
        <f>J39+M39</f>
        <v>54531.7</v>
      </c>
      <c r="O39" s="129">
        <v>51567</v>
      </c>
      <c r="P39" s="129"/>
      <c r="Q39" s="129">
        <f>O39+P39</f>
        <v>51567</v>
      </c>
    </row>
    <row r="40" spans="1:17" ht="31.5" x14ac:dyDescent="0.25">
      <c r="A40" s="133" t="s">
        <v>412</v>
      </c>
      <c r="B40" s="128">
        <f t="shared" si="0"/>
        <v>86809.9</v>
      </c>
      <c r="C40" s="129">
        <v>84697.9</v>
      </c>
      <c r="D40" s="129"/>
      <c r="E40" s="130">
        <f t="shared" si="3"/>
        <v>84697.9</v>
      </c>
      <c r="F40" s="129">
        <v>80408.5</v>
      </c>
      <c r="G40" s="129"/>
      <c r="H40" s="129">
        <v>2112</v>
      </c>
      <c r="I40" s="129">
        <f t="shared" si="2"/>
        <v>86809.9</v>
      </c>
      <c r="J40" s="129">
        <v>80408.5</v>
      </c>
      <c r="K40" s="129">
        <v>79633.899999999994</v>
      </c>
      <c r="L40" s="129"/>
      <c r="M40" s="129">
        <v>1365.1</v>
      </c>
      <c r="N40" s="129">
        <f t="shared" ref="N40:N74" si="14">J40+M40</f>
        <v>81773.600000000006</v>
      </c>
      <c r="O40" s="129">
        <v>79633.899999999994</v>
      </c>
      <c r="P40" s="129">
        <v>600.9</v>
      </c>
      <c r="Q40" s="129">
        <f t="shared" ref="Q40:Q74" si="15">O40+P40</f>
        <v>80234.799999999988</v>
      </c>
    </row>
    <row r="41" spans="1:17" ht="96.75" hidden="1" customHeight="1" x14ac:dyDescent="0.25">
      <c r="A41" s="133" t="s">
        <v>808</v>
      </c>
      <c r="B41" s="128">
        <f t="shared" si="0"/>
        <v>5149.8999999999996</v>
      </c>
      <c r="C41" s="129">
        <v>5149.8999999999996</v>
      </c>
      <c r="D41" s="129"/>
      <c r="E41" s="130">
        <f t="shared" si="3"/>
        <v>5149.8999999999996</v>
      </c>
      <c r="F41" s="129">
        <v>5177.6000000000004</v>
      </c>
      <c r="G41" s="129"/>
      <c r="H41" s="129"/>
      <c r="I41" s="129">
        <f t="shared" si="2"/>
        <v>5149.8999999999996</v>
      </c>
      <c r="J41" s="129">
        <v>5177.6000000000004</v>
      </c>
      <c r="K41" s="129">
        <v>5260.7</v>
      </c>
      <c r="L41" s="129"/>
      <c r="M41" s="129"/>
      <c r="N41" s="129">
        <f t="shared" si="14"/>
        <v>5177.6000000000004</v>
      </c>
      <c r="O41" s="129">
        <v>5260.7</v>
      </c>
      <c r="P41" s="129"/>
      <c r="Q41" s="129">
        <f t="shared" si="15"/>
        <v>5260.7</v>
      </c>
    </row>
    <row r="42" spans="1:17" ht="45.75" hidden="1" customHeight="1" x14ac:dyDescent="0.25">
      <c r="A42" s="133" t="s">
        <v>390</v>
      </c>
      <c r="B42" s="128">
        <f t="shared" si="0"/>
        <v>2450</v>
      </c>
      <c r="C42" s="129">
        <v>2450</v>
      </c>
      <c r="D42" s="129"/>
      <c r="E42" s="130">
        <f t="shared" si="3"/>
        <v>2450</v>
      </c>
      <c r="F42" s="129">
        <v>1400</v>
      </c>
      <c r="G42" s="129"/>
      <c r="H42" s="129"/>
      <c r="I42" s="129">
        <f t="shared" si="2"/>
        <v>2450</v>
      </c>
      <c r="J42" s="129">
        <v>1400</v>
      </c>
      <c r="K42" s="129">
        <v>1050</v>
      </c>
      <c r="L42" s="129"/>
      <c r="M42" s="129"/>
      <c r="N42" s="129">
        <f t="shared" si="14"/>
        <v>1400</v>
      </c>
      <c r="O42" s="129">
        <v>1050</v>
      </c>
      <c r="P42" s="129"/>
      <c r="Q42" s="129">
        <f t="shared" si="15"/>
        <v>1050</v>
      </c>
    </row>
    <row r="43" spans="1:17" ht="31.5" hidden="1" x14ac:dyDescent="0.25">
      <c r="A43" s="136" t="s">
        <v>388</v>
      </c>
      <c r="B43" s="137">
        <f t="shared" si="0"/>
        <v>0</v>
      </c>
      <c r="C43" s="138">
        <v>4372.8</v>
      </c>
      <c r="D43" s="138"/>
      <c r="E43" s="139">
        <v>4372.7</v>
      </c>
      <c r="F43" s="140"/>
      <c r="G43" s="140"/>
      <c r="H43" s="141">
        <v>-4372.7</v>
      </c>
      <c r="I43" s="142">
        <f t="shared" si="2"/>
        <v>0</v>
      </c>
      <c r="J43" s="140"/>
      <c r="K43" s="141"/>
      <c r="L43" s="140"/>
      <c r="M43" s="141">
        <v>0</v>
      </c>
      <c r="N43" s="142">
        <f t="shared" si="14"/>
        <v>0</v>
      </c>
      <c r="O43" s="141"/>
      <c r="P43" s="141"/>
      <c r="Q43" s="142">
        <f t="shared" si="15"/>
        <v>0</v>
      </c>
    </row>
    <row r="44" spans="1:17" ht="31.5" hidden="1" x14ac:dyDescent="0.25">
      <c r="A44" s="133" t="s">
        <v>809</v>
      </c>
      <c r="B44" s="128">
        <f t="shared" si="0"/>
        <v>10500</v>
      </c>
      <c r="C44" s="143"/>
      <c r="D44" s="143"/>
      <c r="E44" s="130"/>
      <c r="F44" s="144"/>
      <c r="G44" s="144"/>
      <c r="H44" s="144">
        <v>10500</v>
      </c>
      <c r="I44" s="129">
        <f t="shared" si="2"/>
        <v>10500</v>
      </c>
      <c r="J44" s="144"/>
      <c r="K44" s="134"/>
      <c r="L44" s="144"/>
      <c r="M44" s="144"/>
      <c r="N44" s="129"/>
      <c r="O44" s="134"/>
      <c r="P44" s="134"/>
      <c r="Q44" s="129"/>
    </row>
    <row r="45" spans="1:17" ht="34.5" hidden="1" customHeight="1" x14ac:dyDescent="0.25">
      <c r="A45" s="133" t="s">
        <v>670</v>
      </c>
      <c r="B45" s="128">
        <f t="shared" si="0"/>
        <v>3500</v>
      </c>
      <c r="C45" s="143"/>
      <c r="D45" s="143"/>
      <c r="E45" s="130"/>
      <c r="F45" s="144"/>
      <c r="G45" s="144"/>
      <c r="H45" s="144">
        <v>3500</v>
      </c>
      <c r="I45" s="129">
        <f t="shared" si="2"/>
        <v>3500</v>
      </c>
      <c r="J45" s="144"/>
      <c r="K45" s="134"/>
      <c r="L45" s="144"/>
      <c r="M45" s="144"/>
      <c r="N45" s="129"/>
      <c r="O45" s="134"/>
      <c r="P45" s="134"/>
      <c r="Q45" s="129"/>
    </row>
    <row r="46" spans="1:17" ht="20.25" customHeight="1" x14ac:dyDescent="0.25">
      <c r="A46" s="133" t="s">
        <v>810</v>
      </c>
      <c r="B46" s="128">
        <f t="shared" si="0"/>
        <v>20104.7</v>
      </c>
      <c r="C46" s="143">
        <v>13763</v>
      </c>
      <c r="D46" s="143"/>
      <c r="E46" s="130">
        <f t="shared" si="3"/>
        <v>13763</v>
      </c>
      <c r="F46" s="144">
        <v>13426.4</v>
      </c>
      <c r="G46" s="144"/>
      <c r="H46" s="134">
        <f>5041+13375.9-5760.7-8002.3+1687.8</f>
        <v>6341.7000000000007</v>
      </c>
      <c r="I46" s="129">
        <f t="shared" si="2"/>
        <v>20104.7</v>
      </c>
      <c r="J46" s="134">
        <v>13426.4</v>
      </c>
      <c r="K46" s="134"/>
      <c r="L46" s="134"/>
      <c r="M46" s="134">
        <f>2014.4+17969.9-13426.4</f>
        <v>6557.9000000000033</v>
      </c>
      <c r="N46" s="129">
        <f t="shared" si="14"/>
        <v>19984.300000000003</v>
      </c>
      <c r="O46" s="144"/>
      <c r="P46" s="144">
        <f>2323.7+17750.9</f>
        <v>20074.600000000002</v>
      </c>
      <c r="Q46" s="129">
        <f t="shared" si="15"/>
        <v>20074.600000000002</v>
      </c>
    </row>
    <row r="47" spans="1:17" ht="31.5" hidden="1" x14ac:dyDescent="0.25">
      <c r="A47" s="133" t="s">
        <v>811</v>
      </c>
      <c r="B47" s="128">
        <f t="shared" si="0"/>
        <v>598.6</v>
      </c>
      <c r="C47" s="129">
        <v>601.20000000000005</v>
      </c>
      <c r="D47" s="129">
        <f>E47-C47</f>
        <v>-2.6000000000000227</v>
      </c>
      <c r="E47" s="130">
        <v>598.6</v>
      </c>
      <c r="F47" s="129">
        <v>601.20000000000005</v>
      </c>
      <c r="G47" s="129">
        <f>J47-F47</f>
        <v>-2.6000000000000227</v>
      </c>
      <c r="H47" s="129"/>
      <c r="I47" s="129">
        <f t="shared" si="2"/>
        <v>598.6</v>
      </c>
      <c r="J47" s="129">
        <v>598.6</v>
      </c>
      <c r="K47" s="143"/>
      <c r="L47" s="129"/>
      <c r="M47" s="129"/>
      <c r="N47" s="129">
        <f t="shared" si="14"/>
        <v>598.6</v>
      </c>
      <c r="O47" s="129"/>
      <c r="P47" s="129"/>
      <c r="Q47" s="129">
        <f t="shared" si="15"/>
        <v>0</v>
      </c>
    </row>
    <row r="48" spans="1:17" ht="63" hidden="1" x14ac:dyDescent="0.25">
      <c r="A48" s="133" t="s">
        <v>311</v>
      </c>
      <c r="B48" s="128">
        <f t="shared" si="0"/>
        <v>12316.6</v>
      </c>
      <c r="C48" s="143">
        <v>16792.400000000001</v>
      </c>
      <c r="D48" s="143"/>
      <c r="E48" s="130">
        <f t="shared" si="3"/>
        <v>16792.400000000001</v>
      </c>
      <c r="F48" s="143">
        <v>16792.400000000001</v>
      </c>
      <c r="G48" s="143"/>
      <c r="H48" s="143">
        <f>12316.6-16792.4</f>
        <v>-4475.8000000000011</v>
      </c>
      <c r="I48" s="129">
        <f t="shared" si="2"/>
        <v>12316.6</v>
      </c>
      <c r="J48" s="143">
        <v>16792.400000000001</v>
      </c>
      <c r="K48" s="144"/>
      <c r="L48" s="143"/>
      <c r="M48" s="143">
        <f>12316.6-16792.4</f>
        <v>-4475.8000000000011</v>
      </c>
      <c r="N48" s="129">
        <f t="shared" si="14"/>
        <v>12316.6</v>
      </c>
      <c r="O48" s="144"/>
      <c r="P48" s="144">
        <v>12316.6</v>
      </c>
      <c r="Q48" s="129">
        <f t="shared" si="15"/>
        <v>12316.6</v>
      </c>
    </row>
    <row r="49" spans="1:17" ht="31.5" x14ac:dyDescent="0.25">
      <c r="A49" s="133" t="s">
        <v>812</v>
      </c>
      <c r="B49" s="128">
        <v>30362.6</v>
      </c>
      <c r="C49" s="129">
        <v>30000</v>
      </c>
      <c r="D49" s="129"/>
      <c r="E49" s="130">
        <f t="shared" si="3"/>
        <v>30000</v>
      </c>
      <c r="F49" s="129">
        <v>30000</v>
      </c>
      <c r="G49" s="129"/>
      <c r="H49" s="129">
        <f>362.6+13537</f>
        <v>13899.6</v>
      </c>
      <c r="I49" s="129">
        <f t="shared" si="2"/>
        <v>43899.6</v>
      </c>
      <c r="J49" s="129">
        <v>30000</v>
      </c>
      <c r="K49" s="129">
        <v>30000</v>
      </c>
      <c r="L49" s="129"/>
      <c r="M49" s="129"/>
      <c r="N49" s="129">
        <f t="shared" si="14"/>
        <v>30000</v>
      </c>
      <c r="O49" s="129">
        <v>30000</v>
      </c>
      <c r="P49" s="129"/>
      <c r="Q49" s="129">
        <f t="shared" si="15"/>
        <v>30000</v>
      </c>
    </row>
    <row r="50" spans="1:17" ht="31.5" x14ac:dyDescent="0.25">
      <c r="A50" s="133" t="s">
        <v>813</v>
      </c>
      <c r="B50" s="128">
        <f t="shared" si="0"/>
        <v>900</v>
      </c>
      <c r="C50" s="129"/>
      <c r="D50" s="129"/>
      <c r="E50" s="130"/>
      <c r="F50" s="129"/>
      <c r="G50" s="129"/>
      <c r="H50" s="129">
        <v>900</v>
      </c>
      <c r="I50" s="129">
        <f t="shared" si="2"/>
        <v>900</v>
      </c>
      <c r="J50" s="129"/>
      <c r="K50" s="129"/>
      <c r="L50" s="129"/>
      <c r="M50" s="129"/>
      <c r="N50" s="129"/>
      <c r="O50" s="129"/>
      <c r="P50" s="129"/>
      <c r="Q50" s="129"/>
    </row>
    <row r="51" spans="1:17" x14ac:dyDescent="0.25">
      <c r="A51" s="133" t="s">
        <v>814</v>
      </c>
      <c r="B51" s="128">
        <f t="shared" si="0"/>
        <v>800</v>
      </c>
      <c r="C51" s="143"/>
      <c r="D51" s="143"/>
      <c r="E51" s="130"/>
      <c r="F51" s="144"/>
      <c r="G51" s="144"/>
      <c r="H51" s="134">
        <v>800</v>
      </c>
      <c r="I51" s="129">
        <f t="shared" si="2"/>
        <v>800</v>
      </c>
      <c r="J51" s="144"/>
      <c r="K51" s="134"/>
      <c r="L51" s="144"/>
      <c r="M51" s="144"/>
      <c r="N51" s="129"/>
      <c r="O51" s="134"/>
      <c r="P51" s="134"/>
      <c r="Q51" s="129"/>
    </row>
    <row r="52" spans="1:17" ht="21.75" hidden="1" customHeight="1" x14ac:dyDescent="0.25">
      <c r="A52" s="133" t="s">
        <v>815</v>
      </c>
      <c r="B52" s="128">
        <f t="shared" si="0"/>
        <v>0</v>
      </c>
      <c r="C52" s="130"/>
      <c r="D52" s="130"/>
      <c r="E52" s="130"/>
      <c r="F52" s="134">
        <v>2611.5</v>
      </c>
      <c r="G52" s="134"/>
      <c r="H52" s="134"/>
      <c r="I52" s="129">
        <f t="shared" si="2"/>
        <v>0</v>
      </c>
      <c r="J52" s="134">
        <v>2611.5</v>
      </c>
      <c r="K52" s="144"/>
      <c r="L52" s="134"/>
      <c r="M52" s="134"/>
      <c r="N52" s="129">
        <f t="shared" si="14"/>
        <v>2611.5</v>
      </c>
      <c r="O52" s="144"/>
      <c r="P52" s="144"/>
      <c r="Q52" s="129">
        <f t="shared" si="15"/>
        <v>0</v>
      </c>
    </row>
    <row r="53" spans="1:17" ht="21.75" customHeight="1" x14ac:dyDescent="0.25">
      <c r="A53" s="133" t="s">
        <v>816</v>
      </c>
      <c r="B53" s="128">
        <f t="shared" si="0"/>
        <v>1802.8</v>
      </c>
      <c r="C53" s="130"/>
      <c r="D53" s="130"/>
      <c r="E53" s="130"/>
      <c r="F53" s="134"/>
      <c r="G53" s="134"/>
      <c r="H53" s="134">
        <v>1802.8</v>
      </c>
      <c r="I53" s="129">
        <f t="shared" si="2"/>
        <v>1802.8</v>
      </c>
      <c r="J53" s="134"/>
      <c r="K53" s="144"/>
      <c r="L53" s="134"/>
      <c r="M53" s="134"/>
      <c r="N53" s="129"/>
      <c r="O53" s="144"/>
      <c r="P53" s="144"/>
      <c r="Q53" s="129"/>
    </row>
    <row r="54" spans="1:17" ht="39.75" hidden="1" customHeight="1" x14ac:dyDescent="0.25">
      <c r="A54" s="133" t="s">
        <v>817</v>
      </c>
      <c r="B54" s="128">
        <f t="shared" si="0"/>
        <v>2543.8000000000002</v>
      </c>
      <c r="C54" s="130"/>
      <c r="D54" s="130"/>
      <c r="E54" s="130"/>
      <c r="F54" s="134"/>
      <c r="G54" s="134"/>
      <c r="H54" s="134">
        <v>2543.8000000000002</v>
      </c>
      <c r="I54" s="129">
        <f t="shared" si="2"/>
        <v>2543.8000000000002</v>
      </c>
      <c r="J54" s="134"/>
      <c r="K54" s="144"/>
      <c r="L54" s="134"/>
      <c r="M54" s="134">
        <v>2717.3</v>
      </c>
      <c r="N54" s="129">
        <f t="shared" si="14"/>
        <v>2717.3</v>
      </c>
      <c r="O54" s="144"/>
      <c r="P54" s="144"/>
      <c r="Q54" s="129"/>
    </row>
    <row r="55" spans="1:17" ht="41.25" hidden="1" customHeight="1" x14ac:dyDescent="0.25">
      <c r="A55" s="133" t="s">
        <v>818</v>
      </c>
      <c r="B55" s="128">
        <f t="shared" si="0"/>
        <v>0</v>
      </c>
      <c r="C55" s="130"/>
      <c r="D55" s="130"/>
      <c r="E55" s="130"/>
      <c r="F55" s="134"/>
      <c r="G55" s="134"/>
      <c r="H55" s="134">
        <v>0</v>
      </c>
      <c r="I55" s="129">
        <v>0</v>
      </c>
      <c r="J55" s="134">
        <v>0</v>
      </c>
      <c r="K55" s="144"/>
      <c r="L55" s="134"/>
      <c r="M55" s="134"/>
      <c r="N55" s="129">
        <f t="shared" si="14"/>
        <v>0</v>
      </c>
      <c r="O55" s="144"/>
      <c r="P55" s="144">
        <v>7095.4</v>
      </c>
      <c r="Q55" s="129">
        <f t="shared" si="15"/>
        <v>7095.4</v>
      </c>
    </row>
    <row r="56" spans="1:17" ht="36" hidden="1" customHeight="1" x14ac:dyDescent="0.25">
      <c r="A56" s="133" t="s">
        <v>819</v>
      </c>
      <c r="B56" s="128">
        <f t="shared" si="0"/>
        <v>3191.6</v>
      </c>
      <c r="C56" s="130"/>
      <c r="D56" s="130"/>
      <c r="E56" s="130"/>
      <c r="F56" s="134"/>
      <c r="G56" s="134"/>
      <c r="H56" s="134">
        <v>3191.6</v>
      </c>
      <c r="I56" s="129">
        <f t="shared" ref="I56:I74" si="16">E56+H56</f>
        <v>3191.6</v>
      </c>
      <c r="J56" s="134"/>
      <c r="K56" s="144"/>
      <c r="L56" s="134"/>
      <c r="M56" s="134">
        <v>0</v>
      </c>
      <c r="N56" s="129">
        <f t="shared" si="14"/>
        <v>0</v>
      </c>
      <c r="O56" s="144"/>
      <c r="P56" s="144"/>
      <c r="Q56" s="129"/>
    </row>
    <row r="57" spans="1:17" ht="18.75" hidden="1" customHeight="1" x14ac:dyDescent="0.25">
      <c r="A57" s="133" t="s">
        <v>820</v>
      </c>
      <c r="B57" s="128">
        <f t="shared" si="0"/>
        <v>371.5</v>
      </c>
      <c r="C57" s="129">
        <v>371.5</v>
      </c>
      <c r="D57" s="129"/>
      <c r="E57" s="130">
        <f t="shared" si="3"/>
        <v>371.5</v>
      </c>
      <c r="F57" s="129">
        <v>371.5</v>
      </c>
      <c r="G57" s="129"/>
      <c r="H57" s="129"/>
      <c r="I57" s="129">
        <f t="shared" si="16"/>
        <v>371.5</v>
      </c>
      <c r="J57" s="129">
        <v>371.5</v>
      </c>
      <c r="K57" s="129">
        <v>371.5</v>
      </c>
      <c r="L57" s="129"/>
      <c r="M57" s="129"/>
      <c r="N57" s="129">
        <f t="shared" si="14"/>
        <v>371.5</v>
      </c>
      <c r="O57" s="129">
        <v>371.5</v>
      </c>
      <c r="P57" s="129"/>
      <c r="Q57" s="129">
        <f t="shared" si="15"/>
        <v>371.5</v>
      </c>
    </row>
    <row r="58" spans="1:17" ht="22.5" hidden="1" customHeight="1" x14ac:dyDescent="0.25">
      <c r="A58" s="127" t="s">
        <v>821</v>
      </c>
      <c r="B58" s="128">
        <f t="shared" si="0"/>
        <v>21067.027389999999</v>
      </c>
      <c r="C58" s="129">
        <v>28719</v>
      </c>
      <c r="D58" s="129">
        <v>-7651.9726099999998</v>
      </c>
      <c r="E58" s="130">
        <f t="shared" si="3"/>
        <v>21067.027389999999</v>
      </c>
      <c r="F58" s="144"/>
      <c r="G58" s="144"/>
      <c r="H58" s="144"/>
      <c r="I58" s="129">
        <f t="shared" si="16"/>
        <v>21067.027389999999</v>
      </c>
      <c r="J58" s="144"/>
      <c r="K58" s="134"/>
      <c r="L58" s="144"/>
      <c r="M58" s="144"/>
      <c r="N58" s="129">
        <f t="shared" si="14"/>
        <v>0</v>
      </c>
      <c r="O58" s="134"/>
      <c r="P58" s="134"/>
      <c r="Q58" s="129">
        <f t="shared" si="15"/>
        <v>0</v>
      </c>
    </row>
    <row r="59" spans="1:17" ht="31.5" hidden="1" x14ac:dyDescent="0.25">
      <c r="A59" s="127" t="s">
        <v>822</v>
      </c>
      <c r="B59" s="128">
        <f t="shared" si="0"/>
        <v>2523.3000000000002</v>
      </c>
      <c r="C59" s="143">
        <v>2523.3000000000002</v>
      </c>
      <c r="D59" s="143"/>
      <c r="E59" s="130">
        <f t="shared" si="3"/>
        <v>2523.3000000000002</v>
      </c>
      <c r="F59" s="134">
        <v>2400</v>
      </c>
      <c r="G59" s="134"/>
      <c r="H59" s="134"/>
      <c r="I59" s="129">
        <f t="shared" si="16"/>
        <v>2523.3000000000002</v>
      </c>
      <c r="J59" s="134">
        <v>2400</v>
      </c>
      <c r="K59" s="134"/>
      <c r="L59" s="134"/>
      <c r="M59" s="134"/>
      <c r="N59" s="129">
        <f t="shared" si="14"/>
        <v>2400</v>
      </c>
      <c r="O59" s="134"/>
      <c r="P59" s="134"/>
      <c r="Q59" s="129">
        <f t="shared" si="15"/>
        <v>0</v>
      </c>
    </row>
    <row r="60" spans="1:17" ht="35.25" customHeight="1" x14ac:dyDescent="0.25">
      <c r="A60" s="127" t="s">
        <v>823</v>
      </c>
      <c r="B60" s="128">
        <f t="shared" si="0"/>
        <v>4804.8</v>
      </c>
      <c r="C60" s="143"/>
      <c r="D60" s="143"/>
      <c r="E60" s="130"/>
      <c r="F60" s="134"/>
      <c r="G60" s="134"/>
      <c r="H60" s="134">
        <v>4804.8</v>
      </c>
      <c r="I60" s="129">
        <f t="shared" si="16"/>
        <v>4804.8</v>
      </c>
      <c r="J60" s="134"/>
      <c r="K60" s="134"/>
      <c r="L60" s="134"/>
      <c r="M60" s="134"/>
      <c r="N60" s="129"/>
      <c r="O60" s="134"/>
      <c r="P60" s="134"/>
      <c r="Q60" s="129"/>
    </row>
    <row r="61" spans="1:17" ht="31.5" hidden="1" x14ac:dyDescent="0.25">
      <c r="A61" s="145" t="s">
        <v>824</v>
      </c>
      <c r="B61" s="137">
        <f t="shared" si="0"/>
        <v>0</v>
      </c>
      <c r="C61" s="139">
        <v>1719.9</v>
      </c>
      <c r="D61" s="139"/>
      <c r="E61" s="139">
        <f t="shared" si="3"/>
        <v>1719.9</v>
      </c>
      <c r="F61" s="140"/>
      <c r="G61" s="140"/>
      <c r="H61" s="140">
        <v>-1719.9</v>
      </c>
      <c r="I61" s="142">
        <f t="shared" si="16"/>
        <v>0</v>
      </c>
      <c r="J61" s="140"/>
      <c r="K61" s="141"/>
      <c r="L61" s="140"/>
      <c r="M61" s="140"/>
      <c r="N61" s="142">
        <f t="shared" si="14"/>
        <v>0</v>
      </c>
      <c r="O61" s="141"/>
      <c r="P61" s="141"/>
      <c r="Q61" s="142">
        <f t="shared" si="15"/>
        <v>0</v>
      </c>
    </row>
    <row r="62" spans="1:17" ht="31.5" hidden="1" x14ac:dyDescent="0.25">
      <c r="A62" s="133" t="s">
        <v>825</v>
      </c>
      <c r="B62" s="128">
        <f t="shared" si="0"/>
        <v>746.3</v>
      </c>
      <c r="C62" s="129">
        <v>745.5</v>
      </c>
      <c r="D62" s="129">
        <f>E62-C62</f>
        <v>0.79999999999995453</v>
      </c>
      <c r="E62" s="130">
        <v>746.3</v>
      </c>
      <c r="F62" s="129">
        <v>680.2</v>
      </c>
      <c r="G62" s="129"/>
      <c r="H62" s="129"/>
      <c r="I62" s="129">
        <f t="shared" si="16"/>
        <v>746.3</v>
      </c>
      <c r="J62" s="129">
        <v>680.2</v>
      </c>
      <c r="K62" s="129">
        <v>735.3</v>
      </c>
      <c r="L62" s="129"/>
      <c r="M62" s="129"/>
      <c r="N62" s="129">
        <f t="shared" si="14"/>
        <v>680.2</v>
      </c>
      <c r="O62" s="129">
        <v>735.3</v>
      </c>
      <c r="P62" s="129"/>
      <c r="Q62" s="129">
        <f t="shared" si="15"/>
        <v>735.3</v>
      </c>
    </row>
    <row r="63" spans="1:17" ht="31.5" x14ac:dyDescent="0.25">
      <c r="A63" s="127" t="s">
        <v>826</v>
      </c>
      <c r="B63" s="128">
        <v>177849.9</v>
      </c>
      <c r="C63" s="134">
        <v>131700.9</v>
      </c>
      <c r="D63" s="134"/>
      <c r="E63" s="130">
        <f t="shared" si="3"/>
        <v>131700.9</v>
      </c>
      <c r="F63" s="144"/>
      <c r="G63" s="144"/>
      <c r="H63" s="134">
        <f>6249.9+46148.9</f>
        <v>52398.8</v>
      </c>
      <c r="I63" s="129">
        <f t="shared" si="16"/>
        <v>184099.7</v>
      </c>
      <c r="J63" s="144"/>
      <c r="K63" s="134"/>
      <c r="L63" s="144"/>
      <c r="M63" s="144"/>
      <c r="N63" s="129"/>
      <c r="O63" s="134"/>
      <c r="P63" s="134"/>
      <c r="Q63" s="129"/>
    </row>
    <row r="64" spans="1:17" ht="21" customHeight="1" x14ac:dyDescent="0.25">
      <c r="A64" s="133" t="s">
        <v>827</v>
      </c>
      <c r="B64" s="128">
        <v>69291.3</v>
      </c>
      <c r="C64" s="129">
        <v>4032.7</v>
      </c>
      <c r="D64" s="129"/>
      <c r="E64" s="130">
        <v>66904.100000000006</v>
      </c>
      <c r="F64" s="129">
        <v>10479.200000000001</v>
      </c>
      <c r="G64" s="129"/>
      <c r="H64" s="129">
        <f>16916-6107.6+8494.8</f>
        <v>19303.199999999997</v>
      </c>
      <c r="I64" s="129">
        <f t="shared" si="16"/>
        <v>86207.3</v>
      </c>
      <c r="J64" s="129">
        <v>194327.3</v>
      </c>
      <c r="K64" s="129">
        <v>0</v>
      </c>
      <c r="L64" s="129"/>
      <c r="M64" s="129">
        <v>26160.9</v>
      </c>
      <c r="N64" s="129">
        <f t="shared" si="14"/>
        <v>220488.19999999998</v>
      </c>
      <c r="O64" s="129"/>
      <c r="P64" s="129"/>
      <c r="Q64" s="129"/>
    </row>
    <row r="65" spans="1:17" ht="18.75" customHeight="1" x14ac:dyDescent="0.25">
      <c r="A65" s="133" t="s">
        <v>828</v>
      </c>
      <c r="B65" s="128">
        <v>4479.8</v>
      </c>
      <c r="C65" s="129">
        <v>76621.8</v>
      </c>
      <c r="D65" s="129">
        <f>E65-C65</f>
        <v>-72589.100000000006</v>
      </c>
      <c r="E65" s="130">
        <v>4032.7</v>
      </c>
      <c r="F65" s="129">
        <v>199104.8</v>
      </c>
      <c r="G65" s="129">
        <f>J65-F65</f>
        <v>-188625.59999999998</v>
      </c>
      <c r="H65" s="129">
        <f>127.4+447.1</f>
        <v>574.5</v>
      </c>
      <c r="I65" s="129">
        <f t="shared" si="16"/>
        <v>4607.2</v>
      </c>
      <c r="J65" s="129">
        <v>10479.200000000001</v>
      </c>
      <c r="K65" s="144"/>
      <c r="L65" s="129"/>
      <c r="M65" s="129">
        <v>167.4</v>
      </c>
      <c r="N65" s="129">
        <f t="shared" si="14"/>
        <v>10646.6</v>
      </c>
      <c r="O65" s="144"/>
      <c r="P65" s="144">
        <v>8183.5</v>
      </c>
      <c r="Q65" s="129">
        <f t="shared" si="15"/>
        <v>8183.5</v>
      </c>
    </row>
    <row r="66" spans="1:17" ht="31.5" hidden="1" x14ac:dyDescent="0.25">
      <c r="A66" s="133" t="s">
        <v>829</v>
      </c>
      <c r="B66" s="128">
        <f t="shared" si="0"/>
        <v>12109.5</v>
      </c>
      <c r="C66" s="129">
        <v>12109.5</v>
      </c>
      <c r="D66" s="129"/>
      <c r="E66" s="130">
        <f t="shared" si="3"/>
        <v>12109.5</v>
      </c>
      <c r="F66" s="129">
        <v>13496.1</v>
      </c>
      <c r="G66" s="129"/>
      <c r="H66" s="129"/>
      <c r="I66" s="129">
        <f t="shared" si="16"/>
        <v>12109.5</v>
      </c>
      <c r="J66" s="129">
        <v>13496.1</v>
      </c>
      <c r="K66" s="129">
        <v>13304.4</v>
      </c>
      <c r="L66" s="129"/>
      <c r="M66" s="129"/>
      <c r="N66" s="129">
        <f t="shared" si="14"/>
        <v>13496.1</v>
      </c>
      <c r="O66" s="129">
        <v>13304.4</v>
      </c>
      <c r="P66" s="129"/>
      <c r="Q66" s="129">
        <f t="shared" si="15"/>
        <v>13304.4</v>
      </c>
    </row>
    <row r="67" spans="1:17" ht="21.75" hidden="1" customHeight="1" x14ac:dyDescent="0.25">
      <c r="A67" s="133" t="s">
        <v>830</v>
      </c>
      <c r="B67" s="128">
        <f t="shared" si="0"/>
        <v>34501.5</v>
      </c>
      <c r="C67" s="129">
        <v>34501.5</v>
      </c>
      <c r="D67" s="129"/>
      <c r="E67" s="130">
        <f t="shared" si="3"/>
        <v>34501.5</v>
      </c>
      <c r="F67" s="129">
        <v>34501.5</v>
      </c>
      <c r="G67" s="129"/>
      <c r="H67" s="129"/>
      <c r="I67" s="129">
        <f t="shared" si="16"/>
        <v>34501.5</v>
      </c>
      <c r="J67" s="129">
        <v>34501.5</v>
      </c>
      <c r="K67" s="129">
        <v>38335</v>
      </c>
      <c r="L67" s="129"/>
      <c r="M67" s="129"/>
      <c r="N67" s="129">
        <f t="shared" si="14"/>
        <v>34501.5</v>
      </c>
      <c r="O67" s="129">
        <v>38335</v>
      </c>
      <c r="P67" s="129"/>
      <c r="Q67" s="129">
        <f t="shared" si="15"/>
        <v>38335</v>
      </c>
    </row>
    <row r="68" spans="1:17" ht="31.5" hidden="1" x14ac:dyDescent="0.25">
      <c r="A68" s="133" t="s">
        <v>831</v>
      </c>
      <c r="B68" s="128">
        <f t="shared" si="0"/>
        <v>70712.399999999994</v>
      </c>
      <c r="C68" s="129">
        <v>70712.399999999994</v>
      </c>
      <c r="D68" s="129"/>
      <c r="E68" s="130">
        <f t="shared" si="3"/>
        <v>70712.399999999994</v>
      </c>
      <c r="F68" s="129">
        <v>46889.9</v>
      </c>
      <c r="G68" s="129"/>
      <c r="H68" s="129"/>
      <c r="I68" s="129">
        <f t="shared" si="16"/>
        <v>70712.399999999994</v>
      </c>
      <c r="J68" s="129">
        <v>46889.9</v>
      </c>
      <c r="K68" s="129">
        <v>51425.599999999999</v>
      </c>
      <c r="L68" s="129"/>
      <c r="M68" s="129"/>
      <c r="N68" s="129">
        <f t="shared" si="14"/>
        <v>46889.9</v>
      </c>
      <c r="O68" s="129">
        <v>51425.599999999999</v>
      </c>
      <c r="P68" s="129"/>
      <c r="Q68" s="129">
        <f t="shared" si="15"/>
        <v>51425.599999999999</v>
      </c>
    </row>
    <row r="69" spans="1:17" x14ac:dyDescent="0.25">
      <c r="A69" s="133" t="s">
        <v>832</v>
      </c>
      <c r="B69" s="128">
        <f t="shared" si="0"/>
        <v>96000</v>
      </c>
      <c r="C69" s="129"/>
      <c r="D69" s="129"/>
      <c r="E69" s="130"/>
      <c r="F69" s="129"/>
      <c r="G69" s="129"/>
      <c r="H69" s="129">
        <v>96000</v>
      </c>
      <c r="I69" s="129">
        <f t="shared" si="16"/>
        <v>96000</v>
      </c>
      <c r="J69" s="129"/>
      <c r="K69" s="129"/>
      <c r="L69" s="129"/>
      <c r="M69" s="129">
        <v>112000</v>
      </c>
      <c r="N69" s="129">
        <f t="shared" si="14"/>
        <v>112000</v>
      </c>
      <c r="O69" s="129"/>
      <c r="P69" s="129">
        <v>42000</v>
      </c>
      <c r="Q69" s="129">
        <f t="shared" si="15"/>
        <v>42000</v>
      </c>
    </row>
    <row r="70" spans="1:17" ht="31.5" x14ac:dyDescent="0.25">
      <c r="A70" s="133" t="s">
        <v>744</v>
      </c>
      <c r="B70" s="128">
        <f t="shared" si="0"/>
        <v>52.5</v>
      </c>
      <c r="C70" s="129"/>
      <c r="D70" s="129"/>
      <c r="E70" s="130"/>
      <c r="F70" s="129"/>
      <c r="G70" s="129"/>
      <c r="H70" s="129">
        <v>52.5</v>
      </c>
      <c r="I70" s="129">
        <f t="shared" si="16"/>
        <v>52.5</v>
      </c>
      <c r="J70" s="129"/>
      <c r="K70" s="129"/>
      <c r="L70" s="129"/>
      <c r="M70" s="129"/>
      <c r="N70" s="129"/>
      <c r="O70" s="129"/>
      <c r="P70" s="129"/>
      <c r="Q70" s="129"/>
    </row>
    <row r="71" spans="1:17" hidden="1" x14ac:dyDescent="0.25">
      <c r="A71" s="133" t="s">
        <v>667</v>
      </c>
      <c r="B71" s="128">
        <f t="shared" si="0"/>
        <v>951.3</v>
      </c>
      <c r="C71" s="129"/>
      <c r="D71" s="129"/>
      <c r="E71" s="130"/>
      <c r="F71" s="129"/>
      <c r="G71" s="129"/>
      <c r="H71" s="129">
        <v>951.3</v>
      </c>
      <c r="I71" s="129">
        <f t="shared" si="16"/>
        <v>951.3</v>
      </c>
      <c r="J71" s="129"/>
      <c r="K71" s="129"/>
      <c r="L71" s="129"/>
      <c r="M71" s="129"/>
      <c r="N71" s="129"/>
      <c r="O71" s="129"/>
      <c r="P71" s="129"/>
      <c r="Q71" s="129"/>
    </row>
    <row r="72" spans="1:17" x14ac:dyDescent="0.25">
      <c r="A72" s="133" t="s">
        <v>833</v>
      </c>
      <c r="B72" s="128">
        <f t="shared" si="0"/>
        <v>1295.4000000000001</v>
      </c>
      <c r="C72" s="129"/>
      <c r="D72" s="129"/>
      <c r="E72" s="130"/>
      <c r="F72" s="129"/>
      <c r="G72" s="129"/>
      <c r="H72" s="129">
        <v>1295.4000000000001</v>
      </c>
      <c r="I72" s="129">
        <f t="shared" si="16"/>
        <v>1295.4000000000001</v>
      </c>
      <c r="J72" s="129"/>
      <c r="K72" s="129"/>
      <c r="L72" s="129"/>
      <c r="M72" s="129"/>
      <c r="N72" s="129"/>
      <c r="O72" s="129"/>
      <c r="P72" s="129"/>
      <c r="Q72" s="129"/>
    </row>
    <row r="73" spans="1:17" ht="31.5" x14ac:dyDescent="0.25">
      <c r="A73" s="133" t="s">
        <v>834</v>
      </c>
      <c r="B73" s="128">
        <f t="shared" si="0"/>
        <v>34146.999989999997</v>
      </c>
      <c r="C73" s="129">
        <v>41138.199999999997</v>
      </c>
      <c r="D73" s="129">
        <f>(-26358.82725+26358.82725)</f>
        <v>0</v>
      </c>
      <c r="E73" s="130">
        <f t="shared" si="3"/>
        <v>41138.199999999997</v>
      </c>
      <c r="F73" s="129">
        <v>84233.5</v>
      </c>
      <c r="G73" s="129"/>
      <c r="H73" s="129">
        <f>133.8-0.00001-7125</f>
        <v>-6991.2000099999996</v>
      </c>
      <c r="I73" s="129">
        <f t="shared" si="16"/>
        <v>34146.999989999997</v>
      </c>
      <c r="J73" s="129">
        <v>84233.5</v>
      </c>
      <c r="K73" s="129">
        <v>80094.3</v>
      </c>
      <c r="L73" s="129"/>
      <c r="M73" s="129"/>
      <c r="N73" s="129">
        <f t="shared" si="14"/>
        <v>84233.5</v>
      </c>
      <c r="O73" s="129">
        <v>80094.3</v>
      </c>
      <c r="P73" s="129"/>
      <c r="Q73" s="129">
        <f t="shared" si="15"/>
        <v>80094.3</v>
      </c>
    </row>
    <row r="74" spans="1:17" ht="31.5" hidden="1" x14ac:dyDescent="0.25">
      <c r="A74" s="133" t="s">
        <v>835</v>
      </c>
      <c r="B74" s="128">
        <f t="shared" si="0"/>
        <v>546.1</v>
      </c>
      <c r="C74" s="134">
        <v>546.1</v>
      </c>
      <c r="D74" s="134"/>
      <c r="E74" s="130">
        <f t="shared" si="3"/>
        <v>546.1</v>
      </c>
      <c r="F74" s="144"/>
      <c r="G74" s="144"/>
      <c r="H74" s="144"/>
      <c r="I74" s="129">
        <f t="shared" si="16"/>
        <v>546.1</v>
      </c>
      <c r="J74" s="144"/>
      <c r="K74" s="134"/>
      <c r="L74" s="144"/>
      <c r="M74" s="144"/>
      <c r="N74" s="129">
        <f t="shared" si="14"/>
        <v>0</v>
      </c>
      <c r="O74" s="134"/>
      <c r="P74" s="134"/>
      <c r="Q74" s="129">
        <f t="shared" si="15"/>
        <v>0</v>
      </c>
    </row>
    <row r="75" spans="1:17" ht="19.5" customHeight="1" x14ac:dyDescent="0.25">
      <c r="A75" s="124" t="s">
        <v>836</v>
      </c>
      <c r="B75" s="125">
        <v>2118675.7000000002</v>
      </c>
      <c r="C75" s="146">
        <f t="shared" ref="C75:P75" si="17">C16+C20+C38+C12</f>
        <v>1961332.4999999998</v>
      </c>
      <c r="D75" s="146">
        <f t="shared" si="17"/>
        <v>-77713.572610000003</v>
      </c>
      <c r="E75" s="146">
        <f t="shared" si="17"/>
        <v>1946490.2273899994</v>
      </c>
      <c r="F75" s="146">
        <f t="shared" si="17"/>
        <v>1883199.3999999997</v>
      </c>
      <c r="G75" s="146">
        <f t="shared" si="17"/>
        <v>2099830.4999999991</v>
      </c>
      <c r="H75" s="146">
        <f t="shared" si="17"/>
        <v>216711.63999</v>
      </c>
      <c r="I75" s="146">
        <f t="shared" si="17"/>
        <v>2163201.8673799997</v>
      </c>
      <c r="J75" s="146">
        <f t="shared" si="17"/>
        <v>1879879.9000000001</v>
      </c>
      <c r="K75" s="146">
        <f t="shared" si="17"/>
        <v>1647192.8</v>
      </c>
      <c r="L75" s="146">
        <f t="shared" si="17"/>
        <v>4154.3999999999505</v>
      </c>
      <c r="M75" s="146">
        <f t="shared" si="17"/>
        <v>145343.00000000003</v>
      </c>
      <c r="N75" s="146">
        <f t="shared" si="17"/>
        <v>2025222.9000000001</v>
      </c>
      <c r="O75" s="146">
        <f t="shared" si="17"/>
        <v>1651347.3</v>
      </c>
      <c r="P75" s="146">
        <f t="shared" si="17"/>
        <v>96012.2</v>
      </c>
      <c r="Q75" s="146">
        <f>Q16+Q20+Q38+Q12</f>
        <v>1747359.5000000002</v>
      </c>
    </row>
    <row r="76" spans="1:17" hidden="1" x14ac:dyDescent="0.25">
      <c r="A76" s="147" t="s">
        <v>837</v>
      </c>
      <c r="B76" s="148"/>
      <c r="C76" s="149">
        <f>C75-C12</f>
        <v>1764453.2999999998</v>
      </c>
      <c r="D76" s="149"/>
      <c r="E76" s="149"/>
      <c r="F76" s="149">
        <f>F75-F12</f>
        <v>1748490.0999999996</v>
      </c>
      <c r="G76" s="149"/>
      <c r="H76" s="149"/>
      <c r="I76" s="149"/>
      <c r="J76" s="149"/>
      <c r="K76" s="149">
        <f>K75-K12</f>
        <v>1502481.6</v>
      </c>
      <c r="L76" s="149"/>
      <c r="M76" s="150"/>
      <c r="N76" s="150"/>
      <c r="O76" s="150"/>
      <c r="P76" s="150"/>
      <c r="Q76" s="150"/>
    </row>
    <row r="77" spans="1:17" hidden="1" x14ac:dyDescent="0.25">
      <c r="A77" s="151" t="s">
        <v>837</v>
      </c>
      <c r="C77" s="152">
        <f>C75-C12</f>
        <v>1764453.2999999998</v>
      </c>
      <c r="D77" s="152">
        <f>D75-D12</f>
        <v>-77713.572610000003</v>
      </c>
      <c r="E77" s="153">
        <f>E75-E12</f>
        <v>1749611.0273899995</v>
      </c>
      <c r="F77" s="152">
        <f>F75-F12</f>
        <v>1748490.0999999996</v>
      </c>
      <c r="G77" s="152">
        <f>G75-G12</f>
        <v>2099830.4999999991</v>
      </c>
      <c r="H77" s="152"/>
      <c r="I77" s="152"/>
      <c r="J77" s="153">
        <f>J75-J12</f>
        <v>1745170.6</v>
      </c>
      <c r="K77" s="152">
        <f>K75-K12</f>
        <v>1502481.6</v>
      </c>
      <c r="L77" s="152">
        <f>L75-L12</f>
        <v>4154.3999999999505</v>
      </c>
      <c r="M77" s="152"/>
      <c r="N77" s="152"/>
      <c r="O77" s="153">
        <f>O75-O12</f>
        <v>1506636.1</v>
      </c>
      <c r="P77" s="153"/>
      <c r="Q77" s="153"/>
    </row>
    <row r="79" spans="1:17" hidden="1" x14ac:dyDescent="0.25">
      <c r="A79" s="151" t="s">
        <v>838</v>
      </c>
      <c r="B79" s="154">
        <f>B75-B12</f>
        <v>1921796.5000000002</v>
      </c>
      <c r="C79" s="154">
        <f t="shared" ref="C79:H79" si="18">C75-C12</f>
        <v>1764453.2999999998</v>
      </c>
      <c r="D79" s="154">
        <f t="shared" si="18"/>
        <v>-77713.572610000003</v>
      </c>
      <c r="E79" s="154">
        <f t="shared" si="18"/>
        <v>1749611.0273899995</v>
      </c>
      <c r="F79" s="154">
        <f t="shared" si="18"/>
        <v>1748490.0999999996</v>
      </c>
      <c r="G79" s="154">
        <f t="shared" si="18"/>
        <v>2099830.4999999991</v>
      </c>
      <c r="H79" s="154">
        <f t="shared" si="18"/>
        <v>216711.63999</v>
      </c>
      <c r="I79" s="154">
        <f>I75-I12</f>
        <v>1966322.6673799998</v>
      </c>
      <c r="J79" s="154">
        <f>J75+M75</f>
        <v>2025222.9000000001</v>
      </c>
      <c r="N79" s="154">
        <f>N75-N12</f>
        <v>1890513.6</v>
      </c>
      <c r="Q79" s="154">
        <f>Q75-Q12</f>
        <v>1602648.3000000003</v>
      </c>
    </row>
    <row r="80" spans="1:17" x14ac:dyDescent="0.25">
      <c r="E80" s="154">
        <f>E79-I12</f>
        <v>1552731.8273899995</v>
      </c>
      <c r="J80" s="155">
        <f>J79-N12</f>
        <v>1890513.6</v>
      </c>
      <c r="O80" s="155">
        <f>Q75-Q12</f>
        <v>1602648.3000000003</v>
      </c>
    </row>
    <row r="81" spans="1:9" x14ac:dyDescent="0.25">
      <c r="A81" s="156"/>
      <c r="E81" s="155">
        <f>E80-44526.2240699999</f>
        <v>1508205.6033199995</v>
      </c>
      <c r="I81" s="157"/>
    </row>
  </sheetData>
  <mergeCells count="5">
    <mergeCell ref="A6:Q6"/>
    <mergeCell ref="A7:Q7"/>
    <mergeCell ref="B9:I9"/>
    <mergeCell ref="N9:N10"/>
    <mergeCell ref="O9:Q10"/>
  </mergeCells>
  <pageMargins left="0.98425196850393704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Дх 2022-2024</vt:lpstr>
      <vt:lpstr>МП</vt:lpstr>
      <vt:lpstr>вед.</vt:lpstr>
      <vt:lpstr>источн</vt:lpstr>
      <vt:lpstr>госполномочия</vt:lpstr>
      <vt:lpstr>вед.!APPT</vt:lpstr>
      <vt:lpstr>вед.!SIGN</vt:lpstr>
      <vt:lpstr>вед.!Заголовки_для_печати</vt:lpstr>
      <vt:lpstr>'Дх 2022-2024'!Заголовки_для_печати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2022-04-27T04:32:33Z</cp:lastPrinted>
  <dcterms:created xsi:type="dcterms:W3CDTF">2021-09-22T04:47:41Z</dcterms:created>
  <dcterms:modified xsi:type="dcterms:W3CDTF">2022-04-27T04:34:03Z</dcterms:modified>
</cp:coreProperties>
</file>