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025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 7" sheetId="7" r:id="rId7"/>
  </sheets>
  <externalReferences>
    <externalReference r:id="rId10"/>
  </externalReferences>
  <definedNames>
    <definedName name="_xlnm.Print_Titles" localSheetId="0">'прил.1'!$9:$11</definedName>
    <definedName name="_xlnm.Print_Titles" localSheetId="1">'прил.2'!$9:$10</definedName>
    <definedName name="_xlnm.Print_Titles" localSheetId="2">'прил.3'!$9:$10</definedName>
    <definedName name="_xlnm.Print_Titles" localSheetId="3">'прил.4'!$9:$10</definedName>
    <definedName name="_xlnm.Print_Titles" localSheetId="4">'прил.5'!$9:$10</definedName>
  </definedNames>
  <calcPr fullCalcOnLoad="1"/>
</workbook>
</file>

<file path=xl/sharedStrings.xml><?xml version="1.0" encoding="utf-8"?>
<sst xmlns="http://schemas.openxmlformats.org/spreadsheetml/2006/main" count="827" uniqueCount="425">
  <si>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</si>
  <si>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</si>
  <si>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</si>
  <si>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</si>
  <si>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0103</t>
  </si>
  <si>
    <t>200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</si>
  <si>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</si>
  <si>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</si>
  <si>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</si>
  <si>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</si>
  <si>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</si>
  <si>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</si>
  <si>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</si>
  <si>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</si>
  <si>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0300</t>
  </si>
  <si>
    <t>0400</t>
  </si>
  <si>
    <t>0409</t>
  </si>
  <si>
    <t>Дорожное хозяйство (дорожные фонды)</t>
  </si>
  <si>
    <t>600</t>
  </si>
  <si>
    <t>Предоставление субсидий бюджетным, автономным учреждениям и иным некоммерческим организациям</t>
  </si>
  <si>
    <t>0500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</si>
  <si>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</si>
  <si>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</si>
  <si>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</si>
  <si>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</si>
  <si>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0800</t>
  </si>
  <si>
    <t>0801</t>
  </si>
  <si>
    <t>Культура</t>
  </si>
  <si>
    <t>1000</t>
  </si>
  <si>
    <t>Социальное обеспечение населения</t>
  </si>
  <si>
    <t>1100</t>
  </si>
  <si>
    <t>1101</t>
  </si>
  <si>
    <t>Наименование расходов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</si>
  <si>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</si>
  <si>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</si>
  <si>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</si>
  <si>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</si>
  <si>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500</t>
  </si>
  <si>
    <t>Межбюджетные трансферты</t>
  </si>
  <si>
    <t>ФИЗИЧЕСКАЯ КУЛЬТУРА И СПОРТ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</si>
  <si>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</si>
  <si>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</si>
  <si>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6</t>
  </si>
  <si>
    <t>№ п\п</t>
  </si>
  <si>
    <t>Наименование муниципальной программы, направления расходов</t>
  </si>
  <si>
    <t>Приложение 3</t>
  </si>
  <si>
    <t xml:space="preserve"> 01 05 00 00 00 0000 000</t>
  </si>
  <si>
    <t>Изменение остатков средств на счетах по учету средств бюджета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</si>
  <si>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</si>
  <si>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</si>
  <si>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</si>
  <si>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</si>
  <si>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</si>
  <si>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</si>
  <si>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</si>
  <si>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</si>
  <si>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>1.</t>
  </si>
  <si>
    <t>в том числе:</t>
  </si>
  <si>
    <t>1.1.</t>
  </si>
  <si>
    <t>1.2.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</si>
  <si>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</si>
  <si>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</si>
  <si>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</si>
  <si>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</si>
  <si>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</si>
  <si>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</si>
  <si>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</si>
  <si>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</si>
  <si>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</si>
  <si>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</t>
  </si>
  <si>
    <t>БЕЗВОЗМЕЗДНЫЕ ПОСТУПЛЕНИЯ</t>
  </si>
  <si>
    <t>Приложение 1</t>
  </si>
  <si>
    <t>ОБЩЕГОСУДАРСТВЕННЫЕ ВОПРОСЫ</t>
  </si>
  <si>
    <t>Содержание органов местного самоуправления</t>
  </si>
  <si>
    <t>Иные межбюджетные трансферты на выполнение полномочий органа местного самоуправления по вопросам местного значения поселений согласно заключенных соглашений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</si>
  <si>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</si>
  <si>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</si>
  <si>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Ведом
ство
</t>
  </si>
  <si>
    <t>Раздел, Подраздел</t>
  </si>
  <si>
    <t>Целевая статья</t>
  </si>
  <si>
    <t>Вид расходов</t>
  </si>
  <si>
    <t>0503</t>
  </si>
  <si>
    <t>Благоустройство</t>
  </si>
  <si>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</si>
  <si>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</si>
  <si>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01 00 00 00 00 0000 000</t>
  </si>
  <si>
    <t>Код класификации доходов бюджета</t>
  </si>
  <si>
    <t>000.1 00 00000 00 0000.000</t>
  </si>
  <si>
    <t>000.1 01 00000 00 0000.000</t>
  </si>
  <si>
    <t>000.1 01 02000 01 0000.110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</si>
  <si>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</si>
  <si>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</si>
  <si>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с доходов, полученных физическими лицамив соответствии со статьей 228 Налогового кодекса Российской Федерации</t>
  </si>
  <si>
    <t>000.1 03 00000 00 0000.000</t>
  </si>
  <si>
    <t>000.1 03 02000 01 0000.110</t>
  </si>
  <si>
    <t>000.1 03 02230 01 0000.110</t>
  </si>
  <si>
    <t>000.1 03 02240 01 0000.110</t>
  </si>
  <si>
    <t>000.1 03 02250 01 0000.110</t>
  </si>
  <si>
    <t>000.1 03 02260 01 0000.110</t>
  </si>
  <si>
    <t>000.1 08 00000 00 0000.000</t>
  </si>
  <si>
    <t>000.1 11 00000 00 0000.000</t>
  </si>
  <si>
    <t>000.2 02 00000 00 0000.000</t>
  </si>
  <si>
    <t>БЕЗВОЗМЕЗДНЫЕ ПОСТУПЛЕНИЯ ОТ ДРУГИХ БЮДЖЕТОВ БЮДЖЕТНОЙ СИСТЕМЫ РОССИЙСКОЙ ФЕДЕРАЦИИ</t>
  </si>
  <si>
    <t>000.2 02 10000 00 0000.151</t>
  </si>
  <si>
    <t>000.2 02 15001 00 0000.151</t>
  </si>
  <si>
    <t>000.2 02 30000 00 0000.151</t>
  </si>
  <si>
    <t>000.2 02 30024 00 0000.151</t>
  </si>
  <si>
    <t>000.2 19 00000 00 0000.000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</si>
  <si>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</si>
  <si>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Приложение 2</t>
  </si>
  <si>
    <t xml:space="preserve">                       </t>
  </si>
  <si>
    <t xml:space="preserve">                            </t>
  </si>
  <si>
    <t>0310</t>
  </si>
  <si>
    <t>Обеспечение пожарной безопасности</t>
  </si>
  <si>
    <t>Орган местного самоуправления муниципального образования Соликамская городская Дума</t>
  </si>
  <si>
    <t>Орган местного самоуправления Соликамского городского округа администрация города Соликамска</t>
  </si>
  <si>
    <t>Управление культуры администрации города Соликамска</t>
  </si>
  <si>
    <t>0900</t>
  </si>
  <si>
    <t>Здравоохранение</t>
  </si>
  <si>
    <t>Приложение 7</t>
  </si>
  <si>
    <t>Наименование муниципальной программы, подпрограммы</t>
  </si>
  <si>
    <t>Подпрограмма "Развитие физической культуры и спорта"</t>
  </si>
  <si>
    <t>Приложение 4</t>
  </si>
  <si>
    <t>000.1 01 02010 01 0000.110</t>
  </si>
  <si>
    <t>000.1 01 02020 01 0000.110</t>
  </si>
  <si>
    <t>000.1 01 02030 01 0000.110</t>
  </si>
  <si>
    <t>к решению Соликамской</t>
  </si>
  <si>
    <t>городской Думы</t>
  </si>
  <si>
    <t xml:space="preserve">от                       2019 № </t>
  </si>
  <si>
    <t>Код бюджетной класссификации</t>
  </si>
  <si>
    <t>главного администратора доходов бюджета</t>
  </si>
  <si>
    <t>4</t>
  </si>
  <si>
    <t>Наименование показателя</t>
  </si>
  <si>
    <t>Федеральное казначейство</t>
  </si>
  <si>
    <t>10302230010000110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</si>
  <si>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</si>
  <si>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</si>
  <si>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</si>
  <si>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</si>
  <si>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182</t>
  </si>
  <si>
    <t>Федеральная налоговая служба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</si>
  <si>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</si>
  <si>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</si>
  <si>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</si>
  <si>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</si>
  <si>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</si>
  <si>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</si>
  <si>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</si>
  <si>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</si>
  <si>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</si>
  <si>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</si>
  <si>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</si>
  <si>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</si>
  <si>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</si>
  <si>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</si>
  <si>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622</t>
  </si>
  <si>
    <t>Орган местного самоуправления Соликамского городского округа администрации города Соликамска</t>
  </si>
  <si>
    <t>631</t>
  </si>
  <si>
    <t>Раздел</t>
  </si>
  <si>
    <t>подраздел</t>
  </si>
  <si>
    <t>Наименование КФСР</t>
  </si>
  <si>
    <t>01</t>
  </si>
  <si>
    <t/>
  </si>
  <si>
    <t>Общегосударственные вопросы</t>
  </si>
  <si>
    <t>0107</t>
  </si>
  <si>
    <t>Обеспечение проведения выборов и референдумов</t>
  </si>
  <si>
    <t>03</t>
  </si>
  <si>
    <t>Национальная безопасность и правоохранителная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</si>
  <si>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</si>
  <si>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</si>
  <si>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</si>
  <si>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</si>
  <si>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05</t>
  </si>
  <si>
    <t>Жилищно-коммунальное хозяйство</t>
  </si>
  <si>
    <t>0501</t>
  </si>
  <si>
    <t>Жилищное хозяйство</t>
  </si>
  <si>
    <t>08</t>
  </si>
  <si>
    <t>Культура, кинематография</t>
  </si>
  <si>
    <t>10</t>
  </si>
  <si>
    <t>Социальная политика</t>
  </si>
  <si>
    <t>1003</t>
  </si>
  <si>
    <t>11</t>
  </si>
  <si>
    <t>Физическая культура и спорт</t>
  </si>
  <si>
    <t>1403</t>
  </si>
  <si>
    <t>Прочие межбюджетные трансферты общего характера</t>
  </si>
  <si>
    <t>09</t>
  </si>
  <si>
    <t>Приложение 5</t>
  </si>
  <si>
    <t>04 1 02 00000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</si>
  <si>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</si>
  <si>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</si>
  <si>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</si>
  <si>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</si>
  <si>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10604011021000110</t>
  </si>
  <si>
    <t>10604012021000110</t>
  </si>
  <si>
    <t>10604012022100110</t>
  </si>
  <si>
    <t>10606033101000110</t>
  </si>
  <si>
    <t>10606043101000110</t>
  </si>
  <si>
    <t>10606043102100110</t>
  </si>
  <si>
    <t>11109045100000120</t>
  </si>
  <si>
    <t>20215001100000151</t>
  </si>
  <si>
    <t>20230024100000151</t>
  </si>
  <si>
    <t>20235118100000151</t>
  </si>
  <si>
    <t>705</t>
  </si>
  <si>
    <t>Администрация Краснобережского сельского поселения</t>
  </si>
  <si>
    <t>10804020011000110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</si>
  <si>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</si>
  <si>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</si>
  <si>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доходной части бюджета Краснобережского сельского поселения по кодам поступлений в бюджет (группам, подгруппам, статьям, подстатьям, элементам классификации доходов)
 за 2018 год</t>
  </si>
  <si>
    <t>НАЛОГИ НА ИМУЩЕСТВО</t>
  </si>
  <si>
    <t>000.1 06 00000 00 0000.000</t>
  </si>
  <si>
    <t>000.1 06 01000 00 0000.110</t>
  </si>
  <si>
    <t>Налог на имущество физических лиц</t>
  </si>
  <si>
    <t>000.1 06 01030 10 0000.110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</si>
  <si>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</si>
  <si>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000.1 06 04000 02 0000.110</t>
  </si>
  <si>
    <t>Транспортный налог</t>
  </si>
  <si>
    <t>000.1 06 04011 02 0000.110</t>
  </si>
  <si>
    <t>Транспортный налог с организаций</t>
  </si>
  <si>
    <t>000.1 06 04012 02 0000.110</t>
  </si>
  <si>
    <t>Транспортный налог с физических лиц</t>
  </si>
  <si>
    <t>000.1 06 06000 00 0000.110</t>
  </si>
  <si>
    <t>Земельный налог</t>
  </si>
  <si>
    <t>000.1 06 06030 00 0000.110</t>
  </si>
  <si>
    <t>Земельный налог с организаций</t>
  </si>
  <si>
    <t>000.1 06 06040 00 0000.110</t>
  </si>
  <si>
    <t>Земельный налог с физических лиц</t>
  </si>
  <si>
    <t>000.1 08 04020 01 1000.110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</si>
  <si>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</si>
  <si>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000.1 11 09000 00 0000.120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</si>
  <si>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унитарных предприятий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</si>
  <si>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государственных муниципальных унитарных предприятий в том числе казенных)</t>
  </si>
  <si>
    <t>000.2 02 15001 10 0000.151</t>
  </si>
  <si>
    <t>Дотации бюджетам сельских поселений на выравнивание бюджетной обеспеченности</t>
  </si>
  <si>
    <t>000.2 02 30024 10 0000.151</t>
  </si>
  <si>
    <t>000.2 02 35118 00 0000.151</t>
  </si>
  <si>
    <t>Субвенции бюджетам на осуществление первичного воинского учета на территориях, где отсутсвуют военные комиссариаты</t>
  </si>
  <si>
    <t>000.2 19 60010 10 0000.151</t>
  </si>
  <si>
    <t>Исполнение бюджета Краснобережского сельского поселения  по разделам и подразделам классификации расходов бюджета за 2018 год</t>
  </si>
  <si>
    <t>02</t>
  </si>
  <si>
    <t>Мобилизационная и вневойсковая подготовка</t>
  </si>
  <si>
    <t>Санитарно-эпидемиологическое благополучие</t>
  </si>
  <si>
    <t>НАЦИОНАЛЬНАЯ ОБОРОНА</t>
  </si>
  <si>
    <t>0203</t>
  </si>
  <si>
    <t>0907</t>
  </si>
  <si>
    <t>Муниципальная программа «Совершенствование муниципального управления в Краснобережском сельском поселении»</t>
  </si>
  <si>
    <t>Подпрограмма «Развитие муниципальной службы и организация деятельности органов местного самоуправления»</t>
  </si>
  <si>
    <t>Подпрограмма "Повышение эффективности управления финансами"</t>
  </si>
  <si>
    <t>Муниципальная программа "Безопасность"</t>
  </si>
  <si>
    <t>Подпрограмма "Обеспечение пожарной безопасности на территории Краснобережского сельского поселения"</t>
  </si>
  <si>
    <t>Муниципальная программа "Развитие культуры, физической культуры и спорта в Краснобережском сельском поселении"</t>
  </si>
  <si>
    <t>Подпрограмма "Развитие культуры"</t>
  </si>
  <si>
    <t>Муниципальная программа "Создание комфортной среды проживания на территории Краснобережского сельского поселения"</t>
  </si>
  <si>
    <t>Подпрограмма "Развитие дорожной деятельности в Краснобережском сельском поселении"</t>
  </si>
  <si>
    <t>Подпрограмма "Развитие жилищно-коммунального хозяйства"</t>
  </si>
  <si>
    <t>Подпрограмма "Благоустройство"</t>
  </si>
  <si>
    <t>Подпрограмма "Реализация муниципальной программы"</t>
  </si>
  <si>
    <t>Исполнение бюджета Краснобережского сельского поселения по ведомственной структуре расходов за 2018 год</t>
  </si>
  <si>
    <t>01 0 00 00000</t>
  </si>
  <si>
    <t>Муниципальная программа "Совершенствование муниципального управления в краснобережском сельском поселении"</t>
  </si>
  <si>
    <t>01 1 00 00000</t>
  </si>
  <si>
    <t>Подпрограмма "Развитие муниципальной службы и организация деятельности органов местного самоуправления"</t>
  </si>
  <si>
    <t>01 1 01 00000</t>
  </si>
  <si>
    <t>Основное мероприятие "Обеспечение деятельности органов местного самоуправления"</t>
  </si>
  <si>
    <t>01 1 01 00030</t>
  </si>
  <si>
    <t>01 2 00 00000</t>
  </si>
  <si>
    <t>01 2 02 00000</t>
  </si>
  <si>
    <t>Основное мероприятие "Информирование населения о деятельности органов местного самоуправления и организация межмуниципального взаимодействия, управление государственной (муниципальной) собственностью"</t>
  </si>
  <si>
    <t>01 2 02 У0060</t>
  </si>
  <si>
    <t>01 1 01 00020</t>
  </si>
  <si>
    <t>Расходы на вылату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</si>
  <si>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1 01 2П040</t>
  </si>
  <si>
    <t>01 2 01 00000</t>
  </si>
  <si>
    <t>Основное мероприятие «Финансовое обеспечение непредвиденных расходов, в том числе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ситуаций, за счет средств резервного фонда администрации Краснобережского сельского поселения»</t>
  </si>
  <si>
    <t>01 2 01 00040</t>
  </si>
  <si>
    <t>Резервный фонд Администрации Краснобережского сельского поселения</t>
  </si>
  <si>
    <t xml:space="preserve">Подпрограмма «Повышение эффективности управления финансами» </t>
  </si>
  <si>
    <t>Расходы на информирование населения через средства массовой информации</t>
  </si>
  <si>
    <t>99 0 00 00000</t>
  </si>
  <si>
    <t>Мероприятия, осуществляемые органами местного самоуправления Краснобережского сельского поселения, в рамках непрограммных направлений расходов</t>
  </si>
  <si>
    <t>99 2 00 00000</t>
  </si>
  <si>
    <t>Расходы, направленные на исполнение решений судов, вступивших в законную силу</t>
  </si>
  <si>
    <t>99 2 01 00000</t>
  </si>
  <si>
    <t>Исполнение судебных актов, вступивших в законную силу</t>
  </si>
  <si>
    <t>99 2 01 И0100</t>
  </si>
  <si>
    <t>Возмещение расходов по решению суда, вступившего в законную силу</t>
  </si>
  <si>
    <t>0200</t>
  </si>
  <si>
    <t>99 1 00 00000</t>
  </si>
  <si>
    <t>Осуществление деятельности военно-учетных работников органов местного самоуправления</t>
  </si>
  <si>
    <t>99 1 01 00000</t>
  </si>
  <si>
    <t>Осуществление первичного воинского учета</t>
  </si>
  <si>
    <t>991 01 51180</t>
  </si>
  <si>
    <t>Осуществление первичного воинского учета на территориях, где отсутствуют военные комиссариаты</t>
  </si>
  <si>
    <t>04 0 00 00000</t>
  </si>
  <si>
    <t>04 1 00 00000</t>
  </si>
  <si>
    <t>Подпрограмма "Развитие дорожной деятельности в Краснобережском сельском поселении</t>
  </si>
  <si>
    <t>04 1 01 00000</t>
  </si>
  <si>
    <t>Основное мероприятие "Содержание внутрипоселковых дорого Краснобережского сельского поселения и сооружений на них</t>
  </si>
  <si>
    <t>04 1 01 Д0200</t>
  </si>
  <si>
    <t>Расчистка дорог от снега</t>
  </si>
  <si>
    <t>04 2 00 00000</t>
  </si>
  <si>
    <t>Подпрограмма "Развитие жилщно-коммунального хозяйства</t>
  </si>
  <si>
    <t>04 2 01 00000</t>
  </si>
  <si>
    <t>Основное мероприятие "Развитие жилищного хозяйства Краснобережского сельского поселения</t>
  </si>
  <si>
    <t>04 2 01 Ж0300</t>
  </si>
  <si>
    <t>Обследование технического состояния дымоходов и вентиляционных каналов</t>
  </si>
  <si>
    <t>04 3 00 00000</t>
  </si>
  <si>
    <t>04 3 01 00000</t>
  </si>
  <si>
    <t>Основное мероприятие "Развитие системы уличного освещения"</t>
  </si>
  <si>
    <t>04 3 01 С0100</t>
  </si>
  <si>
    <t>Оплата за уличное освещение</t>
  </si>
  <si>
    <t>04 4 00 00000</t>
  </si>
  <si>
    <t>04 4 01 00000</t>
  </si>
  <si>
    <t>Основное мероприятие "Обеспечение реализации муниципальной программы"</t>
  </si>
  <si>
    <t>04 4 01 00050</t>
  </si>
  <si>
    <t>Обеспечение деятельности (выполнение работ, оказание услуг) муниципальных бюджетных учреждений</t>
  </si>
  <si>
    <t>99 3 00 00000</t>
  </si>
  <si>
    <t>Выполнение отдельных государственных полномочий органами местного самоуправления Краснобережского сельского поселения по обеспечению санитарно-эпидемиологического благополучия в части ответственного обращения с безнадзорными животными на территории Краснобережского сельского поселения</t>
  </si>
  <si>
    <t>99 3 01 00000</t>
  </si>
  <si>
    <t>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</si>
  <si>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 3 01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</si>
  <si>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</si>
  <si>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ЗДРАВООХРАНЕНИЕ</t>
  </si>
  <si>
    <t>99 3 01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</si>
  <si>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</si>
  <si>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03 0 00 00000</t>
  </si>
  <si>
    <t>Муниципальная программа "Развитие культуры, физической культуры, спорта и молодежной политики в Краснобережском сельском поселении"</t>
  </si>
  <si>
    <t>03 2 00 00000</t>
  </si>
  <si>
    <t>03 2 01 00000</t>
  </si>
  <si>
    <t>Основное мероприятие "Поддержка развития физической культуры и спорта"</t>
  </si>
  <si>
    <t>03 2 01 Ф0020</t>
  </si>
  <si>
    <t>Совершенствование и развитие системы физического воспитания населения</t>
  </si>
  <si>
    <t>Закупка товаров, работ и услуг для обеспечения государственных (муниципальных) нужд</t>
  </si>
  <si>
    <t>03 2 01 Ф0030</t>
  </si>
  <si>
    <t>Обустройство минифутбольного поля в п.Сим</t>
  </si>
  <si>
    <t>КУЛЬТУРА, КИНЕМАТОГРАФИЯ</t>
  </si>
  <si>
    <t>03 1 00 00000</t>
  </si>
  <si>
    <t>03 1 01 00000</t>
  </si>
  <si>
    <t>Основное мероприятие "Поддержка развития культуры"</t>
  </si>
  <si>
    <t>03 1 01 00050</t>
  </si>
  <si>
    <t xml:space="preserve">Предоставление субсидий бюджетным, автономным учреждениям и иным некоммерческим организациям </t>
  </si>
  <si>
    <t>03 1 01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</si>
  <si>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</si>
  <si>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01 1 01 00010</t>
  </si>
  <si>
    <t>Глава Краснобережского сельского поселения</t>
  </si>
  <si>
    <t>01 2 03 00000</t>
  </si>
  <si>
    <t>Основное мероприятие "Передача отдельных бюджетных полномочий поселений Соликамскому муниципальному району"</t>
  </si>
  <si>
    <t>01 2 03 Ф0010</t>
  </si>
  <si>
    <t>01 2 02 У0070</t>
  </si>
  <si>
    <t>Расходы на оплату взносов (членских взносов)</t>
  </si>
  <si>
    <t>99 1 01 51180</t>
  </si>
  <si>
    <t>02 0 00 00000</t>
  </si>
  <si>
    <t>02 2 00 00000</t>
  </si>
  <si>
    <t>02 2 01 00000</t>
  </si>
  <si>
    <t>Основное мероприятие "Реализация мероприятий по обеспечению пожарной безопасности на территории Краснобережского сельского поселения"</t>
  </si>
  <si>
    <t>02 2 01 Б0010</t>
  </si>
  <si>
    <t>ВЦП "Пожарная безопасность Краснобережского сельского поселения на 2018 год и на плановый период 2019 и 2020 годов"</t>
  </si>
  <si>
    <t>Дорожно хозяйство (дорожные фонды)</t>
  </si>
  <si>
    <t>Основное мероприятие "Содержание внутрипоселковых дорог Краснобережского сельского поселения и сооружений на них"</t>
  </si>
  <si>
    <t>Основное мероприятие "Приведение в нормативное состояние внутрипоселковых дорог Краснобережского сельского поселения"</t>
  </si>
  <si>
    <t>04 1 02 Д0300</t>
  </si>
  <si>
    <t>Ремонт автомобильных дорог и искусственных сооружений на них, составление локально-сметных расчетов</t>
  </si>
  <si>
    <t>04 1 02 ST040</t>
  </si>
  <si>
    <t>Основное мероприятие "Развитие жилищного хозяйства Краснобережского сельского поселения"</t>
  </si>
  <si>
    <t>04 2 01 Ж0200</t>
  </si>
  <si>
    <t>Капитальный ремонт муниципального жилищного фонда Краснобережского сельского поселения и составление локально-сметных расчетов</t>
  </si>
  <si>
    <t>04 3 02 00000</t>
  </si>
  <si>
    <t>Основное мероприятие "Благоустройство населенных пунктов Краснобережского сельского поселения"</t>
  </si>
  <si>
    <t>04 3 02 Л0200</t>
  </si>
  <si>
    <t>Ликвидация аварийного жилья на территории Краснобережского сельского поселения</t>
  </si>
  <si>
    <t>04 2 02 00000</t>
  </si>
  <si>
    <t>Основное мероприятие "Развитие коммунального хозяйства"</t>
  </si>
  <si>
    <t>04 2 02 В0100</t>
  </si>
  <si>
    <t>Содержание и текущий ремонт объектов и сетей водоснабжения, составление локально-сметных расчетов</t>
  </si>
  <si>
    <t>04 2 02 В0110</t>
  </si>
  <si>
    <t>Приобретение оборудования для сетей водоснабжения</t>
  </si>
  <si>
    <t>04 3 01 С0110</t>
  </si>
  <si>
    <t>Содержание и ремонт объектов и сетей уличного освещения</t>
  </si>
  <si>
    <t>04 3 02 Л0100</t>
  </si>
  <si>
    <t>Мероприятия по благоустройству территории Краснобережского сельского поселения, составление локально-сметных расчетов</t>
  </si>
  <si>
    <t>Совет депутатов Краснобережского сельского поселения</t>
  </si>
  <si>
    <t>Депутаты Краснобережского сельского поселения</t>
  </si>
  <si>
    <t>Источники внутреннего финансирования дефицита бюджета</t>
  </si>
  <si>
    <t xml:space="preserve"> 01 05 02 01 10 0000 510</t>
  </si>
  <si>
    <t>Увеличение прочих остатков денежных средств бюджетов поселений</t>
  </si>
  <si>
    <t>01 05 00 00 00 0000 600</t>
  </si>
  <si>
    <t xml:space="preserve"> 01 05 02 01 10 0000 610</t>
  </si>
  <si>
    <t>Уменьшение прочих остатков денежных средств бюджетов поселений</t>
  </si>
  <si>
    <t>1.1.1.</t>
  </si>
  <si>
    <t>1.2.1.</t>
  </si>
  <si>
    <t>1.2.2.</t>
  </si>
  <si>
    <t>Подпрограмма "Развитие дорожной деятельности в Краснобережском сельском поселении" Муниципальной программы «Создание комфортной среды проживания на территории Краснобережского сельского поселения»</t>
  </si>
  <si>
    <t>04302Л0200</t>
  </si>
  <si>
    <t xml:space="preserve"> тыс.руб.</t>
  </si>
  <si>
    <t>Исполнено</t>
  </si>
  <si>
    <t xml:space="preserve">от     2019 № </t>
  </si>
  <si>
    <t xml:space="preserve">ВСЕГО </t>
  </si>
  <si>
    <t xml:space="preserve">от    2019 № </t>
  </si>
  <si>
    <t>тыс.руб.</t>
  </si>
  <si>
    <t xml:space="preserve">% исполнения </t>
  </si>
  <si>
    <t xml:space="preserve">Уточненный план </t>
  </si>
  <si>
    <t>НАЛОГИ НА ТОВАРЫ (РАБОТЫ, УСЛУГИ), РЕАЛИЗУЕМЫЕ НА ТЕРРИТОРИИ РОССИЙСКОЙ ФЕДЕРАЦИИ</t>
  </si>
  <si>
    <t>ВСЕГО</t>
  </si>
  <si>
    <t xml:space="preserve">от        2019 № </t>
  </si>
  <si>
    <t>1</t>
  </si>
  <si>
    <t>2</t>
  </si>
  <si>
    <t>3</t>
  </si>
  <si>
    <t>5</t>
  </si>
  <si>
    <t>Исполнение расходов бюджета Краснобережского сельского поселения по муниципальным программам и непрограммным направлениям деятельности за 2018 год</t>
  </si>
  <si>
    <t>итого по муниципальным программам</t>
  </si>
  <si>
    <t>7</t>
  </si>
  <si>
    <t>Составление протоколов об административных правонарушениях</t>
  </si>
  <si>
    <t>Основное мероприятие «Информирование населения о деятельности органов местного самоупрвления и организация мужмун ципального взаимодействия, управление государственной (муниципальной) собственностью»</t>
  </si>
  <si>
    <t>Источники финансирования дефицита бюджета Краснобережского сельского поселения по кодам классификации источников финансирования дефицитов бюджетов  за 2018 год</t>
  </si>
  <si>
    <t>Уменьшение остатков средств бюджетов</t>
  </si>
  <si>
    <t xml:space="preserve">от          2019 № </t>
  </si>
  <si>
    <t>Исполнение расходов муниципального дорожного фонда 
Краснобережского сельского поселения за 2018 год</t>
  </si>
  <si>
    <t xml:space="preserve">Исполнение доходной части бюджета Краснобережского сельского поселения за 2018 год по кодам классификации доходов </t>
  </si>
  <si>
    <t>доходов бюджета сельского поселени</t>
  </si>
  <si>
    <t>Наименование групп, подгрупп, статей, подстатей и  элементов  классификации доходов</t>
  </si>
  <si>
    <t>ДОХОДЫ ОТ ИСПОЛЬЗОВАНИЯ ИМУЩЕСТВА В ГОСУДАРСТВЕННОЙ И МУНИЦИПАЛЬНОЙ СОБСТВЕННОСТИ</t>
  </si>
  <si>
    <t>000.1 11 09045 10 0000.120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</si>
  <si>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</si>
  <si>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</si>
  <si>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субсидий,субвенций и иных межбюджетных трансфертов,имеющих целевое назначение, прошлых лет</t>
  </si>
  <si>
    <t xml:space="preserve">Мероприятия, осуществляемые органами местного самоуправления Краснобережского сельского поселения, в рамках непрограммных направлений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</si>
</sst>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_(* #,##0.00_);_(* \(#,##0.00\);_(* &quot;-&quot;??_);_(@_)"/>
    <numFmt numFmtId="178" formatCode="0.0000"/>
    <numFmt numFmtId="179" formatCode="0.000"/>
    <numFmt numFmtId="180" formatCode="0.0000000"/>
    <numFmt numFmtId="181" formatCode="0.000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_(* #,##0_);_(* \(#,##0\);_(* &quot;-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dd/mm/yyyy\ hh:mm"/>
    <numFmt numFmtId="192" formatCode="[$-FC19]d\ mmmm\ yyyy\ &quot;г.&quot;"/>
    <numFmt numFmtId="193" formatCode="_-* #,##0.0\ _₽_-;\-* #,##0.0\ _₽_-;_-* &quot;-&quot;?\ _₽_-;_-@_-"/>
    <numFmt numFmtId="19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7" fillId="0" borderId="0" xfId="54" applyFont="1" applyAlignment="1">
      <alignment horizontal="left"/>
      <protection/>
    </xf>
    <xf numFmtId="0" fontId="50" fillId="0" borderId="0" xfId="0" applyFont="1" applyAlignment="1">
      <alignment/>
    </xf>
    <xf numFmtId="0" fontId="7" fillId="0" borderId="0" xfId="54" applyFont="1" applyAlignment="1">
      <alignment wrapText="1"/>
      <protection/>
    </xf>
    <xf numFmtId="0" fontId="7" fillId="0" borderId="0" xfId="54" applyFont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5" fontId="3" fillId="0" borderId="10" xfId="67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49" fontId="50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left" wrapText="1"/>
    </xf>
    <xf numFmtId="175" fontId="7" fillId="0" borderId="10" xfId="67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 applyProtection="1">
      <alignment horizontal="center" wrapText="1"/>
      <protection/>
    </xf>
    <xf numFmtId="176" fontId="7" fillId="0" borderId="10" xfId="0" applyNumberFormat="1" applyFont="1" applyBorder="1" applyAlignment="1" applyProtection="1">
      <alignment horizontal="left" wrapText="1"/>
      <protection/>
    </xf>
    <xf numFmtId="49" fontId="7" fillId="0" borderId="10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left" wrapText="1"/>
      <protection/>
    </xf>
    <xf numFmtId="175" fontId="7" fillId="0" borderId="10" xfId="0" applyNumberFormat="1" applyFont="1" applyFill="1" applyBorder="1" applyAlignment="1" applyProtection="1">
      <alignment horizontal="center" wrapText="1"/>
      <protection/>
    </xf>
    <xf numFmtId="0" fontId="51" fillId="0" borderId="13" xfId="33" applyNumberFormat="1" applyFont="1" applyFill="1" applyBorder="1" applyAlignment="1">
      <alignment horizontal="center" wrapText="1"/>
      <protection/>
    </xf>
    <xf numFmtId="0" fontId="51" fillId="0" borderId="14" xfId="33" applyNumberFormat="1" applyFont="1" applyFill="1" applyBorder="1" applyAlignment="1">
      <alignment horizontal="left" wrapText="1"/>
      <protection/>
    </xf>
    <xf numFmtId="175" fontId="3" fillId="0" borderId="15" xfId="67" applyNumberFormat="1" applyFont="1" applyFill="1" applyBorder="1" applyAlignment="1">
      <alignment horizontal="center" wrapText="1"/>
    </xf>
    <xf numFmtId="175" fontId="7" fillId="0" borderId="10" xfId="0" applyNumberFormat="1" applyFont="1" applyBorder="1" applyAlignment="1" applyProtection="1">
      <alignment horizontal="center" wrapText="1"/>
      <protection/>
    </xf>
    <xf numFmtId="175" fontId="3" fillId="0" borderId="10" xfId="67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175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5" fontId="7" fillId="0" borderId="10" xfId="67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1" fillId="0" borderId="16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left" vertical="center" wrapText="1" readingOrder="1"/>
      <protection/>
    </xf>
    <xf numFmtId="175" fontId="3" fillId="0" borderId="10" xfId="67" applyNumberFormat="1" applyFont="1" applyFill="1" applyBorder="1" applyAlignment="1">
      <alignment horizontal="center" vertical="center" wrapText="1"/>
    </xf>
    <xf numFmtId="0" fontId="52" fillId="0" borderId="16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vertical="center" wrapText="1" readingOrder="1"/>
      <protection/>
    </xf>
    <xf numFmtId="175" fontId="3" fillId="0" borderId="10" xfId="67" applyNumberFormat="1" applyFont="1" applyFill="1" applyBorder="1" applyAlignment="1">
      <alignment horizontal="center" vertical="center"/>
    </xf>
    <xf numFmtId="0" fontId="7" fillId="0" borderId="0" xfId="54" applyFont="1" applyAlignme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wrapText="1"/>
    </xf>
    <xf numFmtId="175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right" wrapText="1"/>
    </xf>
    <xf numFmtId="175" fontId="3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75" fontId="3" fillId="34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3" fillId="0" borderId="10" xfId="0" applyNumberFormat="1" applyFont="1" applyBorder="1" applyAlignment="1" applyProtection="1">
      <alignment wrapText="1"/>
      <protection/>
    </xf>
    <xf numFmtId="175" fontId="3" fillId="0" borderId="10" xfId="0" applyNumberFormat="1" applyFont="1" applyBorder="1" applyAlignment="1" applyProtection="1">
      <alignment horizontal="center" wrapText="1"/>
      <protection/>
    </xf>
    <xf numFmtId="172" fontId="4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 applyProtection="1">
      <alignment wrapText="1"/>
      <protection/>
    </xf>
    <xf numFmtId="172" fontId="50" fillId="0" borderId="10" xfId="0" applyNumberFormat="1" applyFont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175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center" vertical="center"/>
    </xf>
    <xf numFmtId="0" fontId="7" fillId="34" borderId="0" xfId="54" applyFont="1" applyFill="1">
      <alignment/>
      <protection/>
    </xf>
    <xf numFmtId="0" fontId="7" fillId="34" borderId="0" xfId="54" applyFont="1" applyFill="1" applyAlignment="1">
      <alignment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top" wrapText="1"/>
      <protection locked="0"/>
    </xf>
    <xf numFmtId="0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>
      <alignment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7" fillId="34" borderId="10" xfId="59" applyNumberFormat="1" applyFont="1" applyFill="1" applyBorder="1" applyAlignment="1">
      <alignment horizontal="left" vertical="top" wrapText="1"/>
      <protection/>
    </xf>
    <xf numFmtId="0" fontId="7" fillId="34" borderId="10" xfId="59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59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vertical="center" wrapText="1"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34" borderId="18" xfId="56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/>
    </xf>
    <xf numFmtId="0" fontId="3" fillId="34" borderId="0" xfId="56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/>
      <protection locked="0"/>
    </xf>
    <xf numFmtId="172" fontId="3" fillId="34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5" fontId="3" fillId="34" borderId="10" xfId="0" applyNumberFormat="1" applyFont="1" applyFill="1" applyBorder="1" applyAlignment="1">
      <alignment/>
    </xf>
    <xf numFmtId="175" fontId="3" fillId="34" borderId="17" xfId="0" applyNumberFormat="1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7" fillId="34" borderId="17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7" fillId="0" borderId="17" xfId="0" applyNumberFormat="1" applyFont="1" applyFill="1" applyBorder="1" applyAlignment="1">
      <alignment/>
    </xf>
    <xf numFmtId="175" fontId="49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49" fontId="3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7" fillId="34" borderId="10" xfId="59" applyNumberFormat="1" applyFont="1" applyFill="1" applyBorder="1" applyAlignment="1">
      <alignment horizontal="center"/>
      <protection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3" fillId="34" borderId="10" xfId="59" applyNumberFormat="1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73" fontId="49" fillId="34" borderId="10" xfId="67" applyNumberFormat="1" applyFont="1" applyFill="1" applyBorder="1" applyAlignment="1">
      <alignment horizontal="center" vertical="center"/>
    </xf>
    <xf numFmtId="173" fontId="50" fillId="34" borderId="10" xfId="67" applyNumberFormat="1" applyFont="1" applyFill="1" applyBorder="1" applyAlignment="1">
      <alignment vertical="center"/>
    </xf>
    <xf numFmtId="173" fontId="49" fillId="34" borderId="10" xfId="67" applyNumberFormat="1" applyFont="1" applyFill="1" applyBorder="1" applyAlignment="1">
      <alignment vertical="center"/>
    </xf>
    <xf numFmtId="0" fontId="49" fillId="0" borderId="19" xfId="0" applyFont="1" applyBorder="1" applyAlignment="1">
      <alignment horizontal="left" wrapText="1"/>
    </xf>
    <xf numFmtId="0" fontId="49" fillId="0" borderId="19" xfId="0" applyFont="1" applyBorder="1" applyAlignment="1">
      <alignment horizontal="left" vertical="center" wrapText="1"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7" fillId="0" borderId="10" xfId="58" applyFont="1" applyBorder="1" applyAlignment="1">
      <alignment horizontal="left" wrapText="1"/>
      <protection/>
    </xf>
    <xf numFmtId="172" fontId="49" fillId="0" borderId="10" xfId="0" applyNumberFormat="1" applyFont="1" applyBorder="1" applyAlignment="1">
      <alignment/>
    </xf>
    <xf numFmtId="172" fontId="50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 horizontal="left" wrapText="1"/>
    </xf>
    <xf numFmtId="0" fontId="9" fillId="0" borderId="10" xfId="58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>
      <alignment horizontal="left" wrapText="1"/>
    </xf>
    <xf numFmtId="0" fontId="50" fillId="0" borderId="0" xfId="0" applyFont="1" applyFill="1" applyAlignment="1">
      <alignment vertical="center"/>
    </xf>
    <xf numFmtId="0" fontId="7" fillId="0" borderId="0" xfId="54" applyFont="1" applyFill="1" applyAlignment="1">
      <alignment/>
      <protection/>
    </xf>
    <xf numFmtId="0" fontId="7" fillId="0" borderId="0" xfId="54" applyFont="1" applyFill="1" applyAlignment="1">
      <alignment wrapText="1"/>
      <protection/>
    </xf>
    <xf numFmtId="0" fontId="7" fillId="0" borderId="0" xfId="54" applyFont="1" applyFill="1" applyAlignment="1">
      <alignment horizontal="left" wrapText="1"/>
      <protection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20" xfId="33" applyNumberFormat="1" applyFont="1" applyFill="1" applyBorder="1" applyAlignment="1">
      <alignment horizontal="left" vertical="center" wrapText="1" readingOrder="1"/>
      <protection/>
    </xf>
    <xf numFmtId="0" fontId="52" fillId="0" borderId="21" xfId="33" applyNumberFormat="1" applyFont="1" applyFill="1" applyBorder="1" applyAlignment="1">
      <alignment horizontal="center" vertical="center" wrapText="1" readingOrder="1"/>
      <protection/>
    </xf>
    <xf numFmtId="0" fontId="52" fillId="0" borderId="22" xfId="33" applyNumberFormat="1" applyFont="1" applyFill="1" applyBorder="1" applyAlignment="1">
      <alignment horizontal="left" vertical="center" wrapText="1" readingOrder="1"/>
      <protection/>
    </xf>
    <xf numFmtId="175" fontId="7" fillId="0" borderId="23" xfId="67" applyNumberFormat="1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wrapText="1"/>
      <protection/>
    </xf>
    <xf numFmtId="0" fontId="7" fillId="0" borderId="0" xfId="0" applyFont="1" applyFill="1" applyAlignment="1">
      <alignment wrapText="1"/>
    </xf>
    <xf numFmtId="0" fontId="50" fillId="0" borderId="24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wrapText="1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 wrapText="1"/>
      <protection/>
    </xf>
    <xf numFmtId="0" fontId="49" fillId="0" borderId="0" xfId="0" applyFont="1" applyAlignment="1">
      <alignment horizontal="center" vertical="center" wrapText="1"/>
    </xf>
    <xf numFmtId="0" fontId="3" fillId="34" borderId="0" xfId="56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175" fontId="50" fillId="0" borderId="0" xfId="0" applyNumberFormat="1" applyFont="1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cBudget2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ЧБ"/>
    </sheetNames>
    <sheetDataSet>
      <sheetData sheetId="0">
        <row r="18">
          <cell r="C18" t="str">
            <v>Транспортный налог с организаций (сумма платежа (перерасчеты, недоимка и задолженность по соответствующему платежу, в том числе по отмененному)</v>
          </cell>
        </row>
        <row r="19">
          <cell r="C19" t="str">
            <v>Транспортный налог с физических лиц (сумма платежа (перерасчеты, недоимка и задолженность по соответствующему платежу, в том числе по отмененному)</v>
          </cell>
        </row>
        <row r="20">
          <cell r="C20" t="str">
            <v>Транспортный налог с физических лиц (пени по соответствующему платежу)</v>
          </cell>
        </row>
        <row r="21">
          <cell r="C21" t="str">
            <v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    </cell>
        </row>
        <row r="22">
          <cell r="C22" t="str">
            <v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    </cell>
        </row>
        <row r="23">
          <cell r="C23" t="str">
            <v>Земельный налог с физических лиц, обладающих земельным участком, расположенным в границах сельских поселений (пени по соответствующему платежу)</v>
          </cell>
        </row>
        <row r="24">
          <cell r="C24" t="str">
    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</row>
        <row r="25">
          <cell r="C25" t="str">
    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</row>
        <row r="26">
          <cell r="C26" t="str">
    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v>
          </cell>
        </row>
        <row r="27">
          <cell r="C27" t="str">
            <v>Дотации бюджетам сельских поселений на выравнивание бюджетной обеспеченности</v>
          </cell>
        </row>
        <row r="29">
          <cell r="C29" t="str">
            <v>Субвенции бюджетам сельских поселений на выполнение передаваемых полномочий субъектов Российской Федерации</v>
          </cell>
        </row>
        <row r="32">
          <cell r="C32" t="str">
            <v>Субвенции бюджетам сельских поселений на осуществление первичного воинского учета на территориях, где отсутствуют военные комиссариаты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Layout" workbookViewId="0" topLeftCell="A1">
      <selection activeCell="C11" sqref="C11"/>
    </sheetView>
  </sheetViews>
  <sheetFormatPr defaultColWidth="9.140625" defaultRowHeight="15"/>
  <cols>
    <col min="1" max="1" width="10.8515625" style="6" customWidth="1"/>
    <col min="2" max="2" width="21.140625" style="7" customWidth="1"/>
    <col min="3" max="3" width="62.140625" style="7" customWidth="1"/>
    <col min="4" max="4" width="15.00390625" style="9" customWidth="1"/>
    <col min="5" max="16384" width="9.140625" style="9" customWidth="1"/>
  </cols>
  <sheetData>
    <row r="1" ht="15.75">
      <c r="D1" s="8" t="s">
        <v>71</v>
      </c>
    </row>
    <row r="2" ht="15.75">
      <c r="D2" s="8" t="s">
        <v>126</v>
      </c>
    </row>
    <row r="3" ht="15.75">
      <c r="D3" s="8" t="s">
        <v>127</v>
      </c>
    </row>
    <row r="4" spans="4:5" ht="15.75" customHeight="1">
      <c r="D4" s="210" t="s">
        <v>394</v>
      </c>
      <c r="E4" s="210"/>
    </row>
    <row r="5" ht="15.75">
      <c r="D5" s="11"/>
    </row>
    <row r="6" spans="2:4" ht="39" customHeight="1">
      <c r="B6" s="203" t="s">
        <v>416</v>
      </c>
      <c r="C6" s="203"/>
      <c r="D6" s="203"/>
    </row>
    <row r="7" spans="2:4" ht="13.5" customHeight="1">
      <c r="B7" s="1"/>
      <c r="C7" s="1"/>
      <c r="D7" s="1"/>
    </row>
    <row r="8" spans="2:4" ht="15.75">
      <c r="B8" s="1"/>
      <c r="C8" s="1"/>
      <c r="D8" s="5" t="s">
        <v>392</v>
      </c>
    </row>
    <row r="9" spans="1:4" ht="28.5" customHeight="1">
      <c r="A9" s="204" t="s">
        <v>129</v>
      </c>
      <c r="B9" s="205"/>
      <c r="C9" s="206" t="s">
        <v>132</v>
      </c>
      <c r="D9" s="208" t="s">
        <v>393</v>
      </c>
    </row>
    <row r="10" spans="1:4" ht="78.75">
      <c r="A10" s="13" t="s">
        <v>130</v>
      </c>
      <c r="B10" s="14" t="s">
        <v>417</v>
      </c>
      <c r="C10" s="207"/>
      <c r="D10" s="209"/>
    </row>
    <row r="11" spans="1:4" ht="15.75">
      <c r="A11" s="13">
        <v>1</v>
      </c>
      <c r="B11" s="15">
        <v>2</v>
      </c>
      <c r="C11" s="16">
        <v>3</v>
      </c>
      <c r="D11" s="12" t="s">
        <v>131</v>
      </c>
    </row>
    <row r="12" spans="1:4" s="21" customFormat="1" ht="15.75">
      <c r="A12" s="17" t="s">
        <v>3</v>
      </c>
      <c r="B12" s="18"/>
      <c r="C12" s="19" t="s">
        <v>133</v>
      </c>
      <c r="D12" s="20">
        <f>D13+D14+D15+D16</f>
        <v>420.20000000000005</v>
      </c>
    </row>
    <row r="13" spans="1:4" ht="78.75">
      <c r="A13" s="22" t="s">
        <v>3</v>
      </c>
      <c r="B13" s="23" t="s">
        <v>134</v>
      </c>
      <c r="C13" s="24" t="s">
        <v>65</v>
      </c>
      <c r="D13" s="25">
        <v>187.2</v>
      </c>
    </row>
    <row r="14" spans="1:4" ht="94.5">
      <c r="A14" s="22" t="s">
        <v>3</v>
      </c>
      <c r="B14" s="26" t="s">
        <v>135</v>
      </c>
      <c r="C14" s="27" t="s">
        <v>66</v>
      </c>
      <c r="D14" s="25">
        <v>1.8</v>
      </c>
    </row>
    <row r="15" spans="1:4" ht="78.75">
      <c r="A15" s="22" t="s">
        <v>3</v>
      </c>
      <c r="B15" s="26" t="s">
        <v>136</v>
      </c>
      <c r="C15" s="28" t="s">
        <v>137</v>
      </c>
      <c r="D15" s="25">
        <v>273.1</v>
      </c>
    </row>
    <row r="16" spans="1:4" ht="78.75">
      <c r="A16" s="22" t="s">
        <v>3</v>
      </c>
      <c r="B16" s="26" t="s">
        <v>138</v>
      </c>
      <c r="C16" s="28" t="s">
        <v>68</v>
      </c>
      <c r="D16" s="25">
        <v>-41.9</v>
      </c>
    </row>
    <row r="17" spans="1:4" s="21" customFormat="1" ht="15.75">
      <c r="A17" s="17" t="s">
        <v>139</v>
      </c>
      <c r="B17" s="29"/>
      <c r="C17" s="30" t="s">
        <v>140</v>
      </c>
      <c r="D17" s="20">
        <f>SUM(D18:D32)</f>
        <v>2195.6900000000005</v>
      </c>
    </row>
    <row r="18" spans="1:4" ht="110.25">
      <c r="A18" s="22" t="s">
        <v>139</v>
      </c>
      <c r="B18" s="26" t="s">
        <v>141</v>
      </c>
      <c r="C18" s="27" t="s">
        <v>142</v>
      </c>
      <c r="D18" s="25">
        <v>1513.3</v>
      </c>
    </row>
    <row r="19" spans="1:4" ht="94.5">
      <c r="A19" s="22" t="s">
        <v>139</v>
      </c>
      <c r="B19" s="26" t="s">
        <v>143</v>
      </c>
      <c r="C19" s="27" t="s">
        <v>144</v>
      </c>
      <c r="D19" s="25">
        <v>-3.6</v>
      </c>
    </row>
    <row r="20" spans="1:4" ht="110.25">
      <c r="A20" s="22" t="s">
        <v>139</v>
      </c>
      <c r="B20" s="26" t="s">
        <v>145</v>
      </c>
      <c r="C20" s="27" t="s">
        <v>146</v>
      </c>
      <c r="D20" s="25">
        <v>1</v>
      </c>
    </row>
    <row r="21" spans="1:4" ht="141.75" customHeight="1">
      <c r="A21" s="22" t="s">
        <v>139</v>
      </c>
      <c r="B21" s="26" t="s">
        <v>147</v>
      </c>
      <c r="C21" s="27" t="s">
        <v>148</v>
      </c>
      <c r="D21" s="25">
        <v>0.2</v>
      </c>
    </row>
    <row r="22" spans="1:4" ht="78.75">
      <c r="A22" s="22" t="s">
        <v>139</v>
      </c>
      <c r="B22" s="26" t="s">
        <v>149</v>
      </c>
      <c r="C22" s="28" t="s">
        <v>150</v>
      </c>
      <c r="D22" s="25">
        <v>0.3</v>
      </c>
    </row>
    <row r="23" spans="1:4" ht="63">
      <c r="A23" s="22" t="s">
        <v>139</v>
      </c>
      <c r="B23" s="26" t="s">
        <v>151</v>
      </c>
      <c r="C23" s="28" t="s">
        <v>152</v>
      </c>
      <c r="D23" s="25">
        <v>0.04</v>
      </c>
    </row>
    <row r="24" spans="1:4" ht="78.75">
      <c r="A24" s="22" t="s">
        <v>139</v>
      </c>
      <c r="B24" s="26" t="s">
        <v>153</v>
      </c>
      <c r="C24" s="28" t="s">
        <v>154</v>
      </c>
      <c r="D24" s="25">
        <v>0.15</v>
      </c>
    </row>
    <row r="25" spans="1:4" ht="78.75">
      <c r="A25" s="22" t="s">
        <v>139</v>
      </c>
      <c r="B25" s="26" t="s">
        <v>188</v>
      </c>
      <c r="C25" s="31" t="s">
        <v>189</v>
      </c>
      <c r="D25" s="25">
        <v>44.5</v>
      </c>
    </row>
    <row r="26" spans="1:4" ht="63">
      <c r="A26" s="22" t="s">
        <v>139</v>
      </c>
      <c r="B26" s="26" t="s">
        <v>190</v>
      </c>
      <c r="C26" s="31" t="s">
        <v>191</v>
      </c>
      <c r="D26" s="25">
        <v>0.2</v>
      </c>
    </row>
    <row r="27" spans="1:4" ht="47.25">
      <c r="A27" s="22" t="s">
        <v>139</v>
      </c>
      <c r="B27" s="26" t="s">
        <v>192</v>
      </c>
      <c r="C27" s="27" t="str">
        <f>'[1]ДЧБ'!$C$18</f>
        <v>Транспортный налог с организаций (сумма платежа (перерасчеты, недоимка и задолженность по соответствующему платежу, в том числе по отмененному)</v>
      </c>
      <c r="D27" s="25">
        <v>10.8</v>
      </c>
    </row>
    <row r="28" spans="1:4" ht="47.25">
      <c r="A28" s="22" t="s">
        <v>139</v>
      </c>
      <c r="B28" s="26" t="s">
        <v>193</v>
      </c>
      <c r="C28" s="27" t="str">
        <f>'[1]ДЧБ'!$C$19</f>
        <v>Транспортный налог с физических лиц (сумма платежа (перерасчеты, недоимка и задолженность по соответствующему платежу, в том числе по отмененному)</v>
      </c>
      <c r="D28" s="25">
        <v>600</v>
      </c>
    </row>
    <row r="29" spans="1:4" ht="31.5">
      <c r="A29" s="22" t="s">
        <v>139</v>
      </c>
      <c r="B29" s="26" t="s">
        <v>194</v>
      </c>
      <c r="C29" s="28" t="str">
        <f>'[1]ДЧБ'!$C$20</f>
        <v>Транспортный налог с физических лиц (пени по соответствующему платежу)</v>
      </c>
      <c r="D29" s="25">
        <v>7.1</v>
      </c>
    </row>
    <row r="30" spans="1:4" ht="63">
      <c r="A30" s="22" t="s">
        <v>139</v>
      </c>
      <c r="B30" s="26" t="s">
        <v>195</v>
      </c>
      <c r="C30" s="28" t="str">
        <f>'[1]ДЧБ'!$C$21</f>
        <v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D30" s="25">
        <v>23.5</v>
      </c>
    </row>
    <row r="31" spans="1:4" ht="63">
      <c r="A31" s="22" t="s">
        <v>139</v>
      </c>
      <c r="B31" s="26" t="s">
        <v>196</v>
      </c>
      <c r="C31" s="28" t="str">
        <f>'[1]ДЧБ'!$C$22</f>
        <v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D31" s="25">
        <v>-2.2</v>
      </c>
    </row>
    <row r="32" spans="1:4" ht="47.25">
      <c r="A32" s="22" t="s">
        <v>139</v>
      </c>
      <c r="B32" s="26" t="s">
        <v>197</v>
      </c>
      <c r="C32" s="28" t="str">
        <f>'[1]ДЧБ'!$C$23</f>
        <v>Земельный налог с физических лиц, обладающих земельным участком, расположенным в границах сельских поселений (пени по соответствующему платежу)</v>
      </c>
      <c r="D32" s="25">
        <v>0.4</v>
      </c>
    </row>
    <row r="33" spans="1:4" s="21" customFormat="1" ht="31.5">
      <c r="A33" s="17" t="s">
        <v>155</v>
      </c>
      <c r="B33" s="29"/>
      <c r="C33" s="32" t="s">
        <v>156</v>
      </c>
      <c r="D33" s="20">
        <f>SUM(D34:D37)</f>
        <v>3123.1</v>
      </c>
    </row>
    <row r="34" spans="1:4" ht="77.25" customHeight="1">
      <c r="A34" s="22" t="s">
        <v>155</v>
      </c>
      <c r="B34" s="33" t="s">
        <v>198</v>
      </c>
      <c r="C34" s="34" t="str">
        <f>'[1]ДЧБ'!$C$24</f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D34" s="35">
        <v>185.9</v>
      </c>
    </row>
    <row r="35" spans="1:4" ht="31.5">
      <c r="A35" s="22" t="s">
        <v>155</v>
      </c>
      <c r="B35" s="33" t="s">
        <v>199</v>
      </c>
      <c r="C35" s="34" t="str">
        <f>'[1]ДЧБ'!$C$27</f>
        <v>Дотации бюджетам сельских поселений на выравнивание бюджетной обеспеченности</v>
      </c>
      <c r="D35" s="35">
        <v>2916.1</v>
      </c>
    </row>
    <row r="36" spans="1:4" ht="33" customHeight="1">
      <c r="A36" s="22" t="s">
        <v>155</v>
      </c>
      <c r="B36" s="33" t="s">
        <v>200</v>
      </c>
      <c r="C36" s="34" t="str">
        <f>'[1]ДЧБ'!$C$29</f>
        <v>Субвенции бюджетам сельских поселений на выполнение передаваемых полномочий субъектов Российской Федерации</v>
      </c>
      <c r="D36" s="35">
        <v>-1.1</v>
      </c>
    </row>
    <row r="37" spans="1:4" ht="47.25">
      <c r="A37" s="22" t="s">
        <v>155</v>
      </c>
      <c r="B37" s="33" t="s">
        <v>201</v>
      </c>
      <c r="C37" s="34" t="str">
        <f>'[1]ДЧБ'!$C$32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D37" s="35">
        <v>22.2</v>
      </c>
    </row>
    <row r="38" spans="1:4" s="21" customFormat="1" ht="22.5" customHeight="1">
      <c r="A38" s="17" t="s">
        <v>157</v>
      </c>
      <c r="B38" s="36"/>
      <c r="C38" s="37" t="s">
        <v>116</v>
      </c>
      <c r="D38" s="38">
        <f>D39</f>
        <v>28.1</v>
      </c>
    </row>
    <row r="39" spans="1:4" ht="32.25" customHeight="1">
      <c r="A39" s="22" t="s">
        <v>157</v>
      </c>
      <c r="B39" s="26" t="s">
        <v>200</v>
      </c>
      <c r="C39" s="34" t="str">
        <f>'[1]ДЧБ'!$C$29</f>
        <v>Субвенции бюджетам сельских поселений на выполнение передаваемых полномочий субъектов Российской Федерации</v>
      </c>
      <c r="D39" s="39">
        <v>28.1</v>
      </c>
    </row>
    <row r="40" spans="1:4" s="21" customFormat="1" ht="15.75">
      <c r="A40" s="17" t="s">
        <v>202</v>
      </c>
      <c r="B40" s="36"/>
      <c r="C40" s="37" t="s">
        <v>203</v>
      </c>
      <c r="D40" s="38">
        <f>SUM(D41:D46)</f>
        <v>9065.199999999999</v>
      </c>
    </row>
    <row r="41" spans="1:4" ht="80.25" customHeight="1">
      <c r="A41" s="22" t="s">
        <v>202</v>
      </c>
      <c r="B41" s="26" t="s">
        <v>198</v>
      </c>
      <c r="C41" s="27" t="str">
        <f>'[1]ДЧБ'!$C$25</f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D41" s="39">
        <v>365.9</v>
      </c>
    </row>
    <row r="42" spans="1:4" ht="78.75">
      <c r="A42" s="22" t="s">
        <v>202</v>
      </c>
      <c r="B42" s="26" t="s">
        <v>204</v>
      </c>
      <c r="C42" s="31" t="str">
        <f>'[1]ДЧБ'!$C$26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v>
      </c>
      <c r="D42" s="39">
        <v>2.5</v>
      </c>
    </row>
    <row r="43" spans="1:4" ht="31.5">
      <c r="A43" s="22" t="s">
        <v>202</v>
      </c>
      <c r="B43" s="26" t="s">
        <v>199</v>
      </c>
      <c r="C43" s="34" t="str">
        <f>'[1]ДЧБ'!$C$27</f>
        <v>Дотации бюджетам сельских поселений на выравнивание бюджетной обеспеченности</v>
      </c>
      <c r="D43" s="39">
        <v>8428.3</v>
      </c>
    </row>
    <row r="44" spans="1:4" ht="33.75" customHeight="1">
      <c r="A44" s="22" t="s">
        <v>202</v>
      </c>
      <c r="B44" s="26" t="s">
        <v>200</v>
      </c>
      <c r="C44" s="34" t="str">
        <f>'[1]ДЧБ'!$C$29</f>
        <v>Субвенции бюджетам сельских поселений на выполнение передаваемых полномочий субъектов Российской Федерации</v>
      </c>
      <c r="D44" s="39">
        <v>210.5</v>
      </c>
    </row>
    <row r="45" spans="1:4" ht="47.25">
      <c r="A45" s="22" t="s">
        <v>202</v>
      </c>
      <c r="B45" s="26" t="s">
        <v>201</v>
      </c>
      <c r="C45" s="34" t="str">
        <f>'[1]ДЧБ'!$C$32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D45" s="39">
        <v>59.4</v>
      </c>
    </row>
    <row r="46" spans="1:4" ht="47.25">
      <c r="A46" s="22" t="s">
        <v>202</v>
      </c>
      <c r="B46" s="26" t="s">
        <v>205</v>
      </c>
      <c r="C46" s="28" t="s">
        <v>206</v>
      </c>
      <c r="D46" s="39">
        <v>-1.4</v>
      </c>
    </row>
    <row r="47" spans="1:4" ht="15.75">
      <c r="A47" s="22"/>
      <c r="B47" s="42"/>
      <c r="C47" s="32" t="s">
        <v>395</v>
      </c>
      <c r="D47" s="40">
        <f>D12+D17+D33+D38+D40</f>
        <v>14832.289999999999</v>
      </c>
    </row>
  </sheetData>
  <sheetProtection/>
  <mergeCells count="5">
    <mergeCell ref="B6:D6"/>
    <mergeCell ref="A9:B9"/>
    <mergeCell ref="C9:C10"/>
    <mergeCell ref="D9:D10"/>
    <mergeCell ref="D4:E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Layout" zoomScaleNormal="70" workbookViewId="0" topLeftCell="A1">
      <selection activeCell="K16" sqref="K16"/>
    </sheetView>
  </sheetViews>
  <sheetFormatPr defaultColWidth="9.140625" defaultRowHeight="15"/>
  <cols>
    <col min="1" max="1" width="37.421875" style="178" customWidth="1"/>
    <col min="2" max="2" width="54.28125" style="61" customWidth="1"/>
    <col min="3" max="3" width="15.57421875" style="61" customWidth="1"/>
    <col min="4" max="4" width="15.421875" style="61" customWidth="1"/>
    <col min="5" max="5" width="14.28125" style="61" customWidth="1"/>
    <col min="6" max="16384" width="9.140625" style="61" customWidth="1"/>
  </cols>
  <sheetData>
    <row r="1" spans="4:5" ht="15.75">
      <c r="D1" s="179" t="s">
        <v>109</v>
      </c>
      <c r="E1" s="179"/>
    </row>
    <row r="2" spans="4:5" ht="15.75">
      <c r="D2" s="179" t="s">
        <v>126</v>
      </c>
      <c r="E2" s="179"/>
    </row>
    <row r="3" spans="4:5" ht="15.75">
      <c r="D3" s="179" t="s">
        <v>127</v>
      </c>
      <c r="E3" s="179"/>
    </row>
    <row r="4" spans="4:5" ht="15" customHeight="1">
      <c r="D4" s="180" t="s">
        <v>396</v>
      </c>
      <c r="E4" s="180"/>
    </row>
    <row r="5" spans="4:5" ht="15.75">
      <c r="D5" s="181"/>
      <c r="E5" s="181"/>
    </row>
    <row r="6" spans="1:5" ht="59.25" customHeight="1">
      <c r="A6" s="211" t="s">
        <v>207</v>
      </c>
      <c r="B6" s="211"/>
      <c r="C6" s="211"/>
      <c r="D6" s="211"/>
      <c r="E6" s="211"/>
    </row>
    <row r="7" spans="1:5" ht="16.5" customHeight="1">
      <c r="A7" s="182"/>
      <c r="B7" s="182"/>
      <c r="C7" s="182"/>
      <c r="D7" s="182"/>
      <c r="E7" s="182"/>
    </row>
    <row r="8" spans="1:5" ht="15.75" customHeight="1">
      <c r="A8" s="3"/>
      <c r="B8" s="182"/>
      <c r="C8" s="182"/>
      <c r="D8" s="183" t="s">
        <v>397</v>
      </c>
      <c r="E8" s="182"/>
    </row>
    <row r="9" spans="1:5" ht="51" customHeight="1">
      <c r="A9" s="57" t="s">
        <v>86</v>
      </c>
      <c r="B9" s="57" t="s">
        <v>418</v>
      </c>
      <c r="C9" s="57" t="s">
        <v>399</v>
      </c>
      <c r="D9" s="12" t="s">
        <v>393</v>
      </c>
      <c r="E9" s="57" t="s">
        <v>398</v>
      </c>
    </row>
    <row r="10" spans="1:5" ht="15.75">
      <c r="A10" s="57">
        <v>1</v>
      </c>
      <c r="B10" s="57">
        <v>2</v>
      </c>
      <c r="C10" s="57">
        <v>3</v>
      </c>
      <c r="D10" s="12" t="s">
        <v>131</v>
      </c>
      <c r="E10" s="57">
        <v>5</v>
      </c>
    </row>
    <row r="11" spans="1:5" ht="15.75">
      <c r="A11" s="12" t="s">
        <v>87</v>
      </c>
      <c r="B11" s="58" t="s">
        <v>61</v>
      </c>
      <c r="C11" s="43">
        <f>C12+C17+C23+C32+C35</f>
        <v>3674.6000000000004</v>
      </c>
      <c r="D11" s="43">
        <f>D12+D17+D23+D32+D35</f>
        <v>3170.2</v>
      </c>
      <c r="E11" s="44">
        <f aca="true" t="shared" si="0" ref="E11:E44">D11/C11*100</f>
        <v>86.27333587329233</v>
      </c>
    </row>
    <row r="12" spans="1:5" ht="15.75">
      <c r="A12" s="12" t="s">
        <v>88</v>
      </c>
      <c r="B12" s="58" t="s">
        <v>62</v>
      </c>
      <c r="C12" s="43">
        <v>2000</v>
      </c>
      <c r="D12" s="43">
        <v>1511.4</v>
      </c>
      <c r="E12" s="44">
        <f t="shared" si="0"/>
        <v>75.57000000000001</v>
      </c>
    </row>
    <row r="13" spans="1:5" ht="15.75">
      <c r="A13" s="184" t="s">
        <v>89</v>
      </c>
      <c r="B13" s="49" t="s">
        <v>63</v>
      </c>
      <c r="C13" s="45">
        <v>2000</v>
      </c>
      <c r="D13" s="45">
        <v>1511.4</v>
      </c>
      <c r="E13" s="46">
        <f t="shared" si="0"/>
        <v>75.57000000000001</v>
      </c>
    </row>
    <row r="14" spans="1:5" ht="94.5">
      <c r="A14" s="184" t="s">
        <v>123</v>
      </c>
      <c r="B14" s="185" t="s">
        <v>90</v>
      </c>
      <c r="C14" s="45">
        <v>2000</v>
      </c>
      <c r="D14" s="45">
        <v>1510.7</v>
      </c>
      <c r="E14" s="46">
        <f>D14/C14*100</f>
        <v>75.53500000000001</v>
      </c>
    </row>
    <row r="15" spans="1:5" ht="141.75">
      <c r="A15" s="184" t="s">
        <v>124</v>
      </c>
      <c r="B15" s="185" t="s">
        <v>91</v>
      </c>
      <c r="C15" s="45">
        <v>0</v>
      </c>
      <c r="D15" s="45">
        <v>0.2</v>
      </c>
      <c r="E15" s="46">
        <v>0</v>
      </c>
    </row>
    <row r="16" spans="1:5" ht="63">
      <c r="A16" s="184" t="s">
        <v>125</v>
      </c>
      <c r="B16" s="185" t="s">
        <v>92</v>
      </c>
      <c r="C16" s="45">
        <v>0</v>
      </c>
      <c r="D16" s="45">
        <v>0.5</v>
      </c>
      <c r="E16" s="46">
        <v>0</v>
      </c>
    </row>
    <row r="17" spans="1:5" ht="47.25">
      <c r="A17" s="186" t="s">
        <v>93</v>
      </c>
      <c r="B17" s="187" t="s">
        <v>400</v>
      </c>
      <c r="C17" s="52">
        <v>378.9</v>
      </c>
      <c r="D17" s="52">
        <v>420.2</v>
      </c>
      <c r="E17" s="44">
        <f>D17/C17*100</f>
        <v>110.8999736078121</v>
      </c>
    </row>
    <row r="18" spans="1:5" ht="35.25" customHeight="1">
      <c r="A18" s="188" t="s">
        <v>94</v>
      </c>
      <c r="B18" s="189" t="s">
        <v>64</v>
      </c>
      <c r="C18" s="47">
        <v>378.9</v>
      </c>
      <c r="D18" s="47">
        <v>420.2</v>
      </c>
      <c r="E18" s="46">
        <f t="shared" si="0"/>
        <v>110.8999736078121</v>
      </c>
    </row>
    <row r="19" spans="1:5" ht="94.5">
      <c r="A19" s="184" t="s">
        <v>95</v>
      </c>
      <c r="B19" s="48" t="s">
        <v>65</v>
      </c>
      <c r="C19" s="47">
        <v>140.3</v>
      </c>
      <c r="D19" s="47">
        <v>187.2</v>
      </c>
      <c r="E19" s="46">
        <f t="shared" si="0"/>
        <v>133.42836778332142</v>
      </c>
    </row>
    <row r="20" spans="1:5" ht="110.25">
      <c r="A20" s="184" t="s">
        <v>96</v>
      </c>
      <c r="B20" s="48" t="s">
        <v>66</v>
      </c>
      <c r="C20" s="47">
        <v>1.3</v>
      </c>
      <c r="D20" s="47">
        <v>1.8</v>
      </c>
      <c r="E20" s="46">
        <f t="shared" si="0"/>
        <v>138.46153846153845</v>
      </c>
    </row>
    <row r="21" spans="1:5" ht="94.5">
      <c r="A21" s="184" t="s">
        <v>97</v>
      </c>
      <c r="B21" s="48" t="s">
        <v>67</v>
      </c>
      <c r="C21" s="47">
        <v>261</v>
      </c>
      <c r="D21" s="47">
        <v>273.1</v>
      </c>
      <c r="E21" s="46">
        <f t="shared" si="0"/>
        <v>104.63601532567051</v>
      </c>
    </row>
    <row r="22" spans="1:5" ht="94.5">
      <c r="A22" s="184" t="s">
        <v>98</v>
      </c>
      <c r="B22" s="48" t="s">
        <v>68</v>
      </c>
      <c r="C22" s="47">
        <v>-23.7</v>
      </c>
      <c r="D22" s="47">
        <v>-41.9</v>
      </c>
      <c r="E22" s="46">
        <f t="shared" si="0"/>
        <v>176.79324894514767</v>
      </c>
    </row>
    <row r="23" spans="1:5" ht="15.75">
      <c r="A23" s="12" t="s">
        <v>209</v>
      </c>
      <c r="B23" s="190" t="s">
        <v>208</v>
      </c>
      <c r="C23" s="52">
        <v>692</v>
      </c>
      <c r="D23" s="52">
        <v>684.3</v>
      </c>
      <c r="E23" s="44">
        <f t="shared" si="0"/>
        <v>98.88728323699422</v>
      </c>
    </row>
    <row r="24" spans="1:5" ht="15.75">
      <c r="A24" s="12" t="s">
        <v>210</v>
      </c>
      <c r="B24" s="58" t="s">
        <v>211</v>
      </c>
      <c r="C24" s="52">
        <v>18</v>
      </c>
      <c r="D24" s="52">
        <v>44.7</v>
      </c>
      <c r="E24" s="44">
        <f t="shared" si="0"/>
        <v>248.33333333333334</v>
      </c>
    </row>
    <row r="25" spans="1:5" ht="51.75" customHeight="1">
      <c r="A25" s="184" t="s">
        <v>212</v>
      </c>
      <c r="B25" s="49" t="s">
        <v>213</v>
      </c>
      <c r="C25" s="47">
        <v>18</v>
      </c>
      <c r="D25" s="47">
        <v>44.7</v>
      </c>
      <c r="E25" s="46">
        <f t="shared" si="0"/>
        <v>248.33333333333334</v>
      </c>
    </row>
    <row r="26" spans="1:5" ht="15.75">
      <c r="A26" s="12" t="s">
        <v>214</v>
      </c>
      <c r="B26" s="58" t="s">
        <v>215</v>
      </c>
      <c r="C26" s="52">
        <v>632</v>
      </c>
      <c r="D26" s="52">
        <v>617.9</v>
      </c>
      <c r="E26" s="44">
        <f t="shared" si="0"/>
        <v>97.76898734177215</v>
      </c>
    </row>
    <row r="27" spans="1:5" ht="15.75">
      <c r="A27" s="184" t="s">
        <v>216</v>
      </c>
      <c r="B27" s="49" t="s">
        <v>217</v>
      </c>
      <c r="C27" s="47">
        <v>10</v>
      </c>
      <c r="D27" s="47">
        <v>10.8</v>
      </c>
      <c r="E27" s="46">
        <f t="shared" si="0"/>
        <v>108</v>
      </c>
    </row>
    <row r="28" spans="1:5" ht="15.75">
      <c r="A28" s="184" t="s">
        <v>218</v>
      </c>
      <c r="B28" s="49" t="s">
        <v>219</v>
      </c>
      <c r="C28" s="47">
        <v>622</v>
      </c>
      <c r="D28" s="47">
        <v>607.1</v>
      </c>
      <c r="E28" s="46">
        <f t="shared" si="0"/>
        <v>97.60450160771704</v>
      </c>
    </row>
    <row r="29" spans="1:5" ht="15.75">
      <c r="A29" s="12" t="s">
        <v>220</v>
      </c>
      <c r="B29" s="58" t="s">
        <v>221</v>
      </c>
      <c r="C29" s="52">
        <v>42</v>
      </c>
      <c r="D29" s="52">
        <v>21.7</v>
      </c>
      <c r="E29" s="44">
        <f t="shared" si="0"/>
        <v>51.66666666666666</v>
      </c>
    </row>
    <row r="30" spans="1:5" ht="15.75">
      <c r="A30" s="184" t="s">
        <v>222</v>
      </c>
      <c r="B30" s="49" t="s">
        <v>223</v>
      </c>
      <c r="C30" s="47">
        <v>35</v>
      </c>
      <c r="D30" s="47">
        <v>23.5</v>
      </c>
      <c r="E30" s="46">
        <f t="shared" si="0"/>
        <v>67.14285714285714</v>
      </c>
    </row>
    <row r="31" spans="1:5" ht="15.75">
      <c r="A31" s="184" t="s">
        <v>224</v>
      </c>
      <c r="B31" s="49" t="s">
        <v>225</v>
      </c>
      <c r="C31" s="47">
        <v>7</v>
      </c>
      <c r="D31" s="47">
        <v>-1.8</v>
      </c>
      <c r="E31" s="46">
        <f t="shared" si="0"/>
        <v>-25.71428571428572</v>
      </c>
    </row>
    <row r="32" spans="1:5" ht="15.75">
      <c r="A32" s="12" t="s">
        <v>99</v>
      </c>
      <c r="B32" s="58" t="s">
        <v>69</v>
      </c>
      <c r="C32" s="52">
        <v>2.5</v>
      </c>
      <c r="D32" s="52">
        <v>2.5</v>
      </c>
      <c r="E32" s="44">
        <f t="shared" si="0"/>
        <v>100</v>
      </c>
    </row>
    <row r="33" spans="1:5" ht="97.5" customHeight="1">
      <c r="A33" s="184" t="s">
        <v>226</v>
      </c>
      <c r="B33" s="49" t="s">
        <v>227</v>
      </c>
      <c r="C33" s="47">
        <v>2.5</v>
      </c>
      <c r="D33" s="47">
        <v>2.5</v>
      </c>
      <c r="E33" s="46">
        <f t="shared" si="0"/>
        <v>100</v>
      </c>
    </row>
    <row r="34" spans="1:5" ht="47.25">
      <c r="A34" s="12" t="s">
        <v>100</v>
      </c>
      <c r="B34" s="191" t="s">
        <v>419</v>
      </c>
      <c r="C34" s="52">
        <v>601.2</v>
      </c>
      <c r="D34" s="52">
        <v>551.8</v>
      </c>
      <c r="E34" s="44">
        <f t="shared" si="0"/>
        <v>91.78310046573517</v>
      </c>
    </row>
    <row r="35" spans="1:5" ht="101.25" customHeight="1">
      <c r="A35" s="184" t="s">
        <v>228</v>
      </c>
      <c r="B35" s="48" t="s">
        <v>229</v>
      </c>
      <c r="C35" s="47">
        <v>601.2</v>
      </c>
      <c r="D35" s="47">
        <v>551.8</v>
      </c>
      <c r="E35" s="46">
        <f t="shared" si="0"/>
        <v>91.78310046573517</v>
      </c>
    </row>
    <row r="36" spans="1:5" ht="97.5" customHeight="1">
      <c r="A36" s="184" t="s">
        <v>420</v>
      </c>
      <c r="B36" s="48" t="s">
        <v>230</v>
      </c>
      <c r="C36" s="47">
        <v>601.2</v>
      </c>
      <c r="D36" s="47">
        <v>551.8</v>
      </c>
      <c r="E36" s="46">
        <f t="shared" si="0"/>
        <v>91.78310046573517</v>
      </c>
    </row>
    <row r="37" spans="1:5" ht="30" customHeight="1">
      <c r="A37" s="50" t="s">
        <v>101</v>
      </c>
      <c r="B37" s="51" t="s">
        <v>70</v>
      </c>
      <c r="C37" s="52">
        <f>C38+C45</f>
        <v>11664.9</v>
      </c>
      <c r="D37" s="52">
        <f>D38+D45</f>
        <v>11662.1</v>
      </c>
      <c r="E37" s="44">
        <f t="shared" si="0"/>
        <v>99.97599636516388</v>
      </c>
    </row>
    <row r="38" spans="1:5" ht="47.25">
      <c r="A38" s="50" t="s">
        <v>103</v>
      </c>
      <c r="B38" s="51" t="s">
        <v>102</v>
      </c>
      <c r="C38" s="52">
        <f>C39+C41</f>
        <v>11664.9</v>
      </c>
      <c r="D38" s="52">
        <f>D39+D41</f>
        <v>11663.5</v>
      </c>
      <c r="E38" s="44">
        <f t="shared" si="0"/>
        <v>99.98799818258193</v>
      </c>
    </row>
    <row r="39" spans="1:5" ht="31.5">
      <c r="A39" s="50" t="s">
        <v>104</v>
      </c>
      <c r="B39" s="51" t="s">
        <v>75</v>
      </c>
      <c r="C39" s="52">
        <f>C40</f>
        <v>11344.4</v>
      </c>
      <c r="D39" s="52">
        <f>D40</f>
        <v>11344.4</v>
      </c>
      <c r="E39" s="44">
        <f t="shared" si="0"/>
        <v>100</v>
      </c>
    </row>
    <row r="40" spans="1:5" ht="31.5">
      <c r="A40" s="53" t="s">
        <v>231</v>
      </c>
      <c r="B40" s="54" t="s">
        <v>232</v>
      </c>
      <c r="C40" s="47">
        <v>11344.4</v>
      </c>
      <c r="D40" s="47">
        <v>11344.4</v>
      </c>
      <c r="E40" s="46">
        <f t="shared" si="0"/>
        <v>100</v>
      </c>
    </row>
    <row r="41" spans="1:5" ht="31.5">
      <c r="A41" s="50" t="s">
        <v>105</v>
      </c>
      <c r="B41" s="51" t="s">
        <v>76</v>
      </c>
      <c r="C41" s="52">
        <f>C42+C44</f>
        <v>320.5</v>
      </c>
      <c r="D41" s="52">
        <f>D42+D44</f>
        <v>319.1</v>
      </c>
      <c r="E41" s="44">
        <f t="shared" si="0"/>
        <v>99.5631825273011</v>
      </c>
    </row>
    <row r="42" spans="1:5" ht="66" customHeight="1">
      <c r="A42" s="53" t="s">
        <v>106</v>
      </c>
      <c r="B42" s="54" t="s">
        <v>421</v>
      </c>
      <c r="C42" s="47">
        <v>238.9</v>
      </c>
      <c r="D42" s="47">
        <v>237.5</v>
      </c>
      <c r="E42" s="46">
        <f t="shared" si="0"/>
        <v>99.41398074508162</v>
      </c>
    </row>
    <row r="43" spans="1:5" ht="47.25">
      <c r="A43" s="53" t="s">
        <v>233</v>
      </c>
      <c r="B43" s="54" t="s">
        <v>422</v>
      </c>
      <c r="C43" s="47">
        <v>238.9</v>
      </c>
      <c r="D43" s="47">
        <v>237.5</v>
      </c>
      <c r="E43" s="46">
        <f t="shared" si="0"/>
        <v>99.41398074508162</v>
      </c>
    </row>
    <row r="44" spans="1:5" ht="47.25">
      <c r="A44" s="53" t="s">
        <v>234</v>
      </c>
      <c r="B44" s="54" t="s">
        <v>235</v>
      </c>
      <c r="C44" s="47">
        <v>81.6</v>
      </c>
      <c r="D44" s="47">
        <v>81.6</v>
      </c>
      <c r="E44" s="46">
        <f t="shared" si="0"/>
        <v>100</v>
      </c>
    </row>
    <row r="45" spans="1:5" ht="67.5" customHeight="1">
      <c r="A45" s="50" t="s">
        <v>107</v>
      </c>
      <c r="B45" s="192" t="s">
        <v>423</v>
      </c>
      <c r="C45" s="55">
        <v>0</v>
      </c>
      <c r="D45" s="55">
        <v>-1.4</v>
      </c>
      <c r="E45" s="44">
        <v>0</v>
      </c>
    </row>
    <row r="46" spans="1:5" ht="63">
      <c r="A46" s="193" t="s">
        <v>236</v>
      </c>
      <c r="B46" s="194" t="s">
        <v>206</v>
      </c>
      <c r="C46" s="195">
        <v>0</v>
      </c>
      <c r="D46" s="195">
        <v>-1.4</v>
      </c>
      <c r="E46" s="196">
        <v>0</v>
      </c>
    </row>
    <row r="47" spans="1:5" s="197" customFormat="1" ht="34.5" customHeight="1">
      <c r="A47" s="198"/>
      <c r="B47" s="58" t="s">
        <v>401</v>
      </c>
      <c r="C47" s="55">
        <f>C11+C37</f>
        <v>15339.5</v>
      </c>
      <c r="D47" s="55">
        <f>D11+D37</f>
        <v>14832.3</v>
      </c>
      <c r="E47" s="43">
        <f>D47/C47*100</f>
        <v>96.69350369959908</v>
      </c>
    </row>
    <row r="49" ht="54.75" customHeight="1"/>
  </sheetData>
  <sheetProtection/>
  <mergeCells count="1">
    <mergeCell ref="A6:E6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2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8.140625" style="41" customWidth="1"/>
    <col min="2" max="2" width="7.421875" style="41" customWidth="1"/>
    <col min="3" max="3" width="52.8515625" style="7" customWidth="1"/>
    <col min="4" max="4" width="15.8515625" style="9" customWidth="1"/>
    <col min="5" max="5" width="14.7109375" style="9" customWidth="1"/>
    <col min="6" max="6" width="14.421875" style="9" customWidth="1"/>
    <col min="7" max="16384" width="9.140625" style="9" customWidth="1"/>
  </cols>
  <sheetData>
    <row r="1" spans="1:6" ht="15.75">
      <c r="A1" s="62"/>
      <c r="B1" s="62"/>
      <c r="C1" s="63"/>
      <c r="D1" s="64"/>
      <c r="E1" s="216" t="s">
        <v>45</v>
      </c>
      <c r="F1" s="216"/>
    </row>
    <row r="2" spans="1:6" ht="15.75">
      <c r="A2" s="65"/>
      <c r="B2" s="65"/>
      <c r="C2" s="66"/>
      <c r="D2" s="67"/>
      <c r="E2" s="216" t="s">
        <v>126</v>
      </c>
      <c r="F2" s="216"/>
    </row>
    <row r="3" spans="1:6" ht="15.75">
      <c r="A3" s="65"/>
      <c r="B3" s="65"/>
      <c r="C3" s="66"/>
      <c r="D3" s="67"/>
      <c r="E3" s="216" t="s">
        <v>127</v>
      </c>
      <c r="F3" s="216"/>
    </row>
    <row r="4" spans="1:6" ht="15.75">
      <c r="A4" s="65"/>
      <c r="B4" s="65"/>
      <c r="C4" s="66"/>
      <c r="D4" s="63"/>
      <c r="E4" s="217" t="s">
        <v>402</v>
      </c>
      <c r="F4" s="217"/>
    </row>
    <row r="5" spans="1:6" ht="15.75">
      <c r="A5" s="65"/>
      <c r="B5" s="65"/>
      <c r="C5" s="66"/>
      <c r="D5" s="67"/>
      <c r="E5" s="67"/>
      <c r="F5" s="67"/>
    </row>
    <row r="6" spans="1:6" ht="38.25" customHeight="1">
      <c r="A6" s="212" t="s">
        <v>237</v>
      </c>
      <c r="B6" s="212"/>
      <c r="C6" s="212"/>
      <c r="D6" s="212"/>
      <c r="E6" s="212"/>
      <c r="F6" s="212"/>
    </row>
    <row r="7" spans="1:6" ht="15" customHeight="1">
      <c r="A7" s="3"/>
      <c r="B7" s="3"/>
      <c r="C7" s="3"/>
      <c r="D7" s="3"/>
      <c r="E7" s="3"/>
      <c r="F7" s="3"/>
    </row>
    <row r="8" spans="1:6" ht="15.75">
      <c r="A8" s="65"/>
      <c r="B8" s="65"/>
      <c r="C8" s="66"/>
      <c r="D8" s="1"/>
      <c r="E8" s="5" t="s">
        <v>397</v>
      </c>
      <c r="F8" s="1"/>
    </row>
    <row r="9" spans="1:6" ht="35.25" customHeight="1">
      <c r="A9" s="12" t="s">
        <v>158</v>
      </c>
      <c r="B9" s="12" t="s">
        <v>159</v>
      </c>
      <c r="C9" s="12" t="s">
        <v>160</v>
      </c>
      <c r="D9" s="57" t="s">
        <v>399</v>
      </c>
      <c r="E9" s="12" t="s">
        <v>393</v>
      </c>
      <c r="F9" s="57" t="s">
        <v>398</v>
      </c>
    </row>
    <row r="10" spans="1:6" ht="17.25" customHeight="1">
      <c r="A10" s="12" t="s">
        <v>403</v>
      </c>
      <c r="B10" s="12" t="s">
        <v>404</v>
      </c>
      <c r="C10" s="12" t="s">
        <v>405</v>
      </c>
      <c r="D10" s="57">
        <v>4</v>
      </c>
      <c r="E10" s="12" t="s">
        <v>406</v>
      </c>
      <c r="F10" s="57">
        <v>6</v>
      </c>
    </row>
    <row r="11" spans="1:6" ht="15.75">
      <c r="A11" s="68" t="s">
        <v>161</v>
      </c>
      <c r="B11" s="68" t="s">
        <v>162</v>
      </c>
      <c r="C11" s="32" t="s">
        <v>163</v>
      </c>
      <c r="D11" s="69">
        <f>D12+D13+D14+D16+D17</f>
        <v>3357.5</v>
      </c>
      <c r="E11" s="69">
        <f>E12+E13+E14+E15+E16+E17</f>
        <v>3232.6</v>
      </c>
      <c r="F11" s="70">
        <f aca="true" t="shared" si="0" ref="F11:F40">E11/D11*100</f>
        <v>96.27997021593447</v>
      </c>
    </row>
    <row r="12" spans="1:6" ht="47.25">
      <c r="A12" s="71"/>
      <c r="B12" s="71" t="s">
        <v>1</v>
      </c>
      <c r="C12" s="72" t="s">
        <v>2</v>
      </c>
      <c r="D12" s="73">
        <v>614.9</v>
      </c>
      <c r="E12" s="73">
        <v>614.9</v>
      </c>
      <c r="F12" s="74">
        <f t="shared" si="0"/>
        <v>100</v>
      </c>
    </row>
    <row r="13" spans="1:6" ht="63">
      <c r="A13" s="71"/>
      <c r="B13" s="71" t="s">
        <v>4</v>
      </c>
      <c r="C13" s="72" t="s">
        <v>41</v>
      </c>
      <c r="D13" s="73">
        <v>142.1</v>
      </c>
      <c r="E13" s="73">
        <v>136.2</v>
      </c>
      <c r="F13" s="74">
        <f t="shared" si="0"/>
        <v>95.84799437016184</v>
      </c>
    </row>
    <row r="14" spans="1:6" ht="63">
      <c r="A14" s="71"/>
      <c r="B14" s="71" t="s">
        <v>8</v>
      </c>
      <c r="C14" s="72" t="s">
        <v>9</v>
      </c>
      <c r="D14" s="73">
        <v>2439.6</v>
      </c>
      <c r="E14" s="73">
        <v>2402.7</v>
      </c>
      <c r="F14" s="74">
        <f t="shared" si="0"/>
        <v>98.4874569601574</v>
      </c>
    </row>
    <row r="15" spans="1:6" ht="21.75" customHeight="1">
      <c r="A15" s="71"/>
      <c r="B15" s="71" t="s">
        <v>164</v>
      </c>
      <c r="C15" s="72" t="s">
        <v>165</v>
      </c>
      <c r="D15" s="73">
        <v>0</v>
      </c>
      <c r="E15" s="73">
        <v>0</v>
      </c>
      <c r="F15" s="74">
        <v>0</v>
      </c>
    </row>
    <row r="16" spans="1:6" ht="15.75">
      <c r="A16" s="71"/>
      <c r="B16" s="71" t="s">
        <v>10</v>
      </c>
      <c r="C16" s="72" t="s">
        <v>11</v>
      </c>
      <c r="D16" s="73">
        <v>55.9</v>
      </c>
      <c r="E16" s="73">
        <v>0</v>
      </c>
      <c r="F16" s="74">
        <f t="shared" si="0"/>
        <v>0</v>
      </c>
    </row>
    <row r="17" spans="1:6" ht="15.75">
      <c r="A17" s="71"/>
      <c r="B17" s="71" t="s">
        <v>12</v>
      </c>
      <c r="C17" s="72" t="s">
        <v>13</v>
      </c>
      <c r="D17" s="73">
        <v>105</v>
      </c>
      <c r="E17" s="73">
        <v>78.8</v>
      </c>
      <c r="F17" s="74">
        <f t="shared" si="0"/>
        <v>75.04761904761904</v>
      </c>
    </row>
    <row r="18" spans="1:6" s="21" customFormat="1" ht="15.75">
      <c r="A18" s="68" t="s">
        <v>238</v>
      </c>
      <c r="B18" s="68"/>
      <c r="C18" s="32" t="s">
        <v>241</v>
      </c>
      <c r="D18" s="69">
        <v>81.6</v>
      </c>
      <c r="E18" s="69">
        <v>81.6</v>
      </c>
      <c r="F18" s="70">
        <f t="shared" si="0"/>
        <v>100</v>
      </c>
    </row>
    <row r="19" spans="1:6" ht="15.75">
      <c r="A19" s="71"/>
      <c r="B19" s="71" t="s">
        <v>242</v>
      </c>
      <c r="C19" s="31" t="s">
        <v>239</v>
      </c>
      <c r="D19" s="73">
        <v>81.6</v>
      </c>
      <c r="E19" s="73">
        <v>81.6</v>
      </c>
      <c r="F19" s="74">
        <f t="shared" si="0"/>
        <v>100</v>
      </c>
    </row>
    <row r="20" spans="1:6" ht="31.5">
      <c r="A20" s="68" t="s">
        <v>166</v>
      </c>
      <c r="B20" s="68" t="s">
        <v>162</v>
      </c>
      <c r="C20" s="32" t="s">
        <v>167</v>
      </c>
      <c r="D20" s="69">
        <f>D22+D21</f>
        <v>109.8</v>
      </c>
      <c r="E20" s="69">
        <f>E22+E21</f>
        <v>109.8</v>
      </c>
      <c r="F20" s="70">
        <f t="shared" si="0"/>
        <v>100</v>
      </c>
    </row>
    <row r="21" spans="1:6" ht="47.25">
      <c r="A21" s="68"/>
      <c r="B21" s="71" t="s">
        <v>168</v>
      </c>
      <c r="C21" s="72" t="s">
        <v>169</v>
      </c>
      <c r="D21" s="73">
        <v>0</v>
      </c>
      <c r="E21" s="73">
        <v>0</v>
      </c>
      <c r="F21" s="74"/>
    </row>
    <row r="22" spans="1:6" ht="15.75">
      <c r="A22" s="71"/>
      <c r="B22" s="71" t="s">
        <v>112</v>
      </c>
      <c r="C22" s="72" t="s">
        <v>113</v>
      </c>
      <c r="D22" s="73">
        <v>109.8</v>
      </c>
      <c r="E22" s="73">
        <v>109.8</v>
      </c>
      <c r="F22" s="74">
        <f t="shared" si="0"/>
        <v>100</v>
      </c>
    </row>
    <row r="23" spans="1:6" ht="15.75">
      <c r="A23" s="68" t="s">
        <v>170</v>
      </c>
      <c r="B23" s="68" t="s">
        <v>162</v>
      </c>
      <c r="C23" s="32" t="s">
        <v>171</v>
      </c>
      <c r="D23" s="75">
        <f>D24</f>
        <v>724.6</v>
      </c>
      <c r="E23" s="69">
        <f>E24</f>
        <v>682.6</v>
      </c>
      <c r="F23" s="70">
        <f t="shared" si="0"/>
        <v>94.2036985923268</v>
      </c>
    </row>
    <row r="24" spans="1:6" ht="15.75">
      <c r="A24" s="71"/>
      <c r="B24" s="71" t="s">
        <v>16</v>
      </c>
      <c r="C24" s="72" t="s">
        <v>17</v>
      </c>
      <c r="D24" s="73">
        <v>724.6</v>
      </c>
      <c r="E24" s="73">
        <v>682.6</v>
      </c>
      <c r="F24" s="74">
        <f t="shared" si="0"/>
        <v>94.2036985923268</v>
      </c>
    </row>
    <row r="25" spans="1:6" ht="15.75">
      <c r="A25" s="68" t="s">
        <v>172</v>
      </c>
      <c r="B25" s="68" t="s">
        <v>162</v>
      </c>
      <c r="C25" s="32" t="s">
        <v>173</v>
      </c>
      <c r="D25" s="69">
        <f>D27+D28+D29+D30</f>
        <v>9379.9</v>
      </c>
      <c r="E25" s="69">
        <f>E27+E28+E29+E30</f>
        <v>9235.4</v>
      </c>
      <c r="F25" s="70">
        <f t="shared" si="0"/>
        <v>98.45947184938005</v>
      </c>
    </row>
    <row r="26" spans="1:6" ht="15.75">
      <c r="A26" s="71"/>
      <c r="B26" s="71" t="s">
        <v>174</v>
      </c>
      <c r="C26" s="72" t="s">
        <v>175</v>
      </c>
      <c r="D26" s="73">
        <v>0</v>
      </c>
      <c r="E26" s="73">
        <v>0</v>
      </c>
      <c r="F26" s="74">
        <v>0</v>
      </c>
    </row>
    <row r="27" spans="1:6" ht="15.75">
      <c r="A27" s="71"/>
      <c r="B27" s="71" t="s">
        <v>174</v>
      </c>
      <c r="C27" s="72" t="s">
        <v>175</v>
      </c>
      <c r="D27" s="73">
        <v>3709.3</v>
      </c>
      <c r="E27" s="73">
        <v>3708.9</v>
      </c>
      <c r="F27" s="74">
        <f t="shared" si="0"/>
        <v>99.9892162941795</v>
      </c>
    </row>
    <row r="28" spans="1:6" ht="15.75">
      <c r="A28" s="71"/>
      <c r="B28" s="71" t="s">
        <v>21</v>
      </c>
      <c r="C28" s="72" t="s">
        <v>22</v>
      </c>
      <c r="D28" s="73">
        <v>511.5</v>
      </c>
      <c r="E28" s="73">
        <v>477.5</v>
      </c>
      <c r="F28" s="74">
        <f t="shared" si="0"/>
        <v>93.35288367546431</v>
      </c>
    </row>
    <row r="29" spans="1:6" ht="15.75">
      <c r="A29" s="71"/>
      <c r="B29" s="71" t="s">
        <v>81</v>
      </c>
      <c r="C29" s="72" t="s">
        <v>82</v>
      </c>
      <c r="D29" s="73">
        <v>1027.1</v>
      </c>
      <c r="E29" s="73">
        <v>1023.7</v>
      </c>
      <c r="F29" s="74">
        <f t="shared" si="0"/>
        <v>99.66897088891054</v>
      </c>
    </row>
    <row r="30" spans="1:6" ht="31.5">
      <c r="A30" s="71"/>
      <c r="B30" s="71" t="s">
        <v>23</v>
      </c>
      <c r="C30" s="72" t="s">
        <v>24</v>
      </c>
      <c r="D30" s="73">
        <v>4132</v>
      </c>
      <c r="E30" s="73">
        <v>4025.3</v>
      </c>
      <c r="F30" s="74">
        <f t="shared" si="0"/>
        <v>97.41771539206196</v>
      </c>
    </row>
    <row r="31" spans="1:6" ht="15.75">
      <c r="A31" s="68" t="s">
        <v>176</v>
      </c>
      <c r="B31" s="68" t="s">
        <v>162</v>
      </c>
      <c r="C31" s="32" t="s">
        <v>177</v>
      </c>
      <c r="D31" s="69">
        <f>D32</f>
        <v>5306.4</v>
      </c>
      <c r="E31" s="69">
        <f>E32</f>
        <v>5306.4</v>
      </c>
      <c r="F31" s="70">
        <f t="shared" si="0"/>
        <v>100</v>
      </c>
    </row>
    <row r="32" spans="1:6" ht="15.75">
      <c r="A32" s="71"/>
      <c r="B32" s="71" t="s">
        <v>26</v>
      </c>
      <c r="C32" s="72" t="s">
        <v>27</v>
      </c>
      <c r="D32" s="73">
        <v>5306.4</v>
      </c>
      <c r="E32" s="73">
        <v>5306.4</v>
      </c>
      <c r="F32" s="74">
        <f t="shared" si="0"/>
        <v>100</v>
      </c>
    </row>
    <row r="33" spans="1:6" s="21" customFormat="1" ht="15.75">
      <c r="A33" s="68" t="s">
        <v>185</v>
      </c>
      <c r="B33" s="68"/>
      <c r="C33" s="32" t="s">
        <v>118</v>
      </c>
      <c r="D33" s="69">
        <f>D34</f>
        <v>179.4</v>
      </c>
      <c r="E33" s="69">
        <f>E34</f>
        <v>179.4</v>
      </c>
      <c r="F33" s="70">
        <f t="shared" si="0"/>
        <v>100</v>
      </c>
    </row>
    <row r="34" spans="1:6" ht="15.75">
      <c r="A34" s="71"/>
      <c r="B34" s="71" t="s">
        <v>243</v>
      </c>
      <c r="C34" s="72" t="s">
        <v>240</v>
      </c>
      <c r="D34" s="73">
        <v>179.4</v>
      </c>
      <c r="E34" s="73">
        <v>179.4</v>
      </c>
      <c r="F34" s="74">
        <f t="shared" si="0"/>
        <v>100</v>
      </c>
    </row>
    <row r="35" spans="1:6" ht="15.75">
      <c r="A35" s="68" t="s">
        <v>178</v>
      </c>
      <c r="B35" s="68" t="s">
        <v>162</v>
      </c>
      <c r="C35" s="32" t="s">
        <v>179</v>
      </c>
      <c r="D35" s="75">
        <f>D36</f>
        <v>48</v>
      </c>
      <c r="E35" s="69">
        <f>E36</f>
        <v>48</v>
      </c>
      <c r="F35" s="70">
        <f t="shared" si="0"/>
        <v>100</v>
      </c>
    </row>
    <row r="36" spans="1:6" ht="15.75">
      <c r="A36" s="71"/>
      <c r="B36" s="71" t="s">
        <v>180</v>
      </c>
      <c r="C36" s="72" t="s">
        <v>29</v>
      </c>
      <c r="D36" s="73">
        <v>48</v>
      </c>
      <c r="E36" s="73">
        <v>48</v>
      </c>
      <c r="F36" s="74">
        <f t="shared" si="0"/>
        <v>100</v>
      </c>
    </row>
    <row r="37" spans="1:6" ht="15.75">
      <c r="A37" s="68" t="s">
        <v>181</v>
      </c>
      <c r="B37" s="68" t="s">
        <v>162</v>
      </c>
      <c r="C37" s="32" t="s">
        <v>182</v>
      </c>
      <c r="D37" s="69">
        <f>D38</f>
        <v>884.2</v>
      </c>
      <c r="E37" s="69">
        <f>E38</f>
        <v>884.2</v>
      </c>
      <c r="F37" s="70">
        <f t="shared" si="0"/>
        <v>100</v>
      </c>
    </row>
    <row r="38" spans="1:6" ht="15.75">
      <c r="A38" s="71"/>
      <c r="B38" s="71" t="s">
        <v>31</v>
      </c>
      <c r="C38" s="72" t="s">
        <v>40</v>
      </c>
      <c r="D38" s="73">
        <v>884.2</v>
      </c>
      <c r="E38" s="73">
        <v>884.2</v>
      </c>
      <c r="F38" s="74">
        <f t="shared" si="0"/>
        <v>100</v>
      </c>
    </row>
    <row r="39" spans="1:6" ht="31.5" hidden="1">
      <c r="A39" s="71"/>
      <c r="B39" s="71" t="s">
        <v>183</v>
      </c>
      <c r="C39" s="72" t="s">
        <v>184</v>
      </c>
      <c r="D39" s="73">
        <v>0</v>
      </c>
      <c r="E39" s="73">
        <v>0</v>
      </c>
      <c r="F39" s="74">
        <v>0</v>
      </c>
    </row>
    <row r="40" spans="1:6" ht="21" customHeight="1">
      <c r="A40" s="213" t="s">
        <v>401</v>
      </c>
      <c r="B40" s="214"/>
      <c r="C40" s="215"/>
      <c r="D40" s="76">
        <f>D11+D18+D20+D23+D25+D31+D33+D35+D37</f>
        <v>20071.4</v>
      </c>
      <c r="E40" s="76">
        <f>E11+E18+E20+E23+E25+E31+E33+E35+E37</f>
        <v>19760.000000000004</v>
      </c>
      <c r="F40" s="70">
        <f t="shared" si="0"/>
        <v>98.4485387167811</v>
      </c>
    </row>
  </sheetData>
  <sheetProtection/>
  <mergeCells count="6">
    <mergeCell ref="A6:F6"/>
    <mergeCell ref="A40:C40"/>
    <mergeCell ref="E1:F1"/>
    <mergeCell ref="E2:F2"/>
    <mergeCell ref="E3:F3"/>
    <mergeCell ref="E4:F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90.00390625" style="9" customWidth="1"/>
    <col min="2" max="2" width="15.57421875" style="9" customWidth="1"/>
    <col min="3" max="3" width="14.28125" style="9" customWidth="1"/>
    <col min="4" max="4" width="13.7109375" style="9" customWidth="1"/>
    <col min="5" max="16384" width="9.140625" style="9" customWidth="1"/>
  </cols>
  <sheetData>
    <row r="1" spans="3:4" ht="15.75">
      <c r="C1" s="216" t="s">
        <v>122</v>
      </c>
      <c r="D1" s="216"/>
    </row>
    <row r="2" spans="3:4" ht="15.75">
      <c r="C2" s="216" t="s">
        <v>126</v>
      </c>
      <c r="D2" s="216"/>
    </row>
    <row r="3" spans="3:4" ht="15.75">
      <c r="C3" s="216" t="s">
        <v>127</v>
      </c>
      <c r="D3" s="216"/>
    </row>
    <row r="4" spans="3:4" ht="15.75">
      <c r="C4" s="217" t="s">
        <v>128</v>
      </c>
      <c r="D4" s="217"/>
    </row>
    <row r="5" ht="15.75">
      <c r="C5" s="77"/>
    </row>
    <row r="6" spans="1:4" ht="45.75" customHeight="1">
      <c r="A6" s="218" t="s">
        <v>407</v>
      </c>
      <c r="B6" s="218"/>
      <c r="C6" s="218"/>
      <c r="D6" s="218"/>
    </row>
    <row r="7" spans="1:4" ht="17.25" customHeight="1">
      <c r="A7" s="88"/>
      <c r="B7" s="88"/>
      <c r="C7" s="88"/>
      <c r="D7" s="88"/>
    </row>
    <row r="8" spans="2:4" ht="15.75">
      <c r="B8" s="1"/>
      <c r="C8" s="5" t="s">
        <v>397</v>
      </c>
      <c r="D8" s="1"/>
    </row>
    <row r="9" spans="1:4" ht="31.5">
      <c r="A9" s="86" t="s">
        <v>120</v>
      </c>
      <c r="B9" s="57" t="s">
        <v>399</v>
      </c>
      <c r="C9" s="12" t="s">
        <v>393</v>
      </c>
      <c r="D9" s="57" t="s">
        <v>398</v>
      </c>
    </row>
    <row r="10" spans="1:4" ht="15.75">
      <c r="A10" s="86">
        <v>1</v>
      </c>
      <c r="B10" s="14">
        <v>2</v>
      </c>
      <c r="C10" s="87">
        <v>3</v>
      </c>
      <c r="D10" s="87">
        <v>4</v>
      </c>
    </row>
    <row r="11" spans="1:4" ht="31.5">
      <c r="A11" s="78" t="s">
        <v>244</v>
      </c>
      <c r="B11" s="79">
        <f>B12+B13</f>
        <v>3337.5</v>
      </c>
      <c r="C11" s="79">
        <f>C12+C13</f>
        <v>3212.6</v>
      </c>
      <c r="D11" s="80">
        <f aca="true" t="shared" si="0" ref="D11:D28">C11/B11*100</f>
        <v>96.25767790262172</v>
      </c>
    </row>
    <row r="12" spans="1:4" ht="31.5">
      <c r="A12" s="81" t="s">
        <v>245</v>
      </c>
      <c r="B12" s="39">
        <v>3149.2</v>
      </c>
      <c r="C12" s="39">
        <v>3106.4</v>
      </c>
      <c r="D12" s="82">
        <f t="shared" si="0"/>
        <v>98.64092467928364</v>
      </c>
    </row>
    <row r="13" spans="1:4" ht="15.75">
      <c r="A13" s="81" t="s">
        <v>246</v>
      </c>
      <c r="B13" s="39">
        <v>188.3</v>
      </c>
      <c r="C13" s="39">
        <v>106.2</v>
      </c>
      <c r="D13" s="82">
        <f t="shared" si="0"/>
        <v>56.399362719065316</v>
      </c>
    </row>
    <row r="14" spans="1:4" ht="15.75">
      <c r="A14" s="78" t="s">
        <v>247</v>
      </c>
      <c r="B14" s="79">
        <f>B15</f>
        <v>109.8</v>
      </c>
      <c r="C14" s="79">
        <f>C15</f>
        <v>109.8</v>
      </c>
      <c r="D14" s="80">
        <f t="shared" si="0"/>
        <v>100</v>
      </c>
    </row>
    <row r="15" spans="1:4" ht="31.5">
      <c r="A15" s="81" t="s">
        <v>248</v>
      </c>
      <c r="B15" s="39">
        <v>109.8</v>
      </c>
      <c r="C15" s="83">
        <v>109.8</v>
      </c>
      <c r="D15" s="82">
        <f t="shared" si="0"/>
        <v>100</v>
      </c>
    </row>
    <row r="16" spans="1:4" ht="31.5">
      <c r="A16" s="78" t="s">
        <v>249</v>
      </c>
      <c r="B16" s="79">
        <f>B17+B18</f>
        <v>6238.599999999999</v>
      </c>
      <c r="C16" s="79">
        <f>C17+C18</f>
        <v>6238.599999999999</v>
      </c>
      <c r="D16" s="80">
        <f t="shared" si="0"/>
        <v>100</v>
      </c>
    </row>
    <row r="17" spans="1:4" ht="15.75">
      <c r="A17" s="81" t="s">
        <v>250</v>
      </c>
      <c r="B17" s="39">
        <v>5354.4</v>
      </c>
      <c r="C17" s="84">
        <v>5354.4</v>
      </c>
      <c r="D17" s="82">
        <f t="shared" si="0"/>
        <v>100</v>
      </c>
    </row>
    <row r="18" spans="1:4" ht="15.75">
      <c r="A18" s="81" t="s">
        <v>121</v>
      </c>
      <c r="B18" s="39">
        <v>884.2</v>
      </c>
      <c r="C18" s="82">
        <v>884.2</v>
      </c>
      <c r="D18" s="82">
        <f t="shared" si="0"/>
        <v>100</v>
      </c>
    </row>
    <row r="19" spans="1:4" ht="31.5">
      <c r="A19" s="78" t="s">
        <v>251</v>
      </c>
      <c r="B19" s="79">
        <f>B20+B21+B22+B23</f>
        <v>10094.4</v>
      </c>
      <c r="C19" s="79">
        <f>C20+C21+C22+C23</f>
        <v>9907.900000000001</v>
      </c>
      <c r="D19" s="80">
        <f t="shared" si="0"/>
        <v>98.15244095736251</v>
      </c>
    </row>
    <row r="20" spans="1:4" ht="31.5">
      <c r="A20" s="81" t="s">
        <v>252</v>
      </c>
      <c r="B20" s="39">
        <v>724.6</v>
      </c>
      <c r="C20" s="39">
        <v>682.6</v>
      </c>
      <c r="D20" s="82">
        <f t="shared" si="0"/>
        <v>94.2036985923268</v>
      </c>
    </row>
    <row r="21" spans="1:4" ht="15.75">
      <c r="A21" s="81" t="s">
        <v>253</v>
      </c>
      <c r="B21" s="39">
        <v>3860.8</v>
      </c>
      <c r="C21" s="39">
        <v>3826.8</v>
      </c>
      <c r="D21" s="82">
        <f t="shared" si="0"/>
        <v>99.1193535018649</v>
      </c>
    </row>
    <row r="22" spans="1:4" ht="15.75">
      <c r="A22" s="81" t="s">
        <v>254</v>
      </c>
      <c r="B22" s="39">
        <v>1387.1</v>
      </c>
      <c r="C22" s="39">
        <v>1383.3</v>
      </c>
      <c r="D22" s="82">
        <f t="shared" si="0"/>
        <v>99.72604714872756</v>
      </c>
    </row>
    <row r="23" spans="1:4" ht="15.75">
      <c r="A23" s="81" t="s">
        <v>255</v>
      </c>
      <c r="B23" s="39">
        <v>4121.9</v>
      </c>
      <c r="C23" s="39">
        <v>4015.2</v>
      </c>
      <c r="D23" s="82">
        <f t="shared" si="0"/>
        <v>97.411387952158</v>
      </c>
    </row>
    <row r="24" spans="1:7" ht="15.75">
      <c r="A24" s="78" t="s">
        <v>408</v>
      </c>
      <c r="B24" s="79">
        <f>B11+B14+B16+B19</f>
        <v>19780.3</v>
      </c>
      <c r="C24" s="79">
        <f>C11+C14+C16+C19</f>
        <v>19468.9</v>
      </c>
      <c r="D24" s="80">
        <f t="shared" si="0"/>
        <v>98.42570638463522</v>
      </c>
      <c r="E24" s="61"/>
      <c r="F24" s="61"/>
      <c r="G24" s="61"/>
    </row>
    <row r="25" spans="1:7" ht="15.75">
      <c r="A25" s="81"/>
      <c r="B25" s="39"/>
      <c r="C25" s="39"/>
      <c r="D25" s="82"/>
      <c r="E25" s="61"/>
      <c r="F25" s="61"/>
      <c r="G25" s="61"/>
    </row>
    <row r="26" spans="1:7" ht="35.25" customHeight="1">
      <c r="A26" s="199" t="s">
        <v>424</v>
      </c>
      <c r="B26" s="79">
        <f>B27</f>
        <v>291.1</v>
      </c>
      <c r="C26" s="79">
        <f>C27</f>
        <v>291.1</v>
      </c>
      <c r="D26" s="80">
        <f t="shared" si="0"/>
        <v>100</v>
      </c>
      <c r="E26" s="201"/>
      <c r="F26" s="202"/>
      <c r="G26" s="61"/>
    </row>
    <row r="27" spans="1:7" ht="36" customHeight="1">
      <c r="A27" s="200" t="s">
        <v>278</v>
      </c>
      <c r="B27" s="39">
        <v>291.1</v>
      </c>
      <c r="C27" s="39">
        <v>291.1</v>
      </c>
      <c r="D27" s="82">
        <f t="shared" si="0"/>
        <v>100</v>
      </c>
      <c r="E27" s="201"/>
      <c r="F27" s="202"/>
      <c r="G27" s="61"/>
    </row>
    <row r="28" spans="1:7" ht="25.5" customHeight="1">
      <c r="A28" s="89" t="s">
        <v>401</v>
      </c>
      <c r="B28" s="85">
        <f>B11+B14+B16+B19+B26</f>
        <v>20071.399999999998</v>
      </c>
      <c r="C28" s="85">
        <f>C11+C14+C16+C19+C26</f>
        <v>19760</v>
      </c>
      <c r="D28" s="80">
        <f t="shared" si="0"/>
        <v>98.4485387167811</v>
      </c>
      <c r="E28" s="61"/>
      <c r="F28" s="61"/>
      <c r="G28" s="61"/>
    </row>
    <row r="30" spans="2:3" ht="48" customHeight="1">
      <c r="B30" s="60"/>
      <c r="C30" s="60"/>
    </row>
  </sheetData>
  <sheetProtection/>
  <mergeCells count="5">
    <mergeCell ref="C3:D3"/>
    <mergeCell ref="C4:D4"/>
    <mergeCell ref="A6:D6"/>
    <mergeCell ref="C1:D1"/>
    <mergeCell ref="C2:D2"/>
  </mergeCells>
  <printOptions/>
  <pageMargins left="0.7874015748031497" right="0.7874015748031497" top="1.1811023622047245" bottom="0.3937007874015748" header="0.11811023622047245" footer="0.11811023622047245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1"/>
  <sheetViews>
    <sheetView tabSelected="1" view="pageLayout" workbookViewId="0" topLeftCell="D238">
      <selection activeCell="E241" sqref="E241:E251"/>
    </sheetView>
  </sheetViews>
  <sheetFormatPr defaultColWidth="9.140625" defaultRowHeight="15"/>
  <cols>
    <col min="1" max="1" width="7.28125" style="90" customWidth="1"/>
    <col min="2" max="2" width="8.140625" style="91" customWidth="1"/>
    <col min="3" max="3" width="16.7109375" style="90" customWidth="1"/>
    <col min="4" max="4" width="7.140625" style="91" customWidth="1"/>
    <col min="5" max="5" width="61.28125" style="90" customWidth="1"/>
    <col min="6" max="6" width="15.421875" style="90" customWidth="1"/>
    <col min="7" max="7" width="14.7109375" style="90" customWidth="1"/>
    <col min="8" max="8" width="14.00390625" style="90" customWidth="1"/>
    <col min="9" max="16384" width="9.140625" style="9" customWidth="1"/>
  </cols>
  <sheetData>
    <row r="1" spans="6:8" ht="15.75">
      <c r="F1" s="92"/>
      <c r="G1" s="216" t="s">
        <v>186</v>
      </c>
      <c r="H1" s="216"/>
    </row>
    <row r="2" spans="6:8" ht="15.75">
      <c r="F2" s="92" t="s">
        <v>110</v>
      </c>
      <c r="G2" s="216" t="s">
        <v>126</v>
      </c>
      <c r="H2" s="216"/>
    </row>
    <row r="3" spans="6:8" ht="15.75">
      <c r="F3" s="92" t="s">
        <v>111</v>
      </c>
      <c r="G3" s="216" t="s">
        <v>127</v>
      </c>
      <c r="H3" s="216"/>
    </row>
    <row r="4" spans="6:8" ht="15.75">
      <c r="F4" s="93" t="s">
        <v>111</v>
      </c>
      <c r="G4" s="217" t="s">
        <v>402</v>
      </c>
      <c r="H4" s="217"/>
    </row>
    <row r="5" spans="6:7" ht="15.75">
      <c r="F5" s="93"/>
      <c r="G5" s="93"/>
    </row>
    <row r="6" spans="1:8" s="118" customFormat="1" ht="15.75">
      <c r="A6" s="219" t="s">
        <v>256</v>
      </c>
      <c r="B6" s="219"/>
      <c r="C6" s="219"/>
      <c r="D6" s="219"/>
      <c r="E6" s="219"/>
      <c r="F6" s="219"/>
      <c r="G6" s="219"/>
      <c r="H6" s="219"/>
    </row>
    <row r="7" spans="1:8" s="118" customFormat="1" ht="15.75">
      <c r="A7" s="119"/>
      <c r="B7" s="119"/>
      <c r="C7" s="119"/>
      <c r="D7" s="119"/>
      <c r="E7" s="119"/>
      <c r="F7" s="119"/>
      <c r="G7" s="119"/>
      <c r="H7" s="119"/>
    </row>
    <row r="8" spans="1:8" ht="15.75">
      <c r="A8" s="117"/>
      <c r="B8" s="117"/>
      <c r="C8" s="117"/>
      <c r="D8" s="117"/>
      <c r="E8" s="117"/>
      <c r="F8" s="1"/>
      <c r="G8" s="5" t="s">
        <v>397</v>
      </c>
      <c r="H8" s="1"/>
    </row>
    <row r="9" spans="1:8" ht="51.75" customHeight="1">
      <c r="A9" s="94" t="s">
        <v>77</v>
      </c>
      <c r="B9" s="94" t="s">
        <v>78</v>
      </c>
      <c r="C9" s="94" t="s">
        <v>79</v>
      </c>
      <c r="D9" s="94" t="s">
        <v>80</v>
      </c>
      <c r="E9" s="94" t="s">
        <v>32</v>
      </c>
      <c r="F9" s="57" t="s">
        <v>399</v>
      </c>
      <c r="G9" s="12" t="s">
        <v>393</v>
      </c>
      <c r="H9" s="57" t="s">
        <v>398</v>
      </c>
    </row>
    <row r="10" spans="1:8" ht="15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57">
        <v>6</v>
      </c>
      <c r="G10" s="12" t="s">
        <v>409</v>
      </c>
      <c r="H10" s="120">
        <v>8</v>
      </c>
    </row>
    <row r="11" spans="1:8" ht="31.5">
      <c r="A11" s="132">
        <v>621</v>
      </c>
      <c r="B11" s="124"/>
      <c r="C11" s="124"/>
      <c r="D11" s="124"/>
      <c r="E11" s="95" t="s">
        <v>114</v>
      </c>
      <c r="F11" s="125">
        <f aca="true" t="shared" si="0" ref="F11:G13">F12</f>
        <v>45.8</v>
      </c>
      <c r="G11" s="125">
        <f t="shared" si="0"/>
        <v>39.9</v>
      </c>
      <c r="H11" s="126">
        <f aca="true" t="shared" si="1" ref="H11:H86">G11/F11*100</f>
        <v>87.117903930131</v>
      </c>
    </row>
    <row r="12" spans="1:8" s="21" customFormat="1" ht="15.75">
      <c r="A12" s="89"/>
      <c r="B12" s="133" t="s">
        <v>0</v>
      </c>
      <c r="C12" s="133"/>
      <c r="D12" s="133"/>
      <c r="E12" s="96" t="s">
        <v>72</v>
      </c>
      <c r="F12" s="125">
        <f t="shared" si="0"/>
        <v>45.8</v>
      </c>
      <c r="G12" s="125">
        <f t="shared" si="0"/>
        <v>39.9</v>
      </c>
      <c r="H12" s="126">
        <f t="shared" si="1"/>
        <v>87.117903930131</v>
      </c>
    </row>
    <row r="13" spans="1:8" ht="47.25">
      <c r="A13" s="124"/>
      <c r="B13" s="134" t="s">
        <v>4</v>
      </c>
      <c r="C13" s="124"/>
      <c r="D13" s="124"/>
      <c r="E13" s="97" t="s">
        <v>41</v>
      </c>
      <c r="F13" s="127">
        <f t="shared" si="0"/>
        <v>45.8</v>
      </c>
      <c r="G13" s="127">
        <f t="shared" si="0"/>
        <v>39.9</v>
      </c>
      <c r="H13" s="128">
        <f t="shared" si="1"/>
        <v>87.117903930131</v>
      </c>
    </row>
    <row r="14" spans="1:8" ht="47.25">
      <c r="A14" s="124"/>
      <c r="B14" s="134"/>
      <c r="C14" s="135" t="s">
        <v>257</v>
      </c>
      <c r="D14" s="124"/>
      <c r="E14" s="97" t="s">
        <v>258</v>
      </c>
      <c r="F14" s="127">
        <f>F15+F20</f>
        <v>45.8</v>
      </c>
      <c r="G14" s="127">
        <f>G15+G20</f>
        <v>39.9</v>
      </c>
      <c r="H14" s="128">
        <f t="shared" si="1"/>
        <v>87.117903930131</v>
      </c>
    </row>
    <row r="15" spans="1:8" ht="47.25">
      <c r="A15" s="124"/>
      <c r="B15" s="134"/>
      <c r="C15" s="135" t="s">
        <v>259</v>
      </c>
      <c r="D15" s="124"/>
      <c r="E15" s="97" t="s">
        <v>260</v>
      </c>
      <c r="F15" s="127">
        <f>F16</f>
        <v>43.9</v>
      </c>
      <c r="G15" s="127">
        <f>G16</f>
        <v>38</v>
      </c>
      <c r="H15" s="128">
        <f t="shared" si="1"/>
        <v>86.56036446469248</v>
      </c>
    </row>
    <row r="16" spans="1:8" ht="31.5">
      <c r="A16" s="124"/>
      <c r="B16" s="134"/>
      <c r="C16" s="135" t="s">
        <v>261</v>
      </c>
      <c r="D16" s="124"/>
      <c r="E16" s="97" t="s">
        <v>262</v>
      </c>
      <c r="F16" s="127">
        <f>F17</f>
        <v>43.9</v>
      </c>
      <c r="G16" s="127">
        <f>G17</f>
        <v>38</v>
      </c>
      <c r="H16" s="128">
        <f t="shared" si="1"/>
        <v>86.56036446469248</v>
      </c>
    </row>
    <row r="17" spans="1:8" ht="15.75">
      <c r="A17" s="124"/>
      <c r="B17" s="134"/>
      <c r="C17" s="134" t="s">
        <v>263</v>
      </c>
      <c r="D17" s="124"/>
      <c r="E17" s="98" t="s">
        <v>380</v>
      </c>
      <c r="F17" s="127">
        <f>F18+F19</f>
        <v>43.9</v>
      </c>
      <c r="G17" s="127">
        <f>G18+G19</f>
        <v>38</v>
      </c>
      <c r="H17" s="128">
        <f t="shared" si="1"/>
        <v>86.56036446469248</v>
      </c>
    </row>
    <row r="18" spans="1:8" ht="64.5" customHeight="1">
      <c r="A18" s="124"/>
      <c r="B18" s="124"/>
      <c r="C18" s="134"/>
      <c r="D18" s="134" t="s">
        <v>3</v>
      </c>
      <c r="E18" s="99" t="s">
        <v>60</v>
      </c>
      <c r="F18" s="127">
        <v>32</v>
      </c>
      <c r="G18" s="127">
        <v>32</v>
      </c>
      <c r="H18" s="128">
        <f t="shared" si="1"/>
        <v>100</v>
      </c>
    </row>
    <row r="19" spans="1:8" ht="31.5">
      <c r="A19" s="124"/>
      <c r="B19" s="124"/>
      <c r="C19" s="134"/>
      <c r="D19" s="134" t="s">
        <v>5</v>
      </c>
      <c r="E19" s="99" t="s">
        <v>331</v>
      </c>
      <c r="F19" s="127">
        <v>11.9</v>
      </c>
      <c r="G19" s="127">
        <v>6</v>
      </c>
      <c r="H19" s="128">
        <f t="shared" si="1"/>
        <v>50.42016806722689</v>
      </c>
    </row>
    <row r="20" spans="1:8" ht="31.5">
      <c r="A20" s="124"/>
      <c r="B20" s="124"/>
      <c r="C20" s="134" t="s">
        <v>264</v>
      </c>
      <c r="D20" s="134"/>
      <c r="E20" s="99" t="s">
        <v>246</v>
      </c>
      <c r="F20" s="127">
        <f aca="true" t="shared" si="2" ref="F20:G22">F21</f>
        <v>1.9</v>
      </c>
      <c r="G20" s="127">
        <f t="shared" si="2"/>
        <v>1.9</v>
      </c>
      <c r="H20" s="128">
        <f t="shared" si="1"/>
        <v>100</v>
      </c>
    </row>
    <row r="21" spans="1:8" ht="78.75">
      <c r="A21" s="124"/>
      <c r="B21" s="124"/>
      <c r="C21" s="134" t="s">
        <v>265</v>
      </c>
      <c r="D21" s="134"/>
      <c r="E21" s="99" t="s">
        <v>266</v>
      </c>
      <c r="F21" s="127">
        <f t="shared" si="2"/>
        <v>1.9</v>
      </c>
      <c r="G21" s="127">
        <f t="shared" si="2"/>
        <v>1.9</v>
      </c>
      <c r="H21" s="128">
        <f t="shared" si="1"/>
        <v>100</v>
      </c>
    </row>
    <row r="22" spans="1:8" ht="15.75">
      <c r="A22" s="124"/>
      <c r="B22" s="124"/>
      <c r="C22" s="134" t="s">
        <v>267</v>
      </c>
      <c r="D22" s="134"/>
      <c r="E22" s="99" t="s">
        <v>73</v>
      </c>
      <c r="F22" s="127">
        <f t="shared" si="2"/>
        <v>1.9</v>
      </c>
      <c r="G22" s="127">
        <f t="shared" si="2"/>
        <v>1.9</v>
      </c>
      <c r="H22" s="128">
        <f t="shared" si="1"/>
        <v>100</v>
      </c>
    </row>
    <row r="23" spans="1:8" ht="65.25" customHeight="1">
      <c r="A23" s="124"/>
      <c r="B23" s="124"/>
      <c r="C23" s="124"/>
      <c r="D23" s="134" t="s">
        <v>5</v>
      </c>
      <c r="E23" s="99" t="s">
        <v>60</v>
      </c>
      <c r="F23" s="127">
        <v>1.9</v>
      </c>
      <c r="G23" s="127">
        <v>1.9</v>
      </c>
      <c r="H23" s="128">
        <f t="shared" si="1"/>
        <v>100</v>
      </c>
    </row>
    <row r="24" spans="1:8" ht="31.5">
      <c r="A24" s="132">
        <v>622</v>
      </c>
      <c r="B24" s="124"/>
      <c r="C24" s="124"/>
      <c r="D24" s="124"/>
      <c r="E24" s="95" t="s">
        <v>115</v>
      </c>
      <c r="F24" s="125">
        <f>F25+F48+F55+F62+F92+F99</f>
        <v>3237.6</v>
      </c>
      <c r="G24" s="125">
        <f>G25+G48+G55+G62+G92+G99</f>
        <v>2932.1</v>
      </c>
      <c r="H24" s="126">
        <f t="shared" si="1"/>
        <v>90.56399802322707</v>
      </c>
    </row>
    <row r="25" spans="1:8" s="21" customFormat="1" ht="15.75">
      <c r="A25" s="89"/>
      <c r="B25" s="133" t="s">
        <v>0</v>
      </c>
      <c r="C25" s="133"/>
      <c r="D25" s="133"/>
      <c r="E25" s="96" t="s">
        <v>72</v>
      </c>
      <c r="F25" s="125">
        <f>F26+F33+F38</f>
        <v>1349.4</v>
      </c>
      <c r="G25" s="125">
        <f>G26+G33+G38</f>
        <v>1230.4</v>
      </c>
      <c r="H25" s="126">
        <f t="shared" si="1"/>
        <v>91.18126574773974</v>
      </c>
    </row>
    <row r="26" spans="1:8" ht="47.25">
      <c r="A26" s="124"/>
      <c r="B26" s="134" t="s">
        <v>8</v>
      </c>
      <c r="C26" s="124"/>
      <c r="D26" s="124"/>
      <c r="E26" s="97" t="s">
        <v>9</v>
      </c>
      <c r="F26" s="127">
        <f>F27+F31</f>
        <v>1245.4</v>
      </c>
      <c r="G26" s="127">
        <f>G27+G31</f>
        <v>1208.5</v>
      </c>
      <c r="H26" s="128">
        <f t="shared" si="1"/>
        <v>97.03709651517583</v>
      </c>
    </row>
    <row r="27" spans="1:8" ht="15.75">
      <c r="A27" s="124"/>
      <c r="B27" s="134"/>
      <c r="C27" s="134" t="s">
        <v>268</v>
      </c>
      <c r="D27" s="124"/>
      <c r="E27" s="98" t="s">
        <v>73</v>
      </c>
      <c r="F27" s="127">
        <f>F28+F29+F30</f>
        <v>1244</v>
      </c>
      <c r="G27" s="127">
        <f>G28+G29+G30</f>
        <v>1208.5</v>
      </c>
      <c r="H27" s="128">
        <f t="shared" si="1"/>
        <v>97.14630225080386</v>
      </c>
    </row>
    <row r="28" spans="1:8" ht="64.5" customHeight="1">
      <c r="A28" s="124"/>
      <c r="B28" s="134"/>
      <c r="C28" s="134"/>
      <c r="D28" s="134" t="s">
        <v>3</v>
      </c>
      <c r="E28" s="99" t="s">
        <v>269</v>
      </c>
      <c r="F28" s="127">
        <v>1095.7</v>
      </c>
      <c r="G28" s="127">
        <v>1089.5</v>
      </c>
      <c r="H28" s="128">
        <f t="shared" si="1"/>
        <v>99.43415168385506</v>
      </c>
    </row>
    <row r="29" spans="1:8" ht="31.5">
      <c r="A29" s="124"/>
      <c r="B29" s="134"/>
      <c r="C29" s="134"/>
      <c r="D29" s="136" t="s">
        <v>5</v>
      </c>
      <c r="E29" s="100" t="s">
        <v>331</v>
      </c>
      <c r="F29" s="127">
        <v>140.8</v>
      </c>
      <c r="G29" s="127">
        <v>119</v>
      </c>
      <c r="H29" s="128">
        <f t="shared" si="1"/>
        <v>84.51704545454545</v>
      </c>
    </row>
    <row r="30" spans="1:8" ht="15.75">
      <c r="A30" s="124"/>
      <c r="B30" s="134"/>
      <c r="C30" s="134"/>
      <c r="D30" s="134" t="s">
        <v>6</v>
      </c>
      <c r="E30" s="99" t="s">
        <v>7</v>
      </c>
      <c r="F30" s="127">
        <v>7.5</v>
      </c>
      <c r="G30" s="127">
        <v>0</v>
      </c>
      <c r="H30" s="128">
        <f t="shared" si="1"/>
        <v>0</v>
      </c>
    </row>
    <row r="31" spans="1:8" ht="31.5">
      <c r="A31" s="124"/>
      <c r="B31" s="134"/>
      <c r="C31" s="134" t="s">
        <v>270</v>
      </c>
      <c r="D31" s="134"/>
      <c r="E31" s="99" t="s">
        <v>410</v>
      </c>
      <c r="F31" s="127">
        <f>F32</f>
        <v>1.4</v>
      </c>
      <c r="G31" s="127">
        <f>G32</f>
        <v>0</v>
      </c>
      <c r="H31" s="128">
        <f t="shared" si="1"/>
        <v>0</v>
      </c>
    </row>
    <row r="32" spans="1:8" ht="31.5">
      <c r="A32" s="124"/>
      <c r="B32" s="134"/>
      <c r="C32" s="134"/>
      <c r="D32" s="136" t="s">
        <v>5</v>
      </c>
      <c r="E32" s="99" t="s">
        <v>331</v>
      </c>
      <c r="F32" s="127">
        <v>1.4</v>
      </c>
      <c r="G32" s="127">
        <v>0</v>
      </c>
      <c r="H32" s="128">
        <f t="shared" si="1"/>
        <v>0</v>
      </c>
    </row>
    <row r="33" spans="1:8" ht="15.75">
      <c r="A33" s="124"/>
      <c r="B33" s="134" t="s">
        <v>10</v>
      </c>
      <c r="C33" s="134"/>
      <c r="D33" s="134"/>
      <c r="E33" s="99" t="s">
        <v>11</v>
      </c>
      <c r="F33" s="127">
        <f aca="true" t="shared" si="3" ref="F33:G36">F34</f>
        <v>55.9</v>
      </c>
      <c r="G33" s="127">
        <f t="shared" si="3"/>
        <v>0</v>
      </c>
      <c r="H33" s="128">
        <f t="shared" si="1"/>
        <v>0</v>
      </c>
    </row>
    <row r="34" spans="1:8" ht="31.5">
      <c r="A34" s="124"/>
      <c r="B34" s="134"/>
      <c r="C34" s="134" t="s">
        <v>264</v>
      </c>
      <c r="D34" s="136"/>
      <c r="E34" s="99" t="s">
        <v>246</v>
      </c>
      <c r="F34" s="127">
        <f t="shared" si="3"/>
        <v>55.9</v>
      </c>
      <c r="G34" s="127">
        <f t="shared" si="3"/>
        <v>0</v>
      </c>
      <c r="H34" s="128">
        <f t="shared" si="1"/>
        <v>0</v>
      </c>
    </row>
    <row r="35" spans="1:8" ht="95.25" customHeight="1">
      <c r="A35" s="124"/>
      <c r="B35" s="134"/>
      <c r="C35" s="134" t="s">
        <v>271</v>
      </c>
      <c r="D35" s="134"/>
      <c r="E35" s="99" t="s">
        <v>272</v>
      </c>
      <c r="F35" s="127">
        <f t="shared" si="3"/>
        <v>55.9</v>
      </c>
      <c r="G35" s="127">
        <f t="shared" si="3"/>
        <v>0</v>
      </c>
      <c r="H35" s="128">
        <f t="shared" si="1"/>
        <v>0</v>
      </c>
    </row>
    <row r="36" spans="1:8" ht="31.5">
      <c r="A36" s="124"/>
      <c r="B36" s="134"/>
      <c r="C36" s="134" t="s">
        <v>273</v>
      </c>
      <c r="D36" s="134"/>
      <c r="E36" s="99" t="s">
        <v>274</v>
      </c>
      <c r="F36" s="127">
        <f t="shared" si="3"/>
        <v>55.9</v>
      </c>
      <c r="G36" s="127">
        <f t="shared" si="3"/>
        <v>0</v>
      </c>
      <c r="H36" s="128">
        <f t="shared" si="1"/>
        <v>0</v>
      </c>
    </row>
    <row r="37" spans="1:8" ht="15.75">
      <c r="A37" s="124"/>
      <c r="B37" s="134"/>
      <c r="C37" s="134"/>
      <c r="D37" s="136" t="s">
        <v>6</v>
      </c>
      <c r="E37" s="99" t="s">
        <v>7</v>
      </c>
      <c r="F37" s="127">
        <v>55.9</v>
      </c>
      <c r="G37" s="127">
        <v>0</v>
      </c>
      <c r="H37" s="128">
        <f t="shared" si="1"/>
        <v>0</v>
      </c>
    </row>
    <row r="38" spans="1:8" ht="15.75">
      <c r="A38" s="124"/>
      <c r="B38" s="134" t="s">
        <v>12</v>
      </c>
      <c r="C38" s="134"/>
      <c r="D38" s="124"/>
      <c r="E38" s="98" t="s">
        <v>13</v>
      </c>
      <c r="F38" s="127">
        <f>F39+F43</f>
        <v>48.1</v>
      </c>
      <c r="G38" s="127">
        <f>G39+G43</f>
        <v>21.9</v>
      </c>
      <c r="H38" s="128">
        <f t="shared" si="1"/>
        <v>45.530145530145525</v>
      </c>
    </row>
    <row r="39" spans="1:8" ht="31.5">
      <c r="A39" s="124"/>
      <c r="B39" s="134"/>
      <c r="C39" s="134" t="s">
        <v>264</v>
      </c>
      <c r="D39" s="134"/>
      <c r="E39" s="99" t="s">
        <v>275</v>
      </c>
      <c r="F39" s="127">
        <f aca="true" t="shared" si="4" ref="F39:G41">F40</f>
        <v>28.1</v>
      </c>
      <c r="G39" s="127">
        <f t="shared" si="4"/>
        <v>1.9</v>
      </c>
      <c r="H39" s="128">
        <f t="shared" si="1"/>
        <v>6.7615658362989315</v>
      </c>
    </row>
    <row r="40" spans="1:8" ht="78.75">
      <c r="A40" s="124"/>
      <c r="B40" s="134"/>
      <c r="C40" s="134" t="s">
        <v>265</v>
      </c>
      <c r="D40" s="136"/>
      <c r="E40" s="100" t="s">
        <v>411</v>
      </c>
      <c r="F40" s="127">
        <f t="shared" si="4"/>
        <v>28.1</v>
      </c>
      <c r="G40" s="127">
        <f t="shared" si="4"/>
        <v>1.9</v>
      </c>
      <c r="H40" s="128">
        <f t="shared" si="1"/>
        <v>6.7615658362989315</v>
      </c>
    </row>
    <row r="41" spans="1:8" ht="31.5">
      <c r="A41" s="124"/>
      <c r="B41" s="134"/>
      <c r="C41" s="134" t="s">
        <v>267</v>
      </c>
      <c r="D41" s="134"/>
      <c r="E41" s="99" t="s">
        <v>276</v>
      </c>
      <c r="F41" s="127">
        <f t="shared" si="4"/>
        <v>28.1</v>
      </c>
      <c r="G41" s="127">
        <f t="shared" si="4"/>
        <v>1.9</v>
      </c>
      <c r="H41" s="128">
        <f t="shared" si="1"/>
        <v>6.7615658362989315</v>
      </c>
    </row>
    <row r="42" spans="1:8" ht="31.5">
      <c r="A42" s="124"/>
      <c r="B42" s="134"/>
      <c r="C42" s="124"/>
      <c r="D42" s="136" t="s">
        <v>5</v>
      </c>
      <c r="E42" s="99" t="s">
        <v>331</v>
      </c>
      <c r="F42" s="127">
        <v>28.1</v>
      </c>
      <c r="G42" s="127">
        <v>1.9</v>
      </c>
      <c r="H42" s="128">
        <f t="shared" si="1"/>
        <v>6.7615658362989315</v>
      </c>
    </row>
    <row r="43" spans="1:8" ht="47.25">
      <c r="A43" s="124"/>
      <c r="B43" s="134"/>
      <c r="C43" s="124" t="s">
        <v>277</v>
      </c>
      <c r="D43" s="137"/>
      <c r="E43" s="101" t="s">
        <v>278</v>
      </c>
      <c r="F43" s="127">
        <f aca="true" t="shared" si="5" ref="F43:G46">F44</f>
        <v>20</v>
      </c>
      <c r="G43" s="127">
        <f t="shared" si="5"/>
        <v>20</v>
      </c>
      <c r="H43" s="128">
        <f t="shared" si="1"/>
        <v>100</v>
      </c>
    </row>
    <row r="44" spans="1:8" ht="31.5">
      <c r="A44" s="124"/>
      <c r="B44" s="134"/>
      <c r="C44" s="124" t="s">
        <v>279</v>
      </c>
      <c r="D44" s="137"/>
      <c r="E44" s="101" t="s">
        <v>280</v>
      </c>
      <c r="F44" s="127">
        <f t="shared" si="5"/>
        <v>20</v>
      </c>
      <c r="G44" s="127">
        <f t="shared" si="5"/>
        <v>20</v>
      </c>
      <c r="H44" s="128">
        <f t="shared" si="1"/>
        <v>100</v>
      </c>
    </row>
    <row r="45" spans="1:8" ht="15.75">
      <c r="A45" s="124"/>
      <c r="B45" s="134"/>
      <c r="C45" s="124" t="s">
        <v>281</v>
      </c>
      <c r="D45" s="137"/>
      <c r="E45" s="101" t="s">
        <v>282</v>
      </c>
      <c r="F45" s="127">
        <f t="shared" si="5"/>
        <v>20</v>
      </c>
      <c r="G45" s="127">
        <f t="shared" si="5"/>
        <v>20</v>
      </c>
      <c r="H45" s="128">
        <f t="shared" si="1"/>
        <v>100</v>
      </c>
    </row>
    <row r="46" spans="1:8" ht="31.5">
      <c r="A46" s="124"/>
      <c r="B46" s="134"/>
      <c r="C46" s="124" t="s">
        <v>283</v>
      </c>
      <c r="D46" s="137"/>
      <c r="E46" s="101" t="s">
        <v>284</v>
      </c>
      <c r="F46" s="127">
        <f t="shared" si="5"/>
        <v>20</v>
      </c>
      <c r="G46" s="127">
        <f t="shared" si="5"/>
        <v>20</v>
      </c>
      <c r="H46" s="128">
        <f t="shared" si="1"/>
        <v>100</v>
      </c>
    </row>
    <row r="47" spans="1:8" ht="15.75">
      <c r="A47" s="124"/>
      <c r="B47" s="134"/>
      <c r="C47" s="124"/>
      <c r="D47" s="134" t="s">
        <v>6</v>
      </c>
      <c r="E47" s="99" t="s">
        <v>7</v>
      </c>
      <c r="F47" s="127">
        <v>20</v>
      </c>
      <c r="G47" s="127">
        <v>20</v>
      </c>
      <c r="H47" s="128">
        <f t="shared" si="1"/>
        <v>100</v>
      </c>
    </row>
    <row r="48" spans="1:8" ht="15.75">
      <c r="A48" s="89"/>
      <c r="B48" s="133" t="s">
        <v>285</v>
      </c>
      <c r="C48" s="133"/>
      <c r="D48" s="133"/>
      <c r="E48" s="96" t="s">
        <v>241</v>
      </c>
      <c r="F48" s="125">
        <f>F54</f>
        <v>22.2</v>
      </c>
      <c r="G48" s="125">
        <f>G54</f>
        <v>22.2</v>
      </c>
      <c r="H48" s="126">
        <f t="shared" si="1"/>
        <v>100</v>
      </c>
    </row>
    <row r="49" spans="1:8" ht="15.75">
      <c r="A49" s="124"/>
      <c r="B49" s="134" t="s">
        <v>242</v>
      </c>
      <c r="C49" s="134"/>
      <c r="D49" s="134"/>
      <c r="E49" s="99" t="s">
        <v>239</v>
      </c>
      <c r="F49" s="127">
        <f aca="true" t="shared" si="6" ref="F49:G53">F50</f>
        <v>22.2</v>
      </c>
      <c r="G49" s="127">
        <f t="shared" si="6"/>
        <v>22.2</v>
      </c>
      <c r="H49" s="128">
        <f t="shared" si="1"/>
        <v>100</v>
      </c>
    </row>
    <row r="50" spans="1:8" ht="47.25">
      <c r="A50" s="124"/>
      <c r="B50" s="134"/>
      <c r="C50" s="134" t="s">
        <v>277</v>
      </c>
      <c r="D50" s="134"/>
      <c r="E50" s="99" t="s">
        <v>278</v>
      </c>
      <c r="F50" s="127">
        <f t="shared" si="6"/>
        <v>22.2</v>
      </c>
      <c r="G50" s="127">
        <f t="shared" si="6"/>
        <v>22.2</v>
      </c>
      <c r="H50" s="128">
        <f t="shared" si="1"/>
        <v>100</v>
      </c>
    </row>
    <row r="51" spans="1:8" ht="31.5">
      <c r="A51" s="124"/>
      <c r="B51" s="134"/>
      <c r="C51" s="134" t="s">
        <v>286</v>
      </c>
      <c r="D51" s="134"/>
      <c r="E51" s="99" t="s">
        <v>287</v>
      </c>
      <c r="F51" s="127">
        <f t="shared" si="6"/>
        <v>22.2</v>
      </c>
      <c r="G51" s="127">
        <f t="shared" si="6"/>
        <v>22.2</v>
      </c>
      <c r="H51" s="128">
        <f t="shared" si="1"/>
        <v>100</v>
      </c>
    </row>
    <row r="52" spans="1:8" ht="15.75">
      <c r="A52" s="124"/>
      <c r="B52" s="134"/>
      <c r="C52" s="134" t="s">
        <v>288</v>
      </c>
      <c r="D52" s="134"/>
      <c r="E52" s="99" t="s">
        <v>289</v>
      </c>
      <c r="F52" s="127">
        <f t="shared" si="6"/>
        <v>22.2</v>
      </c>
      <c r="G52" s="127">
        <f t="shared" si="6"/>
        <v>22.2</v>
      </c>
      <c r="H52" s="128">
        <f t="shared" si="1"/>
        <v>100</v>
      </c>
    </row>
    <row r="53" spans="1:8" ht="31.5">
      <c r="A53" s="124"/>
      <c r="B53" s="134"/>
      <c r="C53" s="134" t="s">
        <v>290</v>
      </c>
      <c r="D53" s="134"/>
      <c r="E53" s="99" t="s">
        <v>291</v>
      </c>
      <c r="F53" s="127">
        <f t="shared" si="6"/>
        <v>22.2</v>
      </c>
      <c r="G53" s="127">
        <f t="shared" si="6"/>
        <v>22.2</v>
      </c>
      <c r="H53" s="128">
        <f t="shared" si="1"/>
        <v>100</v>
      </c>
    </row>
    <row r="54" spans="1:8" ht="63.75" customHeight="1">
      <c r="A54" s="124"/>
      <c r="B54" s="134"/>
      <c r="C54" s="134"/>
      <c r="D54" s="134" t="s">
        <v>3</v>
      </c>
      <c r="E54" s="99" t="s">
        <v>60</v>
      </c>
      <c r="F54" s="127">
        <v>22.2</v>
      </c>
      <c r="G54" s="127">
        <v>22.2</v>
      </c>
      <c r="H54" s="128">
        <f t="shared" si="1"/>
        <v>100</v>
      </c>
    </row>
    <row r="55" spans="1:8" ht="15.75">
      <c r="A55" s="89"/>
      <c r="B55" s="133" t="s">
        <v>15</v>
      </c>
      <c r="C55" s="133"/>
      <c r="D55" s="133"/>
      <c r="E55" s="96" t="s">
        <v>34</v>
      </c>
      <c r="F55" s="125">
        <f aca="true" t="shared" si="7" ref="F55:G60">F56</f>
        <v>190</v>
      </c>
      <c r="G55" s="125">
        <f t="shared" si="7"/>
        <v>148</v>
      </c>
      <c r="H55" s="126">
        <f t="shared" si="1"/>
        <v>77.89473684210526</v>
      </c>
    </row>
    <row r="56" spans="1:8" ht="15.75">
      <c r="A56" s="124"/>
      <c r="B56" s="134" t="s">
        <v>16</v>
      </c>
      <c r="C56" s="124"/>
      <c r="D56" s="136"/>
      <c r="E56" s="99" t="s">
        <v>17</v>
      </c>
      <c r="F56" s="127">
        <f t="shared" si="7"/>
        <v>190</v>
      </c>
      <c r="G56" s="127">
        <f t="shared" si="7"/>
        <v>148</v>
      </c>
      <c r="H56" s="128">
        <f t="shared" si="1"/>
        <v>77.89473684210526</v>
      </c>
    </row>
    <row r="57" spans="1:8" ht="47.25">
      <c r="A57" s="124"/>
      <c r="B57" s="134"/>
      <c r="C57" s="134" t="s">
        <v>292</v>
      </c>
      <c r="D57" s="134"/>
      <c r="E57" s="99" t="s">
        <v>251</v>
      </c>
      <c r="F57" s="127">
        <f t="shared" si="7"/>
        <v>190</v>
      </c>
      <c r="G57" s="127">
        <f t="shared" si="7"/>
        <v>148</v>
      </c>
      <c r="H57" s="128">
        <f t="shared" si="1"/>
        <v>77.89473684210526</v>
      </c>
    </row>
    <row r="58" spans="1:8" ht="31.5">
      <c r="A58" s="124"/>
      <c r="B58" s="134"/>
      <c r="C58" s="134" t="s">
        <v>293</v>
      </c>
      <c r="D58" s="134"/>
      <c r="E58" s="99" t="s">
        <v>294</v>
      </c>
      <c r="F58" s="127">
        <f t="shared" si="7"/>
        <v>190</v>
      </c>
      <c r="G58" s="127">
        <f t="shared" si="7"/>
        <v>148</v>
      </c>
      <c r="H58" s="128">
        <f t="shared" si="1"/>
        <v>77.89473684210526</v>
      </c>
    </row>
    <row r="59" spans="1:8" s="21" customFormat="1" ht="47.25">
      <c r="A59" s="124"/>
      <c r="B59" s="134"/>
      <c r="C59" s="134" t="s">
        <v>295</v>
      </c>
      <c r="D59" s="134"/>
      <c r="E59" s="99" t="s">
        <v>296</v>
      </c>
      <c r="F59" s="127">
        <f t="shared" si="7"/>
        <v>190</v>
      </c>
      <c r="G59" s="127">
        <f t="shared" si="7"/>
        <v>148</v>
      </c>
      <c r="H59" s="128">
        <f t="shared" si="1"/>
        <v>77.89473684210526</v>
      </c>
    </row>
    <row r="60" spans="1:8" ht="15.75">
      <c r="A60" s="124"/>
      <c r="B60" s="134"/>
      <c r="C60" s="134" t="s">
        <v>297</v>
      </c>
      <c r="D60" s="134"/>
      <c r="E60" s="99" t="s">
        <v>298</v>
      </c>
      <c r="F60" s="127">
        <f t="shared" si="7"/>
        <v>190</v>
      </c>
      <c r="G60" s="127">
        <f t="shared" si="7"/>
        <v>148</v>
      </c>
      <c r="H60" s="128">
        <f t="shared" si="1"/>
        <v>77.89473684210526</v>
      </c>
    </row>
    <row r="61" spans="1:8" ht="31.5">
      <c r="A61" s="124"/>
      <c r="B61" s="134"/>
      <c r="C61" s="134"/>
      <c r="D61" s="134" t="s">
        <v>18</v>
      </c>
      <c r="E61" s="99" t="s">
        <v>19</v>
      </c>
      <c r="F61" s="127">
        <v>190</v>
      </c>
      <c r="G61" s="127">
        <v>148</v>
      </c>
      <c r="H61" s="128">
        <f t="shared" si="1"/>
        <v>77.89473684210526</v>
      </c>
    </row>
    <row r="62" spans="1:8" ht="15.75">
      <c r="A62" s="89"/>
      <c r="B62" s="133" t="s">
        <v>20</v>
      </c>
      <c r="C62" s="89"/>
      <c r="D62" s="138"/>
      <c r="E62" s="96" t="s">
        <v>36</v>
      </c>
      <c r="F62" s="125">
        <f>F63+F74+F82+F70</f>
        <v>1536.6999999999998</v>
      </c>
      <c r="G62" s="125">
        <f>G63+G74+G82+G70</f>
        <v>1392.1999999999998</v>
      </c>
      <c r="H62" s="126">
        <f t="shared" si="1"/>
        <v>90.59673325958222</v>
      </c>
    </row>
    <row r="63" spans="1:8" ht="15.75">
      <c r="A63" s="124"/>
      <c r="B63" s="134" t="s">
        <v>174</v>
      </c>
      <c r="C63" s="134"/>
      <c r="D63" s="134"/>
      <c r="E63" s="99" t="s">
        <v>175</v>
      </c>
      <c r="F63" s="127">
        <f aca="true" t="shared" si="8" ref="F63:G67">F64</f>
        <v>23.1</v>
      </c>
      <c r="G63" s="127">
        <f>G64+G69</f>
        <v>22.700000000000003</v>
      </c>
      <c r="H63" s="128">
        <f t="shared" si="1"/>
        <v>98.26839826839827</v>
      </c>
    </row>
    <row r="64" spans="1:8" ht="47.25">
      <c r="A64" s="124"/>
      <c r="B64" s="134"/>
      <c r="C64" s="134" t="s">
        <v>292</v>
      </c>
      <c r="D64" s="134"/>
      <c r="E64" s="99" t="s">
        <v>251</v>
      </c>
      <c r="F64" s="127">
        <f t="shared" si="8"/>
        <v>23.1</v>
      </c>
      <c r="G64" s="127">
        <f t="shared" si="8"/>
        <v>23.1</v>
      </c>
      <c r="H64" s="128">
        <f t="shared" si="1"/>
        <v>100</v>
      </c>
    </row>
    <row r="65" spans="1:8" ht="18.75" customHeight="1">
      <c r="A65" s="124"/>
      <c r="B65" s="124"/>
      <c r="C65" s="134" t="s">
        <v>299</v>
      </c>
      <c r="D65" s="134"/>
      <c r="E65" s="99" t="s">
        <v>300</v>
      </c>
      <c r="F65" s="127">
        <f t="shared" si="8"/>
        <v>23.1</v>
      </c>
      <c r="G65" s="127">
        <f t="shared" si="8"/>
        <v>23.1</v>
      </c>
      <c r="H65" s="128">
        <f t="shared" si="1"/>
        <v>100</v>
      </c>
    </row>
    <row r="66" spans="1:8" s="21" customFormat="1" ht="31.5">
      <c r="A66" s="124"/>
      <c r="B66" s="124"/>
      <c r="C66" s="134" t="s">
        <v>301</v>
      </c>
      <c r="D66" s="134"/>
      <c r="E66" s="99" t="s">
        <v>302</v>
      </c>
      <c r="F66" s="127">
        <f t="shared" si="8"/>
        <v>23.1</v>
      </c>
      <c r="G66" s="127">
        <f t="shared" si="8"/>
        <v>23.1</v>
      </c>
      <c r="H66" s="128">
        <f t="shared" si="1"/>
        <v>100</v>
      </c>
    </row>
    <row r="67" spans="1:8" ht="31.5">
      <c r="A67" s="124"/>
      <c r="B67" s="124"/>
      <c r="C67" s="135" t="s">
        <v>303</v>
      </c>
      <c r="D67" s="134"/>
      <c r="E67" s="99" t="s">
        <v>304</v>
      </c>
      <c r="F67" s="127">
        <f t="shared" si="8"/>
        <v>23.1</v>
      </c>
      <c r="G67" s="127">
        <f t="shared" si="8"/>
        <v>23.1</v>
      </c>
      <c r="H67" s="128">
        <f t="shared" si="1"/>
        <v>100</v>
      </c>
    </row>
    <row r="68" spans="1:8" ht="31.5">
      <c r="A68" s="124"/>
      <c r="B68" s="124"/>
      <c r="C68" s="135"/>
      <c r="D68" s="134" t="s">
        <v>18</v>
      </c>
      <c r="E68" s="99" t="s">
        <v>19</v>
      </c>
      <c r="F68" s="127">
        <v>23.1</v>
      </c>
      <c r="G68" s="127">
        <v>23.1</v>
      </c>
      <c r="H68" s="128">
        <f t="shared" si="1"/>
        <v>100</v>
      </c>
    </row>
    <row r="69" spans="1:8" ht="31.5">
      <c r="A69" s="124"/>
      <c r="B69" s="124"/>
      <c r="C69" s="135" t="s">
        <v>391</v>
      </c>
      <c r="D69" s="134" t="s">
        <v>18</v>
      </c>
      <c r="E69" s="99" t="s">
        <v>19</v>
      </c>
      <c r="F69" s="127">
        <v>0</v>
      </c>
      <c r="G69" s="127">
        <v>-0.4</v>
      </c>
      <c r="H69" s="128"/>
    </row>
    <row r="70" spans="1:8" ht="15.75">
      <c r="A70" s="124"/>
      <c r="B70" s="134" t="s">
        <v>21</v>
      </c>
      <c r="C70" s="135"/>
      <c r="D70" s="134"/>
      <c r="E70" s="102" t="s">
        <v>22</v>
      </c>
      <c r="F70" s="127">
        <f>F71</f>
        <v>0</v>
      </c>
      <c r="G70" s="127">
        <f>G71</f>
        <v>-34</v>
      </c>
      <c r="H70" s="128"/>
    </row>
    <row r="71" spans="1:8" ht="19.5" customHeight="1">
      <c r="A71" s="124"/>
      <c r="B71" s="113"/>
      <c r="C71" s="139" t="s">
        <v>369</v>
      </c>
      <c r="D71" s="140"/>
      <c r="E71" s="102" t="s">
        <v>370</v>
      </c>
      <c r="F71" s="127">
        <v>0</v>
      </c>
      <c r="G71" s="127">
        <v>-34</v>
      </c>
      <c r="H71" s="128"/>
    </row>
    <row r="72" spans="1:8" ht="31.5">
      <c r="A72" s="124"/>
      <c r="B72" s="113"/>
      <c r="C72" s="139" t="s">
        <v>371</v>
      </c>
      <c r="D72" s="140"/>
      <c r="E72" s="102" t="s">
        <v>372</v>
      </c>
      <c r="F72" s="127">
        <v>0</v>
      </c>
      <c r="G72" s="127">
        <v>-34</v>
      </c>
      <c r="H72" s="128"/>
    </row>
    <row r="73" spans="1:8" ht="31.5">
      <c r="A73" s="124"/>
      <c r="B73" s="113"/>
      <c r="C73" s="139"/>
      <c r="D73" s="139" t="s">
        <v>18</v>
      </c>
      <c r="E73" s="102" t="s">
        <v>19</v>
      </c>
      <c r="F73" s="127">
        <v>0</v>
      </c>
      <c r="G73" s="127">
        <v>-34</v>
      </c>
      <c r="H73" s="128"/>
    </row>
    <row r="74" spans="1:8" ht="15.75">
      <c r="A74" s="124"/>
      <c r="B74" s="134" t="s">
        <v>81</v>
      </c>
      <c r="C74" s="135"/>
      <c r="D74" s="134"/>
      <c r="E74" s="99" t="s">
        <v>82</v>
      </c>
      <c r="F74" s="127">
        <f>F75</f>
        <v>250</v>
      </c>
      <c r="G74" s="127">
        <f>G75</f>
        <v>246.6</v>
      </c>
      <c r="H74" s="128">
        <f t="shared" si="1"/>
        <v>98.64</v>
      </c>
    </row>
    <row r="75" spans="1:8" ht="15.75">
      <c r="A75" s="124"/>
      <c r="B75" s="134"/>
      <c r="C75" s="135" t="s">
        <v>305</v>
      </c>
      <c r="D75" s="134"/>
      <c r="E75" s="103" t="s">
        <v>254</v>
      </c>
      <c r="F75" s="127">
        <f>F76+F79</f>
        <v>250</v>
      </c>
      <c r="G75" s="127">
        <f>G76+G79</f>
        <v>246.6</v>
      </c>
      <c r="H75" s="128">
        <f t="shared" si="1"/>
        <v>98.64</v>
      </c>
    </row>
    <row r="76" spans="1:8" ht="31.5">
      <c r="A76" s="124"/>
      <c r="B76" s="124"/>
      <c r="C76" s="134" t="s">
        <v>306</v>
      </c>
      <c r="D76" s="124"/>
      <c r="E76" s="98" t="s">
        <v>307</v>
      </c>
      <c r="F76" s="127">
        <f>F77</f>
        <v>100</v>
      </c>
      <c r="G76" s="127">
        <f>G77</f>
        <v>96.6</v>
      </c>
      <c r="H76" s="128">
        <f t="shared" si="1"/>
        <v>96.6</v>
      </c>
    </row>
    <row r="77" spans="1:8" ht="15.75">
      <c r="A77" s="124"/>
      <c r="B77" s="124"/>
      <c r="C77" s="134" t="s">
        <v>308</v>
      </c>
      <c r="D77" s="124"/>
      <c r="E77" s="99" t="s">
        <v>309</v>
      </c>
      <c r="F77" s="127">
        <f>F78</f>
        <v>100</v>
      </c>
      <c r="G77" s="127">
        <f>G78</f>
        <v>96.6</v>
      </c>
      <c r="H77" s="128">
        <f t="shared" si="1"/>
        <v>96.6</v>
      </c>
    </row>
    <row r="78" spans="1:8" ht="31.5">
      <c r="A78" s="124"/>
      <c r="B78" s="124"/>
      <c r="C78" s="134"/>
      <c r="D78" s="134" t="s">
        <v>18</v>
      </c>
      <c r="E78" s="99" t="s">
        <v>19</v>
      </c>
      <c r="F78" s="127">
        <v>100</v>
      </c>
      <c r="G78" s="127">
        <v>96.6</v>
      </c>
      <c r="H78" s="128">
        <f t="shared" si="1"/>
        <v>96.6</v>
      </c>
    </row>
    <row r="79" spans="1:8" ht="31.5">
      <c r="A79" s="124"/>
      <c r="B79" s="124"/>
      <c r="C79" s="139" t="s">
        <v>365</v>
      </c>
      <c r="D79" s="140"/>
      <c r="E79" s="102" t="s">
        <v>366</v>
      </c>
      <c r="F79" s="127">
        <f>F80</f>
        <v>150</v>
      </c>
      <c r="G79" s="127">
        <f>G80</f>
        <v>150</v>
      </c>
      <c r="H79" s="128">
        <f t="shared" si="1"/>
        <v>100</v>
      </c>
    </row>
    <row r="80" spans="1:8" ht="47.25">
      <c r="A80" s="124"/>
      <c r="B80" s="124"/>
      <c r="C80" s="139" t="s">
        <v>377</v>
      </c>
      <c r="D80" s="140"/>
      <c r="E80" s="102" t="s">
        <v>378</v>
      </c>
      <c r="F80" s="127">
        <f>F81</f>
        <v>150</v>
      </c>
      <c r="G80" s="127">
        <f>G81</f>
        <v>150</v>
      </c>
      <c r="H80" s="128">
        <f t="shared" si="1"/>
        <v>100</v>
      </c>
    </row>
    <row r="81" spans="1:8" ht="31.5">
      <c r="A81" s="124"/>
      <c r="B81" s="124"/>
      <c r="C81" s="139"/>
      <c r="D81" s="139" t="s">
        <v>18</v>
      </c>
      <c r="E81" s="102" t="s">
        <v>339</v>
      </c>
      <c r="F81" s="127">
        <v>150</v>
      </c>
      <c r="G81" s="127">
        <v>150</v>
      </c>
      <c r="H81" s="128">
        <f t="shared" si="1"/>
        <v>100</v>
      </c>
    </row>
    <row r="82" spans="1:8" ht="31.5">
      <c r="A82" s="124"/>
      <c r="B82" s="134" t="s">
        <v>23</v>
      </c>
      <c r="C82" s="134"/>
      <c r="D82" s="134"/>
      <c r="E82" s="99" t="s">
        <v>24</v>
      </c>
      <c r="F82" s="127">
        <f>F83+F87</f>
        <v>1263.6</v>
      </c>
      <c r="G82" s="127">
        <f>G83+G87</f>
        <v>1156.8999999999999</v>
      </c>
      <c r="H82" s="128">
        <f t="shared" si="1"/>
        <v>91.55587211142766</v>
      </c>
    </row>
    <row r="83" spans="1:8" ht="15.75">
      <c r="A83" s="124"/>
      <c r="B83" s="124"/>
      <c r="C83" s="139" t="s">
        <v>310</v>
      </c>
      <c r="D83" s="139"/>
      <c r="E83" s="102" t="s">
        <v>255</v>
      </c>
      <c r="F83" s="127">
        <f aca="true" t="shared" si="9" ref="F83:G85">F84</f>
        <v>1258.5</v>
      </c>
      <c r="G83" s="127">
        <f t="shared" si="9"/>
        <v>1151.8</v>
      </c>
      <c r="H83" s="128">
        <f t="shared" si="1"/>
        <v>91.52165276122368</v>
      </c>
    </row>
    <row r="84" spans="1:8" ht="31.5">
      <c r="A84" s="124"/>
      <c r="B84" s="124"/>
      <c r="C84" s="139" t="s">
        <v>311</v>
      </c>
      <c r="D84" s="139"/>
      <c r="E84" s="102" t="s">
        <v>312</v>
      </c>
      <c r="F84" s="127">
        <f t="shared" si="9"/>
        <v>1258.5</v>
      </c>
      <c r="G84" s="127">
        <f t="shared" si="9"/>
        <v>1151.8</v>
      </c>
      <c r="H84" s="128">
        <f t="shared" si="1"/>
        <v>91.52165276122368</v>
      </c>
    </row>
    <row r="85" spans="1:8" ht="31.5">
      <c r="A85" s="124"/>
      <c r="B85" s="124"/>
      <c r="C85" s="139" t="s">
        <v>313</v>
      </c>
      <c r="D85" s="139"/>
      <c r="E85" s="102" t="s">
        <v>314</v>
      </c>
      <c r="F85" s="127">
        <f t="shared" si="9"/>
        <v>1258.5</v>
      </c>
      <c r="G85" s="127">
        <f t="shared" si="9"/>
        <v>1151.8</v>
      </c>
      <c r="H85" s="128">
        <f t="shared" si="1"/>
        <v>91.52165276122368</v>
      </c>
    </row>
    <row r="86" spans="1:8" ht="31.5">
      <c r="A86" s="124"/>
      <c r="B86" s="124"/>
      <c r="C86" s="124"/>
      <c r="D86" s="136" t="s">
        <v>18</v>
      </c>
      <c r="E86" s="99" t="s">
        <v>19</v>
      </c>
      <c r="F86" s="127">
        <v>1258.5</v>
      </c>
      <c r="G86" s="127">
        <v>1151.8</v>
      </c>
      <c r="H86" s="128">
        <f t="shared" si="1"/>
        <v>91.52165276122368</v>
      </c>
    </row>
    <row r="87" spans="1:8" ht="47.25">
      <c r="A87" s="124"/>
      <c r="B87" s="124"/>
      <c r="C87" s="112" t="s">
        <v>277</v>
      </c>
      <c r="D87" s="139"/>
      <c r="E87" s="102" t="s">
        <v>278</v>
      </c>
      <c r="F87" s="127">
        <f aca="true" t="shared" si="10" ref="F87:G90">F88</f>
        <v>5.1</v>
      </c>
      <c r="G87" s="127">
        <f t="shared" si="10"/>
        <v>5.1</v>
      </c>
      <c r="H87" s="128">
        <f aca="true" t="shared" si="11" ref="H87:H153">G87/F87*100</f>
        <v>100</v>
      </c>
    </row>
    <row r="88" spans="1:8" ht="94.5">
      <c r="A88" s="124"/>
      <c r="B88" s="124"/>
      <c r="C88" s="112" t="s">
        <v>315</v>
      </c>
      <c r="D88" s="139"/>
      <c r="E88" s="102" t="s">
        <v>316</v>
      </c>
      <c r="F88" s="127">
        <f t="shared" si="10"/>
        <v>5.1</v>
      </c>
      <c r="G88" s="127">
        <f t="shared" si="10"/>
        <v>5.1</v>
      </c>
      <c r="H88" s="128">
        <f t="shared" si="11"/>
        <v>100</v>
      </c>
    </row>
    <row r="89" spans="1:8" ht="80.25" customHeight="1">
      <c r="A89" s="124"/>
      <c r="B89" s="124"/>
      <c r="C89" s="112" t="s">
        <v>317</v>
      </c>
      <c r="D89" s="139"/>
      <c r="E89" s="102" t="s">
        <v>318</v>
      </c>
      <c r="F89" s="127">
        <f t="shared" si="10"/>
        <v>5.1</v>
      </c>
      <c r="G89" s="127">
        <f t="shared" si="10"/>
        <v>5.1</v>
      </c>
      <c r="H89" s="128">
        <f t="shared" si="11"/>
        <v>100</v>
      </c>
    </row>
    <row r="90" spans="1:8" ht="78.75">
      <c r="A90" s="124"/>
      <c r="B90" s="124"/>
      <c r="C90" s="112" t="s">
        <v>319</v>
      </c>
      <c r="D90" s="139"/>
      <c r="E90" s="102" t="s">
        <v>320</v>
      </c>
      <c r="F90" s="127">
        <f t="shared" si="10"/>
        <v>5.1</v>
      </c>
      <c r="G90" s="128">
        <f t="shared" si="10"/>
        <v>5.1</v>
      </c>
      <c r="H90" s="128">
        <f t="shared" si="11"/>
        <v>100</v>
      </c>
    </row>
    <row r="91" spans="1:8" ht="31.5">
      <c r="A91" s="124"/>
      <c r="B91" s="124"/>
      <c r="C91" s="135"/>
      <c r="D91" s="134" t="s">
        <v>18</v>
      </c>
      <c r="E91" s="99" t="s">
        <v>19</v>
      </c>
      <c r="F91" s="127">
        <v>5.1</v>
      </c>
      <c r="G91" s="127">
        <v>5.1</v>
      </c>
      <c r="H91" s="128">
        <f t="shared" si="11"/>
        <v>100</v>
      </c>
    </row>
    <row r="92" spans="1:8" ht="15.75">
      <c r="A92" s="124"/>
      <c r="B92" s="141" t="s">
        <v>117</v>
      </c>
      <c r="C92" s="142"/>
      <c r="D92" s="142"/>
      <c r="E92" s="104" t="s">
        <v>321</v>
      </c>
      <c r="F92" s="125">
        <f aca="true" t="shared" si="12" ref="F92:G94">F93</f>
        <v>89.7</v>
      </c>
      <c r="G92" s="125">
        <f t="shared" si="12"/>
        <v>89.7</v>
      </c>
      <c r="H92" s="126">
        <f t="shared" si="11"/>
        <v>100</v>
      </c>
    </row>
    <row r="93" spans="1:8" ht="15.75">
      <c r="A93" s="124"/>
      <c r="B93" s="113" t="s">
        <v>243</v>
      </c>
      <c r="C93" s="139"/>
      <c r="D93" s="139"/>
      <c r="E93" s="102" t="s">
        <v>240</v>
      </c>
      <c r="F93" s="127">
        <f t="shared" si="12"/>
        <v>89.7</v>
      </c>
      <c r="G93" s="127">
        <f t="shared" si="12"/>
        <v>89.7</v>
      </c>
      <c r="H93" s="128">
        <f t="shared" si="11"/>
        <v>100</v>
      </c>
    </row>
    <row r="94" spans="1:8" ht="47.25">
      <c r="A94" s="124"/>
      <c r="B94" s="113"/>
      <c r="C94" s="112" t="s">
        <v>277</v>
      </c>
      <c r="D94" s="139"/>
      <c r="E94" s="102" t="s">
        <v>278</v>
      </c>
      <c r="F94" s="127">
        <f t="shared" si="12"/>
        <v>89.7</v>
      </c>
      <c r="G94" s="127">
        <f t="shared" si="12"/>
        <v>89.7</v>
      </c>
      <c r="H94" s="128">
        <f t="shared" si="11"/>
        <v>100</v>
      </c>
    </row>
    <row r="95" spans="1:8" ht="94.5">
      <c r="A95" s="124"/>
      <c r="B95" s="113"/>
      <c r="C95" s="112" t="s">
        <v>315</v>
      </c>
      <c r="D95" s="139"/>
      <c r="E95" s="102" t="s">
        <v>316</v>
      </c>
      <c r="F95" s="127">
        <f aca="true" t="shared" si="13" ref="F95:G97">F96</f>
        <v>89.7</v>
      </c>
      <c r="G95" s="127">
        <f t="shared" si="13"/>
        <v>89.7</v>
      </c>
      <c r="H95" s="128">
        <f t="shared" si="11"/>
        <v>100</v>
      </c>
    </row>
    <row r="96" spans="1:8" ht="82.5" customHeight="1">
      <c r="A96" s="124"/>
      <c r="B96" s="113"/>
      <c r="C96" s="112" t="s">
        <v>317</v>
      </c>
      <c r="D96" s="139"/>
      <c r="E96" s="102" t="s">
        <v>318</v>
      </c>
      <c r="F96" s="127">
        <f t="shared" si="13"/>
        <v>89.7</v>
      </c>
      <c r="G96" s="127">
        <f t="shared" si="13"/>
        <v>89.7</v>
      </c>
      <c r="H96" s="128">
        <f t="shared" si="11"/>
        <v>100</v>
      </c>
    </row>
    <row r="97" spans="1:8" ht="48" customHeight="1">
      <c r="A97" s="124"/>
      <c r="B97" s="113"/>
      <c r="C97" s="112" t="s">
        <v>322</v>
      </c>
      <c r="D97" s="139"/>
      <c r="E97" s="102" t="s">
        <v>323</v>
      </c>
      <c r="F97" s="127">
        <f t="shared" si="13"/>
        <v>89.7</v>
      </c>
      <c r="G97" s="127">
        <f t="shared" si="13"/>
        <v>89.7</v>
      </c>
      <c r="H97" s="128">
        <f t="shared" si="11"/>
        <v>100</v>
      </c>
    </row>
    <row r="98" spans="1:8" ht="31.5">
      <c r="A98" s="124"/>
      <c r="B98" s="113"/>
      <c r="C98" s="112"/>
      <c r="D98" s="139" t="s">
        <v>18</v>
      </c>
      <c r="E98" s="102" t="s">
        <v>19</v>
      </c>
      <c r="F98" s="127">
        <v>89.7</v>
      </c>
      <c r="G98" s="127">
        <v>89.7</v>
      </c>
      <c r="H98" s="128">
        <f t="shared" si="11"/>
        <v>100</v>
      </c>
    </row>
    <row r="99" spans="1:8" ht="15.75">
      <c r="A99" s="124"/>
      <c r="B99" s="141" t="s">
        <v>30</v>
      </c>
      <c r="C99" s="142"/>
      <c r="D99" s="143"/>
      <c r="E99" s="105" t="s">
        <v>39</v>
      </c>
      <c r="F99" s="127">
        <f aca="true" t="shared" si="14" ref="F99:G104">F100</f>
        <v>49.6</v>
      </c>
      <c r="G99" s="127">
        <f t="shared" si="14"/>
        <v>49.6</v>
      </c>
      <c r="H99" s="128">
        <f t="shared" si="11"/>
        <v>100</v>
      </c>
    </row>
    <row r="100" spans="1:8" ht="15.75">
      <c r="A100" s="124"/>
      <c r="B100" s="113" t="s">
        <v>31</v>
      </c>
      <c r="C100" s="139"/>
      <c r="D100" s="112"/>
      <c r="E100" s="106" t="s">
        <v>40</v>
      </c>
      <c r="F100" s="127">
        <f t="shared" si="14"/>
        <v>49.6</v>
      </c>
      <c r="G100" s="127">
        <f t="shared" si="14"/>
        <v>49.6</v>
      </c>
      <c r="H100" s="128">
        <f t="shared" si="11"/>
        <v>100</v>
      </c>
    </row>
    <row r="101" spans="1:8" ht="47.25">
      <c r="A101" s="124"/>
      <c r="B101" s="113"/>
      <c r="C101" s="139" t="s">
        <v>324</v>
      </c>
      <c r="D101" s="140"/>
      <c r="E101" s="106" t="s">
        <v>325</v>
      </c>
      <c r="F101" s="127">
        <f t="shared" si="14"/>
        <v>49.6</v>
      </c>
      <c r="G101" s="127">
        <f t="shared" si="14"/>
        <v>49.6</v>
      </c>
      <c r="H101" s="128">
        <f t="shared" si="11"/>
        <v>100</v>
      </c>
    </row>
    <row r="102" spans="1:8" ht="15.75">
      <c r="A102" s="124"/>
      <c r="B102" s="113"/>
      <c r="C102" s="139" t="s">
        <v>326</v>
      </c>
      <c r="D102" s="144"/>
      <c r="E102" s="106" t="s">
        <v>121</v>
      </c>
      <c r="F102" s="127">
        <f t="shared" si="14"/>
        <v>49.6</v>
      </c>
      <c r="G102" s="127">
        <f t="shared" si="14"/>
        <v>49.6</v>
      </c>
      <c r="H102" s="128">
        <f t="shared" si="11"/>
        <v>100</v>
      </c>
    </row>
    <row r="103" spans="1:8" ht="31.5">
      <c r="A103" s="124"/>
      <c r="B103" s="113"/>
      <c r="C103" s="139" t="s">
        <v>327</v>
      </c>
      <c r="D103" s="144"/>
      <c r="E103" s="102" t="s">
        <v>328</v>
      </c>
      <c r="F103" s="127">
        <f t="shared" si="14"/>
        <v>49.6</v>
      </c>
      <c r="G103" s="127">
        <f t="shared" si="14"/>
        <v>49.6</v>
      </c>
      <c r="H103" s="128">
        <f t="shared" si="11"/>
        <v>100</v>
      </c>
    </row>
    <row r="104" spans="1:8" ht="31.5">
      <c r="A104" s="124"/>
      <c r="B104" s="113"/>
      <c r="C104" s="139" t="s">
        <v>329</v>
      </c>
      <c r="D104" s="144"/>
      <c r="E104" s="107" t="s">
        <v>330</v>
      </c>
      <c r="F104" s="127">
        <f t="shared" si="14"/>
        <v>49.6</v>
      </c>
      <c r="G104" s="127">
        <f t="shared" si="14"/>
        <v>49.6</v>
      </c>
      <c r="H104" s="128">
        <f t="shared" si="11"/>
        <v>100</v>
      </c>
    </row>
    <row r="105" spans="1:8" ht="31.5">
      <c r="A105" s="124"/>
      <c r="B105" s="113"/>
      <c r="C105" s="139"/>
      <c r="D105" s="145" t="s">
        <v>5</v>
      </c>
      <c r="E105" s="102" t="s">
        <v>331</v>
      </c>
      <c r="F105" s="127">
        <v>49.6</v>
      </c>
      <c r="G105" s="127">
        <v>49.6</v>
      </c>
      <c r="H105" s="128">
        <f t="shared" si="11"/>
        <v>100</v>
      </c>
    </row>
    <row r="106" spans="1:8" ht="21" customHeight="1">
      <c r="A106" s="89">
        <v>631</v>
      </c>
      <c r="B106" s="141"/>
      <c r="C106" s="142"/>
      <c r="D106" s="146"/>
      <c r="E106" s="104" t="s">
        <v>116</v>
      </c>
      <c r="F106" s="125">
        <f>F107+F114</f>
        <v>1211.6999999999998</v>
      </c>
      <c r="G106" s="125">
        <f>G107+G114</f>
        <v>1211.6999999999998</v>
      </c>
      <c r="H106" s="128">
        <f t="shared" si="11"/>
        <v>100</v>
      </c>
    </row>
    <row r="107" spans="1:8" ht="15.75">
      <c r="A107" s="124"/>
      <c r="B107" s="141" t="s">
        <v>25</v>
      </c>
      <c r="C107" s="142"/>
      <c r="D107" s="142"/>
      <c r="E107" s="104" t="s">
        <v>334</v>
      </c>
      <c r="F107" s="127">
        <f aca="true" t="shared" si="15" ref="F107:G110">F108</f>
        <v>1183.6</v>
      </c>
      <c r="G107" s="127">
        <f t="shared" si="15"/>
        <v>1183.6</v>
      </c>
      <c r="H107" s="128">
        <f t="shared" si="11"/>
        <v>100</v>
      </c>
    </row>
    <row r="108" spans="1:8" ht="15.75">
      <c r="A108" s="124"/>
      <c r="B108" s="113" t="s">
        <v>26</v>
      </c>
      <c r="C108" s="139"/>
      <c r="D108" s="139"/>
      <c r="E108" s="102" t="s">
        <v>27</v>
      </c>
      <c r="F108" s="127">
        <f t="shared" si="15"/>
        <v>1183.6</v>
      </c>
      <c r="G108" s="127">
        <f t="shared" si="15"/>
        <v>1183.6</v>
      </c>
      <c r="H108" s="128">
        <f t="shared" si="11"/>
        <v>100</v>
      </c>
    </row>
    <row r="109" spans="1:8" ht="47.25">
      <c r="A109" s="124"/>
      <c r="B109" s="113"/>
      <c r="C109" s="139" t="s">
        <v>324</v>
      </c>
      <c r="D109" s="140"/>
      <c r="E109" s="106" t="s">
        <v>325</v>
      </c>
      <c r="F109" s="127">
        <f t="shared" si="15"/>
        <v>1183.6</v>
      </c>
      <c r="G109" s="127">
        <f t="shared" si="15"/>
        <v>1183.6</v>
      </c>
      <c r="H109" s="128">
        <f t="shared" si="11"/>
        <v>100</v>
      </c>
    </row>
    <row r="110" spans="1:8" ht="15.75">
      <c r="A110" s="124"/>
      <c r="B110" s="113"/>
      <c r="C110" s="112" t="s">
        <v>335</v>
      </c>
      <c r="D110" s="139"/>
      <c r="E110" s="107" t="s">
        <v>250</v>
      </c>
      <c r="F110" s="127">
        <f t="shared" si="15"/>
        <v>1183.6</v>
      </c>
      <c r="G110" s="127">
        <f t="shared" si="15"/>
        <v>1183.6</v>
      </c>
      <c r="H110" s="128">
        <f t="shared" si="11"/>
        <v>100</v>
      </c>
    </row>
    <row r="111" spans="1:8" ht="15.75">
      <c r="A111" s="124"/>
      <c r="B111" s="113"/>
      <c r="C111" s="112" t="s">
        <v>336</v>
      </c>
      <c r="D111" s="139"/>
      <c r="E111" s="102" t="s">
        <v>337</v>
      </c>
      <c r="F111" s="127">
        <f>F112</f>
        <v>1183.6</v>
      </c>
      <c r="G111" s="127">
        <f>G112</f>
        <v>1183.6</v>
      </c>
      <c r="H111" s="128">
        <f t="shared" si="11"/>
        <v>100</v>
      </c>
    </row>
    <row r="112" spans="1:8" ht="31.5">
      <c r="A112" s="124"/>
      <c r="B112" s="113"/>
      <c r="C112" s="139" t="s">
        <v>338</v>
      </c>
      <c r="D112" s="139"/>
      <c r="E112" s="106" t="s">
        <v>314</v>
      </c>
      <c r="F112" s="129">
        <f>F113</f>
        <v>1183.6</v>
      </c>
      <c r="G112" s="129">
        <f>G113</f>
        <v>1183.6</v>
      </c>
      <c r="H112" s="130">
        <f t="shared" si="11"/>
        <v>100</v>
      </c>
    </row>
    <row r="113" spans="1:8" ht="31.5">
      <c r="A113" s="124"/>
      <c r="B113" s="113"/>
      <c r="C113" s="139"/>
      <c r="D113" s="139" t="s">
        <v>18</v>
      </c>
      <c r="E113" s="102" t="s">
        <v>339</v>
      </c>
      <c r="F113" s="127">
        <v>1183.6</v>
      </c>
      <c r="G113" s="127">
        <v>1183.6</v>
      </c>
      <c r="H113" s="128">
        <f t="shared" si="11"/>
        <v>100</v>
      </c>
    </row>
    <row r="114" spans="1:8" ht="15.75">
      <c r="A114" s="124"/>
      <c r="B114" s="141" t="s">
        <v>28</v>
      </c>
      <c r="C114" s="147"/>
      <c r="D114" s="142"/>
      <c r="E114" s="104" t="s">
        <v>35</v>
      </c>
      <c r="F114" s="127">
        <f aca="true" t="shared" si="16" ref="F114:G119">F115</f>
        <v>28.1</v>
      </c>
      <c r="G114" s="127">
        <f t="shared" si="16"/>
        <v>28.1</v>
      </c>
      <c r="H114" s="128">
        <f t="shared" si="11"/>
        <v>100</v>
      </c>
    </row>
    <row r="115" spans="1:8" ht="15.75">
      <c r="A115" s="124"/>
      <c r="B115" s="113" t="s">
        <v>180</v>
      </c>
      <c r="C115" s="140"/>
      <c r="D115" s="139"/>
      <c r="E115" s="108" t="s">
        <v>29</v>
      </c>
      <c r="F115" s="127">
        <f t="shared" si="16"/>
        <v>28.1</v>
      </c>
      <c r="G115" s="127">
        <f t="shared" si="16"/>
        <v>28.1</v>
      </c>
      <c r="H115" s="128">
        <f t="shared" si="11"/>
        <v>100</v>
      </c>
    </row>
    <row r="116" spans="1:8" ht="33.75" customHeight="1">
      <c r="A116" s="124"/>
      <c r="B116" s="113"/>
      <c r="C116" s="139" t="s">
        <v>324</v>
      </c>
      <c r="D116" s="140"/>
      <c r="E116" s="106" t="s">
        <v>249</v>
      </c>
      <c r="F116" s="127">
        <f t="shared" si="16"/>
        <v>28.1</v>
      </c>
      <c r="G116" s="127">
        <f t="shared" si="16"/>
        <v>28.1</v>
      </c>
      <c r="H116" s="128">
        <f t="shared" si="11"/>
        <v>100</v>
      </c>
    </row>
    <row r="117" spans="1:8" ht="15.75">
      <c r="A117" s="124"/>
      <c r="B117" s="113"/>
      <c r="C117" s="112" t="s">
        <v>335</v>
      </c>
      <c r="D117" s="140"/>
      <c r="E117" s="107" t="s">
        <v>250</v>
      </c>
      <c r="F117" s="127">
        <f t="shared" si="16"/>
        <v>28.1</v>
      </c>
      <c r="G117" s="127">
        <f t="shared" si="16"/>
        <v>28.1</v>
      </c>
      <c r="H117" s="128">
        <f t="shared" si="11"/>
        <v>100</v>
      </c>
    </row>
    <row r="118" spans="1:8" ht="15.75">
      <c r="A118" s="124"/>
      <c r="B118" s="113"/>
      <c r="C118" s="112" t="s">
        <v>336</v>
      </c>
      <c r="D118" s="140"/>
      <c r="E118" s="102" t="s">
        <v>337</v>
      </c>
      <c r="F118" s="127">
        <f t="shared" si="16"/>
        <v>28.1</v>
      </c>
      <c r="G118" s="127">
        <f t="shared" si="16"/>
        <v>28.1</v>
      </c>
      <c r="H118" s="128">
        <f t="shared" si="11"/>
        <v>100</v>
      </c>
    </row>
    <row r="119" spans="1:8" ht="94.5">
      <c r="A119" s="124"/>
      <c r="B119" s="113"/>
      <c r="C119" s="139" t="s">
        <v>340</v>
      </c>
      <c r="D119" s="140"/>
      <c r="E119" s="109" t="s">
        <v>341</v>
      </c>
      <c r="F119" s="127">
        <f t="shared" si="16"/>
        <v>28.1</v>
      </c>
      <c r="G119" s="127">
        <f t="shared" si="16"/>
        <v>28.1</v>
      </c>
      <c r="H119" s="128">
        <f t="shared" si="11"/>
        <v>100</v>
      </c>
    </row>
    <row r="120" spans="1:8" ht="31.5">
      <c r="A120" s="124"/>
      <c r="B120" s="113"/>
      <c r="C120" s="139"/>
      <c r="D120" s="112">
        <v>600</v>
      </c>
      <c r="E120" s="102" t="s">
        <v>19</v>
      </c>
      <c r="F120" s="127">
        <v>28.1</v>
      </c>
      <c r="G120" s="127">
        <v>28.1</v>
      </c>
      <c r="H120" s="128">
        <f t="shared" si="11"/>
        <v>100</v>
      </c>
    </row>
    <row r="121" spans="1:8" ht="15.75">
      <c r="A121" s="148">
        <v>705</v>
      </c>
      <c r="B121" s="149"/>
      <c r="C121" s="150"/>
      <c r="D121" s="150"/>
      <c r="E121" s="110" t="s">
        <v>203</v>
      </c>
      <c r="F121" s="127">
        <f>F122+F145+F152+F159+F171+F208+F215+F222+F229</f>
        <v>15480.000000000002</v>
      </c>
      <c r="G121" s="127">
        <f>G122+G145+G152+G159+G171+G208+G215+G222+G229</f>
        <v>15480.000000000002</v>
      </c>
      <c r="H121" s="128">
        <f t="shared" si="11"/>
        <v>100</v>
      </c>
    </row>
    <row r="122" spans="1:8" ht="15.75">
      <c r="A122" s="151"/>
      <c r="B122" s="152" t="s">
        <v>0</v>
      </c>
      <c r="C122" s="150"/>
      <c r="D122" s="150"/>
      <c r="E122" s="110" t="s">
        <v>72</v>
      </c>
      <c r="F122" s="127">
        <f>F123+F129+F138</f>
        <v>1866</v>
      </c>
      <c r="G122" s="127">
        <f>G123+G129+G138</f>
        <v>1866</v>
      </c>
      <c r="H122" s="128">
        <f t="shared" si="11"/>
        <v>100</v>
      </c>
    </row>
    <row r="123" spans="1:8" ht="31.5">
      <c r="A123" s="151"/>
      <c r="B123" s="153" t="s">
        <v>1</v>
      </c>
      <c r="C123" s="150"/>
      <c r="D123" s="150"/>
      <c r="E123" s="111" t="s">
        <v>2</v>
      </c>
      <c r="F123" s="127">
        <f aca="true" t="shared" si="17" ref="F123:G127">F124</f>
        <v>614.9</v>
      </c>
      <c r="G123" s="127">
        <f t="shared" si="17"/>
        <v>614.9</v>
      </c>
      <c r="H123" s="128">
        <f t="shared" si="11"/>
        <v>100</v>
      </c>
    </row>
    <row r="124" spans="1:8" ht="47.25">
      <c r="A124" s="112"/>
      <c r="B124" s="113"/>
      <c r="C124" s="139" t="s">
        <v>257</v>
      </c>
      <c r="D124" s="154"/>
      <c r="E124" s="106" t="s">
        <v>244</v>
      </c>
      <c r="F124" s="127">
        <f t="shared" si="17"/>
        <v>614.9</v>
      </c>
      <c r="G124" s="127">
        <f t="shared" si="17"/>
        <v>614.9</v>
      </c>
      <c r="H124" s="128">
        <f t="shared" si="11"/>
        <v>100</v>
      </c>
    </row>
    <row r="125" spans="1:8" ht="47.25">
      <c r="A125" s="112"/>
      <c r="B125" s="113"/>
      <c r="C125" s="139" t="s">
        <v>259</v>
      </c>
      <c r="D125" s="154"/>
      <c r="E125" s="106" t="s">
        <v>245</v>
      </c>
      <c r="F125" s="127">
        <f t="shared" si="17"/>
        <v>614.9</v>
      </c>
      <c r="G125" s="127">
        <f t="shared" si="17"/>
        <v>614.9</v>
      </c>
      <c r="H125" s="128">
        <f t="shared" si="11"/>
        <v>100</v>
      </c>
    </row>
    <row r="126" spans="1:8" ht="31.5">
      <c r="A126" s="112"/>
      <c r="B126" s="113"/>
      <c r="C126" s="139" t="s">
        <v>261</v>
      </c>
      <c r="D126" s="154"/>
      <c r="E126" s="106" t="s">
        <v>262</v>
      </c>
      <c r="F126" s="127">
        <f t="shared" si="17"/>
        <v>614.9</v>
      </c>
      <c r="G126" s="127">
        <f t="shared" si="17"/>
        <v>614.9</v>
      </c>
      <c r="H126" s="128">
        <f t="shared" si="11"/>
        <v>100</v>
      </c>
    </row>
    <row r="127" spans="1:8" ht="15.75">
      <c r="A127" s="112"/>
      <c r="B127" s="113"/>
      <c r="C127" s="139" t="s">
        <v>342</v>
      </c>
      <c r="D127" s="154"/>
      <c r="E127" s="106" t="s">
        <v>343</v>
      </c>
      <c r="F127" s="127">
        <f t="shared" si="17"/>
        <v>614.9</v>
      </c>
      <c r="G127" s="127">
        <f t="shared" si="17"/>
        <v>614.9</v>
      </c>
      <c r="H127" s="128">
        <f t="shared" si="11"/>
        <v>100</v>
      </c>
    </row>
    <row r="128" spans="1:8" ht="66.75" customHeight="1">
      <c r="A128" s="112"/>
      <c r="B128" s="113"/>
      <c r="C128" s="139"/>
      <c r="D128" s="139" t="s">
        <v>3</v>
      </c>
      <c r="E128" s="102" t="s">
        <v>60</v>
      </c>
      <c r="F128" s="127">
        <v>614.9</v>
      </c>
      <c r="G128" s="127">
        <v>614.9</v>
      </c>
      <c r="H128" s="128">
        <f t="shared" si="11"/>
        <v>100</v>
      </c>
    </row>
    <row r="129" spans="1:8" ht="47.25">
      <c r="A129" s="112"/>
      <c r="B129" s="113" t="s">
        <v>8</v>
      </c>
      <c r="C129" s="139"/>
      <c r="D129" s="139"/>
      <c r="E129" s="102" t="s">
        <v>9</v>
      </c>
      <c r="F129" s="127">
        <f>F130+F134</f>
        <v>1194.2</v>
      </c>
      <c r="G129" s="127">
        <f>G130+G134</f>
        <v>1194.2</v>
      </c>
      <c r="H129" s="128">
        <f t="shared" si="11"/>
        <v>100</v>
      </c>
    </row>
    <row r="130" spans="1:8" ht="15.75">
      <c r="A130" s="112"/>
      <c r="B130" s="113"/>
      <c r="C130" s="139" t="s">
        <v>268</v>
      </c>
      <c r="D130" s="139"/>
      <c r="E130" s="102" t="s">
        <v>73</v>
      </c>
      <c r="F130" s="127">
        <f>F131+F132+F133</f>
        <v>1148.7</v>
      </c>
      <c r="G130" s="127">
        <f>G131+G132+G133</f>
        <v>1148.7</v>
      </c>
      <c r="H130" s="128">
        <f t="shared" si="11"/>
        <v>100</v>
      </c>
    </row>
    <row r="131" spans="1:8" ht="65.25" customHeight="1">
      <c r="A131" s="112"/>
      <c r="B131" s="113"/>
      <c r="C131" s="139"/>
      <c r="D131" s="139" t="s">
        <v>3</v>
      </c>
      <c r="E131" s="102" t="s">
        <v>60</v>
      </c>
      <c r="F131" s="127">
        <v>1043.1</v>
      </c>
      <c r="G131" s="127">
        <v>1043.1</v>
      </c>
      <c r="H131" s="128">
        <f t="shared" si="11"/>
        <v>100</v>
      </c>
    </row>
    <row r="132" spans="1:8" ht="31.5">
      <c r="A132" s="112"/>
      <c r="B132" s="113"/>
      <c r="C132" s="139"/>
      <c r="D132" s="139" t="s">
        <v>5</v>
      </c>
      <c r="E132" s="102" t="s">
        <v>331</v>
      </c>
      <c r="F132" s="127">
        <v>105.2</v>
      </c>
      <c r="G132" s="127">
        <v>105.2</v>
      </c>
      <c r="H132" s="128">
        <f t="shared" si="11"/>
        <v>100</v>
      </c>
    </row>
    <row r="133" spans="1:8" ht="15.75">
      <c r="A133" s="112"/>
      <c r="B133" s="113"/>
      <c r="C133" s="139"/>
      <c r="D133" s="139" t="s">
        <v>6</v>
      </c>
      <c r="E133" s="102" t="s">
        <v>7</v>
      </c>
      <c r="F133" s="127">
        <v>0.4</v>
      </c>
      <c r="G133" s="127">
        <v>0.4</v>
      </c>
      <c r="H133" s="128">
        <f t="shared" si="11"/>
        <v>100</v>
      </c>
    </row>
    <row r="134" spans="1:8" ht="31.5">
      <c r="A134" s="124"/>
      <c r="B134" s="137"/>
      <c r="C134" s="155" t="s">
        <v>264</v>
      </c>
      <c r="D134" s="139"/>
      <c r="E134" s="102" t="s">
        <v>246</v>
      </c>
      <c r="F134" s="127">
        <f aca="true" t="shared" si="18" ref="F134:G136">F135</f>
        <v>45.5</v>
      </c>
      <c r="G134" s="127">
        <f t="shared" si="18"/>
        <v>45.5</v>
      </c>
      <c r="H134" s="128">
        <f t="shared" si="11"/>
        <v>100</v>
      </c>
    </row>
    <row r="135" spans="1:8" ht="47.25">
      <c r="A135" s="124"/>
      <c r="B135" s="124"/>
      <c r="C135" s="112" t="s">
        <v>344</v>
      </c>
      <c r="D135" s="139"/>
      <c r="E135" s="102" t="s">
        <v>345</v>
      </c>
      <c r="F135" s="127">
        <f t="shared" si="18"/>
        <v>45.5</v>
      </c>
      <c r="G135" s="127">
        <f t="shared" si="18"/>
        <v>45.5</v>
      </c>
      <c r="H135" s="128">
        <f t="shared" si="11"/>
        <v>100</v>
      </c>
    </row>
    <row r="136" spans="1:8" ht="63">
      <c r="A136" s="124"/>
      <c r="B136" s="124"/>
      <c r="C136" s="112" t="s">
        <v>346</v>
      </c>
      <c r="D136" s="139"/>
      <c r="E136" s="102" t="s">
        <v>74</v>
      </c>
      <c r="F136" s="127">
        <f t="shared" si="18"/>
        <v>45.5</v>
      </c>
      <c r="G136" s="127">
        <f t="shared" si="18"/>
        <v>45.5</v>
      </c>
      <c r="H136" s="128">
        <f t="shared" si="11"/>
        <v>100</v>
      </c>
    </row>
    <row r="137" spans="1:8" ht="15.75">
      <c r="A137" s="124"/>
      <c r="B137" s="124"/>
      <c r="C137" s="154"/>
      <c r="D137" s="139" t="s">
        <v>37</v>
      </c>
      <c r="E137" s="102" t="s">
        <v>38</v>
      </c>
      <c r="F137" s="127">
        <v>45.5</v>
      </c>
      <c r="G137" s="127">
        <v>45.5</v>
      </c>
      <c r="H137" s="128">
        <f t="shared" si="11"/>
        <v>100</v>
      </c>
    </row>
    <row r="138" spans="1:8" ht="15.75">
      <c r="A138" s="124"/>
      <c r="B138" s="113" t="s">
        <v>12</v>
      </c>
      <c r="C138" s="139"/>
      <c r="D138" s="139"/>
      <c r="E138" s="102" t="s">
        <v>13</v>
      </c>
      <c r="F138" s="127">
        <f>F139</f>
        <v>56.9</v>
      </c>
      <c r="G138" s="127">
        <f>G139</f>
        <v>56.9</v>
      </c>
      <c r="H138" s="128">
        <f t="shared" si="11"/>
        <v>100</v>
      </c>
    </row>
    <row r="139" spans="1:8" ht="31.5">
      <c r="A139" s="124"/>
      <c r="B139" s="113"/>
      <c r="C139" s="139" t="s">
        <v>264</v>
      </c>
      <c r="D139" s="139"/>
      <c r="E139" s="102" t="s">
        <v>246</v>
      </c>
      <c r="F139" s="127">
        <f aca="true" t="shared" si="19" ref="F139:G141">F140</f>
        <v>56.9</v>
      </c>
      <c r="G139" s="127">
        <f t="shared" si="19"/>
        <v>56.9</v>
      </c>
      <c r="H139" s="128">
        <f t="shared" si="11"/>
        <v>100</v>
      </c>
    </row>
    <row r="140" spans="1:8" ht="78.75">
      <c r="A140" s="124"/>
      <c r="B140" s="113"/>
      <c r="C140" s="139" t="s">
        <v>265</v>
      </c>
      <c r="D140" s="139"/>
      <c r="E140" s="102" t="s">
        <v>266</v>
      </c>
      <c r="F140" s="127">
        <f>F141+F143</f>
        <v>56.9</v>
      </c>
      <c r="G140" s="127">
        <f>G141+G143</f>
        <v>56.9</v>
      </c>
      <c r="H140" s="128">
        <f t="shared" si="11"/>
        <v>100</v>
      </c>
    </row>
    <row r="141" spans="1:8" ht="31.5">
      <c r="A141" s="124"/>
      <c r="B141" s="113"/>
      <c r="C141" s="139" t="s">
        <v>267</v>
      </c>
      <c r="D141" s="139"/>
      <c r="E141" s="102" t="s">
        <v>276</v>
      </c>
      <c r="F141" s="127">
        <f t="shared" si="19"/>
        <v>31.9</v>
      </c>
      <c r="G141" s="127">
        <f t="shared" si="19"/>
        <v>31.9</v>
      </c>
      <c r="H141" s="128">
        <f t="shared" si="11"/>
        <v>100</v>
      </c>
    </row>
    <row r="142" spans="1:8" ht="31.5">
      <c r="A142" s="124"/>
      <c r="B142" s="113"/>
      <c r="C142" s="140"/>
      <c r="D142" s="139" t="s">
        <v>5</v>
      </c>
      <c r="E142" s="102" t="s">
        <v>331</v>
      </c>
      <c r="F142" s="127">
        <v>31.9</v>
      </c>
      <c r="G142" s="127">
        <v>31.9</v>
      </c>
      <c r="H142" s="128">
        <f t="shared" si="11"/>
        <v>100</v>
      </c>
    </row>
    <row r="143" spans="1:8" ht="15.75">
      <c r="A143" s="124"/>
      <c r="B143" s="113"/>
      <c r="C143" s="139" t="s">
        <v>347</v>
      </c>
      <c r="D143" s="139"/>
      <c r="E143" s="102" t="s">
        <v>348</v>
      </c>
      <c r="F143" s="127">
        <f>F144</f>
        <v>25</v>
      </c>
      <c r="G143" s="127">
        <f>G144</f>
        <v>25</v>
      </c>
      <c r="H143" s="128">
        <f t="shared" si="11"/>
        <v>100</v>
      </c>
    </row>
    <row r="144" spans="1:8" ht="15.75">
      <c r="A144" s="124"/>
      <c r="B144" s="113"/>
      <c r="C144" s="140"/>
      <c r="D144" s="139" t="s">
        <v>6</v>
      </c>
      <c r="E144" s="102" t="s">
        <v>7</v>
      </c>
      <c r="F144" s="127">
        <v>25</v>
      </c>
      <c r="G144" s="127">
        <v>25</v>
      </c>
      <c r="H144" s="128">
        <f t="shared" si="11"/>
        <v>100</v>
      </c>
    </row>
    <row r="145" spans="1:8" ht="15.75">
      <c r="A145" s="124"/>
      <c r="B145" s="141" t="s">
        <v>285</v>
      </c>
      <c r="C145" s="142"/>
      <c r="D145" s="142"/>
      <c r="E145" s="104" t="s">
        <v>241</v>
      </c>
      <c r="F145" s="127">
        <f>F146</f>
        <v>59.4</v>
      </c>
      <c r="G145" s="127">
        <f>G146</f>
        <v>59.4</v>
      </c>
      <c r="H145" s="128">
        <f t="shared" si="11"/>
        <v>100</v>
      </c>
    </row>
    <row r="146" spans="1:8" ht="15.75">
      <c r="A146" s="124"/>
      <c r="B146" s="113" t="s">
        <v>242</v>
      </c>
      <c r="C146" s="139"/>
      <c r="D146" s="139"/>
      <c r="E146" s="102" t="s">
        <v>239</v>
      </c>
      <c r="F146" s="127">
        <f>F147</f>
        <v>59.4</v>
      </c>
      <c r="G146" s="127">
        <f>G147</f>
        <v>59.4</v>
      </c>
      <c r="H146" s="128">
        <f t="shared" si="11"/>
        <v>100</v>
      </c>
    </row>
    <row r="147" spans="1:8" ht="47.25">
      <c r="A147" s="124"/>
      <c r="B147" s="113"/>
      <c r="C147" s="139" t="s">
        <v>277</v>
      </c>
      <c r="D147" s="139"/>
      <c r="E147" s="102" t="s">
        <v>278</v>
      </c>
      <c r="F147" s="127">
        <f aca="true" t="shared" si="20" ref="F147:G150">F148</f>
        <v>59.4</v>
      </c>
      <c r="G147" s="127">
        <f t="shared" si="20"/>
        <v>59.4</v>
      </c>
      <c r="H147" s="128">
        <f t="shared" si="11"/>
        <v>100</v>
      </c>
    </row>
    <row r="148" spans="1:8" ht="31.5">
      <c r="A148" s="124"/>
      <c r="B148" s="113"/>
      <c r="C148" s="139" t="s">
        <v>286</v>
      </c>
      <c r="D148" s="139"/>
      <c r="E148" s="102" t="s">
        <v>287</v>
      </c>
      <c r="F148" s="127">
        <f t="shared" si="20"/>
        <v>59.4</v>
      </c>
      <c r="G148" s="127">
        <f t="shared" si="20"/>
        <v>59.4</v>
      </c>
      <c r="H148" s="128">
        <f t="shared" si="11"/>
        <v>100</v>
      </c>
    </row>
    <row r="149" spans="1:8" ht="15.75">
      <c r="A149" s="124"/>
      <c r="B149" s="113"/>
      <c r="C149" s="139" t="s">
        <v>288</v>
      </c>
      <c r="D149" s="139"/>
      <c r="E149" s="102" t="s">
        <v>289</v>
      </c>
      <c r="F149" s="127">
        <f t="shared" si="20"/>
        <v>59.4</v>
      </c>
      <c r="G149" s="127">
        <f t="shared" si="20"/>
        <v>59.4</v>
      </c>
      <c r="H149" s="128">
        <f t="shared" si="11"/>
        <v>100</v>
      </c>
    </row>
    <row r="150" spans="1:8" ht="31.5">
      <c r="A150" s="124"/>
      <c r="B150" s="113"/>
      <c r="C150" s="139" t="s">
        <v>349</v>
      </c>
      <c r="D150" s="139"/>
      <c r="E150" s="102" t="s">
        <v>291</v>
      </c>
      <c r="F150" s="127">
        <f t="shared" si="20"/>
        <v>59.4</v>
      </c>
      <c r="G150" s="127">
        <f t="shared" si="20"/>
        <v>59.4</v>
      </c>
      <c r="H150" s="128">
        <f t="shared" si="11"/>
        <v>100</v>
      </c>
    </row>
    <row r="151" spans="1:8" ht="63" customHeight="1">
      <c r="A151" s="124"/>
      <c r="B151" s="113"/>
      <c r="C151" s="139"/>
      <c r="D151" s="139" t="s">
        <v>3</v>
      </c>
      <c r="E151" s="102" t="s">
        <v>60</v>
      </c>
      <c r="F151" s="127">
        <v>59.4</v>
      </c>
      <c r="G151" s="127">
        <v>59.4</v>
      </c>
      <c r="H151" s="128">
        <f t="shared" si="11"/>
        <v>100</v>
      </c>
    </row>
    <row r="152" spans="1:8" ht="31.5">
      <c r="A152" s="124"/>
      <c r="B152" s="141" t="s">
        <v>14</v>
      </c>
      <c r="C152" s="142"/>
      <c r="D152" s="142"/>
      <c r="E152" s="104" t="s">
        <v>33</v>
      </c>
      <c r="F152" s="127">
        <f>F153</f>
        <v>109.8</v>
      </c>
      <c r="G152" s="127">
        <f>G153</f>
        <v>109.8</v>
      </c>
      <c r="H152" s="128">
        <f t="shared" si="11"/>
        <v>100</v>
      </c>
    </row>
    <row r="153" spans="1:8" ht="15.75">
      <c r="A153" s="124"/>
      <c r="B153" s="113" t="s">
        <v>112</v>
      </c>
      <c r="C153" s="139"/>
      <c r="D153" s="139"/>
      <c r="E153" s="102" t="s">
        <v>113</v>
      </c>
      <c r="F153" s="127">
        <f aca="true" t="shared" si="21" ref="F153:G157">F154</f>
        <v>109.8</v>
      </c>
      <c r="G153" s="127">
        <f t="shared" si="21"/>
        <v>109.8</v>
      </c>
      <c r="H153" s="128">
        <f t="shared" si="11"/>
        <v>100</v>
      </c>
    </row>
    <row r="154" spans="1:8" ht="15.75">
      <c r="A154" s="124"/>
      <c r="B154" s="113"/>
      <c r="C154" s="155" t="s">
        <v>350</v>
      </c>
      <c r="D154" s="139"/>
      <c r="E154" s="108" t="s">
        <v>247</v>
      </c>
      <c r="F154" s="127">
        <f t="shared" si="21"/>
        <v>109.8</v>
      </c>
      <c r="G154" s="127">
        <f t="shared" si="21"/>
        <v>109.8</v>
      </c>
      <c r="H154" s="128">
        <f aca="true" t="shared" si="22" ref="H154:H213">G154/F154*100</f>
        <v>100</v>
      </c>
    </row>
    <row r="155" spans="1:8" ht="31.5">
      <c r="A155" s="124"/>
      <c r="B155" s="113"/>
      <c r="C155" s="139" t="s">
        <v>351</v>
      </c>
      <c r="D155" s="139"/>
      <c r="E155" s="102" t="s">
        <v>248</v>
      </c>
      <c r="F155" s="127">
        <f t="shared" si="21"/>
        <v>109.8</v>
      </c>
      <c r="G155" s="127">
        <f t="shared" si="21"/>
        <v>109.8</v>
      </c>
      <c r="H155" s="128">
        <f t="shared" si="22"/>
        <v>100</v>
      </c>
    </row>
    <row r="156" spans="1:8" ht="47.25">
      <c r="A156" s="124"/>
      <c r="B156" s="113"/>
      <c r="C156" s="112" t="s">
        <v>352</v>
      </c>
      <c r="D156" s="139"/>
      <c r="E156" s="102" t="s">
        <v>353</v>
      </c>
      <c r="F156" s="127">
        <f t="shared" si="21"/>
        <v>109.8</v>
      </c>
      <c r="G156" s="127">
        <f t="shared" si="21"/>
        <v>109.8</v>
      </c>
      <c r="H156" s="128">
        <f t="shared" si="22"/>
        <v>100</v>
      </c>
    </row>
    <row r="157" spans="1:8" ht="47.25">
      <c r="A157" s="124"/>
      <c r="B157" s="113"/>
      <c r="C157" s="112" t="s">
        <v>354</v>
      </c>
      <c r="D157" s="139"/>
      <c r="E157" s="102" t="s">
        <v>355</v>
      </c>
      <c r="F157" s="127">
        <f t="shared" si="21"/>
        <v>109.8</v>
      </c>
      <c r="G157" s="127">
        <f t="shared" si="21"/>
        <v>109.8</v>
      </c>
      <c r="H157" s="128">
        <f t="shared" si="22"/>
        <v>100</v>
      </c>
    </row>
    <row r="158" spans="1:8" ht="31.5">
      <c r="A158" s="124"/>
      <c r="B158" s="113"/>
      <c r="C158" s="139"/>
      <c r="D158" s="139" t="s">
        <v>5</v>
      </c>
      <c r="E158" s="102" t="s">
        <v>331</v>
      </c>
      <c r="F158" s="127">
        <v>109.8</v>
      </c>
      <c r="G158" s="127">
        <v>109.8</v>
      </c>
      <c r="H158" s="128">
        <f t="shared" si="22"/>
        <v>100</v>
      </c>
    </row>
    <row r="159" spans="1:8" ht="15.75">
      <c r="A159" s="124"/>
      <c r="B159" s="141" t="s">
        <v>15</v>
      </c>
      <c r="C159" s="142"/>
      <c r="D159" s="142"/>
      <c r="E159" s="104" t="s">
        <v>34</v>
      </c>
      <c r="F159" s="127">
        <f>F160</f>
        <v>534.6</v>
      </c>
      <c r="G159" s="127">
        <f>G160</f>
        <v>534.6</v>
      </c>
      <c r="H159" s="128">
        <f t="shared" si="22"/>
        <v>100</v>
      </c>
    </row>
    <row r="160" spans="1:8" ht="15.75">
      <c r="A160" s="124"/>
      <c r="B160" s="113" t="s">
        <v>16</v>
      </c>
      <c r="C160" s="139"/>
      <c r="D160" s="139"/>
      <c r="E160" s="106" t="s">
        <v>356</v>
      </c>
      <c r="F160" s="127">
        <f aca="true" t="shared" si="23" ref="F160:G163">F161</f>
        <v>534.6</v>
      </c>
      <c r="G160" s="127">
        <f t="shared" si="23"/>
        <v>534.6</v>
      </c>
      <c r="H160" s="128">
        <f t="shared" si="22"/>
        <v>100</v>
      </c>
    </row>
    <row r="161" spans="1:8" ht="47.25">
      <c r="A161" s="124"/>
      <c r="B161" s="113"/>
      <c r="C161" s="139" t="s">
        <v>292</v>
      </c>
      <c r="D161" s="139"/>
      <c r="E161" s="106" t="s">
        <v>251</v>
      </c>
      <c r="F161" s="127">
        <f t="shared" si="23"/>
        <v>534.6</v>
      </c>
      <c r="G161" s="127">
        <f t="shared" si="23"/>
        <v>534.6</v>
      </c>
      <c r="H161" s="128">
        <f t="shared" si="22"/>
        <v>100</v>
      </c>
    </row>
    <row r="162" spans="1:8" ht="31.5">
      <c r="A162" s="124"/>
      <c r="B162" s="113"/>
      <c r="C162" s="139" t="s">
        <v>293</v>
      </c>
      <c r="D162" s="145"/>
      <c r="E162" s="106" t="s">
        <v>252</v>
      </c>
      <c r="F162" s="127">
        <f>F163+F166</f>
        <v>534.6</v>
      </c>
      <c r="G162" s="127">
        <f>G163+G166</f>
        <v>534.6</v>
      </c>
      <c r="H162" s="128">
        <f t="shared" si="22"/>
        <v>100</v>
      </c>
    </row>
    <row r="163" spans="1:8" ht="47.25">
      <c r="A163" s="124"/>
      <c r="B163" s="113"/>
      <c r="C163" s="139" t="s">
        <v>295</v>
      </c>
      <c r="D163" s="140"/>
      <c r="E163" s="102" t="s">
        <v>357</v>
      </c>
      <c r="F163" s="127">
        <f t="shared" si="23"/>
        <v>360</v>
      </c>
      <c r="G163" s="127">
        <f t="shared" si="23"/>
        <v>360</v>
      </c>
      <c r="H163" s="128">
        <f t="shared" si="22"/>
        <v>100</v>
      </c>
    </row>
    <row r="164" spans="1:8" ht="15.75">
      <c r="A164" s="124"/>
      <c r="B164" s="113"/>
      <c r="C164" s="112" t="s">
        <v>297</v>
      </c>
      <c r="D164" s="140"/>
      <c r="E164" s="102" t="s">
        <v>298</v>
      </c>
      <c r="F164" s="127">
        <f>F165</f>
        <v>360</v>
      </c>
      <c r="G164" s="127">
        <f>G165</f>
        <v>360</v>
      </c>
      <c r="H164" s="128">
        <f t="shared" si="22"/>
        <v>100</v>
      </c>
    </row>
    <row r="165" spans="1:8" ht="31.5">
      <c r="A165" s="124"/>
      <c r="B165" s="113"/>
      <c r="C165" s="139"/>
      <c r="D165" s="139" t="s">
        <v>18</v>
      </c>
      <c r="E165" s="102" t="s">
        <v>19</v>
      </c>
      <c r="F165" s="127">
        <v>360</v>
      </c>
      <c r="G165" s="127">
        <v>360</v>
      </c>
      <c r="H165" s="128">
        <f t="shared" si="22"/>
        <v>100</v>
      </c>
    </row>
    <row r="166" spans="1:8" ht="47.25">
      <c r="A166" s="124"/>
      <c r="B166" s="113"/>
      <c r="C166" s="139" t="s">
        <v>187</v>
      </c>
      <c r="D166" s="140"/>
      <c r="E166" s="102" t="s">
        <v>358</v>
      </c>
      <c r="F166" s="127">
        <f>F167+F169</f>
        <v>174.6</v>
      </c>
      <c r="G166" s="127">
        <f>G167+G169</f>
        <v>174.6</v>
      </c>
      <c r="H166" s="128">
        <f t="shared" si="22"/>
        <v>100</v>
      </c>
    </row>
    <row r="167" spans="1:8" ht="31.5">
      <c r="A167" s="124"/>
      <c r="B167" s="113"/>
      <c r="C167" s="139" t="s">
        <v>359</v>
      </c>
      <c r="D167" s="140"/>
      <c r="E167" s="102" t="s">
        <v>360</v>
      </c>
      <c r="F167" s="127">
        <f>F168</f>
        <v>118.3</v>
      </c>
      <c r="G167" s="127">
        <f>G168</f>
        <v>118.3</v>
      </c>
      <c r="H167" s="128">
        <f t="shared" si="22"/>
        <v>100</v>
      </c>
    </row>
    <row r="168" spans="1:8" ht="31.5">
      <c r="A168" s="124"/>
      <c r="B168" s="113"/>
      <c r="C168" s="139"/>
      <c r="D168" s="145" t="s">
        <v>18</v>
      </c>
      <c r="E168" s="102" t="s">
        <v>19</v>
      </c>
      <c r="F168" s="127">
        <v>118.3</v>
      </c>
      <c r="G168" s="127">
        <v>118.3</v>
      </c>
      <c r="H168" s="128">
        <f t="shared" si="22"/>
        <v>100</v>
      </c>
    </row>
    <row r="169" spans="1:8" ht="63">
      <c r="A169" s="124"/>
      <c r="B169" s="113"/>
      <c r="C169" s="139" t="s">
        <v>361</v>
      </c>
      <c r="D169" s="145"/>
      <c r="E169" s="102" t="s">
        <v>108</v>
      </c>
      <c r="F169" s="127">
        <f>F170</f>
        <v>56.3</v>
      </c>
      <c r="G169" s="127">
        <f>G170</f>
        <v>56.3</v>
      </c>
      <c r="H169" s="128">
        <f t="shared" si="22"/>
        <v>100</v>
      </c>
    </row>
    <row r="170" spans="1:8" ht="15.75">
      <c r="A170" s="124"/>
      <c r="B170" s="156"/>
      <c r="C170" s="134"/>
      <c r="D170" s="136" t="s">
        <v>37</v>
      </c>
      <c r="E170" s="114" t="s">
        <v>38</v>
      </c>
      <c r="F170" s="127">
        <v>56.3</v>
      </c>
      <c r="G170" s="127">
        <v>56.3</v>
      </c>
      <c r="H170" s="128">
        <f t="shared" si="22"/>
        <v>100</v>
      </c>
    </row>
    <row r="171" spans="1:8" ht="15.75">
      <c r="A171" s="124"/>
      <c r="B171" s="141" t="s">
        <v>20</v>
      </c>
      <c r="C171" s="142"/>
      <c r="D171" s="146"/>
      <c r="E171" s="115" t="s">
        <v>36</v>
      </c>
      <c r="F171" s="127">
        <f>F172+F182+F188+F198</f>
        <v>7843.3</v>
      </c>
      <c r="G171" s="127">
        <f>G172+G182+G188+G198</f>
        <v>7843.3</v>
      </c>
      <c r="H171" s="128">
        <f t="shared" si="22"/>
        <v>100</v>
      </c>
    </row>
    <row r="172" spans="1:8" ht="15.75">
      <c r="A172" s="124"/>
      <c r="B172" s="113" t="s">
        <v>174</v>
      </c>
      <c r="C172" s="139"/>
      <c r="D172" s="140"/>
      <c r="E172" s="106" t="s">
        <v>175</v>
      </c>
      <c r="F172" s="127">
        <f>F173</f>
        <v>3686.2</v>
      </c>
      <c r="G172" s="127">
        <f>G173</f>
        <v>3686.2</v>
      </c>
      <c r="H172" s="128">
        <f t="shared" si="22"/>
        <v>100</v>
      </c>
    </row>
    <row r="173" spans="1:8" ht="47.25">
      <c r="A173" s="124"/>
      <c r="B173" s="113"/>
      <c r="C173" s="139" t="s">
        <v>292</v>
      </c>
      <c r="D173" s="139"/>
      <c r="E173" s="106" t="s">
        <v>251</v>
      </c>
      <c r="F173" s="127">
        <f>F174+F178</f>
        <v>3686.2</v>
      </c>
      <c r="G173" s="127">
        <f>G174+G178</f>
        <v>3686.2</v>
      </c>
      <c r="H173" s="128">
        <f t="shared" si="22"/>
        <v>100</v>
      </c>
    </row>
    <row r="174" spans="1:8" ht="31.5">
      <c r="A174" s="124"/>
      <c r="B174" s="113"/>
      <c r="C174" s="139" t="s">
        <v>299</v>
      </c>
      <c r="D174" s="140"/>
      <c r="E174" s="106" t="s">
        <v>253</v>
      </c>
      <c r="F174" s="127">
        <f aca="true" t="shared" si="24" ref="F174:G176">F175</f>
        <v>3326.2</v>
      </c>
      <c r="G174" s="127">
        <f t="shared" si="24"/>
        <v>3326.2</v>
      </c>
      <c r="H174" s="128">
        <f t="shared" si="22"/>
        <v>100</v>
      </c>
    </row>
    <row r="175" spans="1:8" ht="31.5">
      <c r="A175" s="124"/>
      <c r="B175" s="113"/>
      <c r="C175" s="139" t="s">
        <v>301</v>
      </c>
      <c r="D175" s="145"/>
      <c r="E175" s="102" t="s">
        <v>362</v>
      </c>
      <c r="F175" s="127">
        <f t="shared" si="24"/>
        <v>3326.2</v>
      </c>
      <c r="G175" s="127">
        <f t="shared" si="24"/>
        <v>3326.2</v>
      </c>
      <c r="H175" s="128">
        <f t="shared" si="22"/>
        <v>100</v>
      </c>
    </row>
    <row r="176" spans="1:8" ht="47.25">
      <c r="A176" s="124"/>
      <c r="B176" s="113"/>
      <c r="C176" s="139" t="s">
        <v>363</v>
      </c>
      <c r="D176" s="139"/>
      <c r="E176" s="102" t="s">
        <v>364</v>
      </c>
      <c r="F176" s="127">
        <f t="shared" si="24"/>
        <v>3326.2</v>
      </c>
      <c r="G176" s="127">
        <f t="shared" si="24"/>
        <v>3326.2</v>
      </c>
      <c r="H176" s="128">
        <f t="shared" si="22"/>
        <v>100</v>
      </c>
    </row>
    <row r="177" spans="1:8" ht="31.5">
      <c r="A177" s="124"/>
      <c r="B177" s="113"/>
      <c r="C177" s="140"/>
      <c r="D177" s="139" t="s">
        <v>18</v>
      </c>
      <c r="E177" s="102" t="s">
        <v>339</v>
      </c>
      <c r="F177" s="127">
        <v>3326.2</v>
      </c>
      <c r="G177" s="127">
        <v>3326.2</v>
      </c>
      <c r="H177" s="128">
        <f t="shared" si="22"/>
        <v>100</v>
      </c>
    </row>
    <row r="178" spans="1:8" ht="15.75">
      <c r="A178" s="124"/>
      <c r="B178" s="113"/>
      <c r="C178" s="139" t="s">
        <v>305</v>
      </c>
      <c r="D178" s="139"/>
      <c r="E178" s="116" t="s">
        <v>254</v>
      </c>
      <c r="F178" s="127">
        <f aca="true" t="shared" si="25" ref="F178:G180">F179</f>
        <v>360</v>
      </c>
      <c r="G178" s="127">
        <f t="shared" si="25"/>
        <v>360</v>
      </c>
      <c r="H178" s="128">
        <f t="shared" si="22"/>
        <v>100</v>
      </c>
    </row>
    <row r="179" spans="1:8" ht="31.5">
      <c r="A179" s="124"/>
      <c r="B179" s="113"/>
      <c r="C179" s="139" t="s">
        <v>365</v>
      </c>
      <c r="D179" s="139"/>
      <c r="E179" s="102" t="s">
        <v>366</v>
      </c>
      <c r="F179" s="127">
        <f t="shared" si="25"/>
        <v>360</v>
      </c>
      <c r="G179" s="127">
        <f t="shared" si="25"/>
        <v>360</v>
      </c>
      <c r="H179" s="128">
        <f t="shared" si="22"/>
        <v>100</v>
      </c>
    </row>
    <row r="180" spans="1:8" ht="31.5">
      <c r="A180" s="124"/>
      <c r="B180" s="113"/>
      <c r="C180" s="155" t="s">
        <v>367</v>
      </c>
      <c r="D180" s="139"/>
      <c r="E180" s="102" t="s">
        <v>368</v>
      </c>
      <c r="F180" s="127">
        <f t="shared" si="25"/>
        <v>360</v>
      </c>
      <c r="G180" s="127">
        <f t="shared" si="25"/>
        <v>360</v>
      </c>
      <c r="H180" s="128">
        <f t="shared" si="22"/>
        <v>100</v>
      </c>
    </row>
    <row r="181" spans="1:8" ht="31.5">
      <c r="A181" s="124"/>
      <c r="B181" s="113"/>
      <c r="C181" s="155"/>
      <c r="D181" s="139" t="s">
        <v>18</v>
      </c>
      <c r="E181" s="102" t="s">
        <v>339</v>
      </c>
      <c r="F181" s="127">
        <v>360</v>
      </c>
      <c r="G181" s="127">
        <v>360</v>
      </c>
      <c r="H181" s="128">
        <f t="shared" si="22"/>
        <v>100</v>
      </c>
    </row>
    <row r="182" spans="1:8" ht="15.75">
      <c r="A182" s="124"/>
      <c r="B182" s="113" t="s">
        <v>21</v>
      </c>
      <c r="C182" s="140"/>
      <c r="D182" s="139"/>
      <c r="E182" s="102" t="s">
        <v>22</v>
      </c>
      <c r="F182" s="127">
        <f>F183</f>
        <v>511.5</v>
      </c>
      <c r="G182" s="127">
        <f>G183</f>
        <v>511.5</v>
      </c>
      <c r="H182" s="128">
        <f t="shared" si="22"/>
        <v>100</v>
      </c>
    </row>
    <row r="183" spans="1:8" ht="24" customHeight="1">
      <c r="A183" s="124"/>
      <c r="B183" s="113"/>
      <c r="C183" s="139" t="s">
        <v>369</v>
      </c>
      <c r="D183" s="140"/>
      <c r="E183" s="102" t="s">
        <v>370</v>
      </c>
      <c r="F183" s="127">
        <f>F184+F186</f>
        <v>511.5</v>
      </c>
      <c r="G183" s="127">
        <f>G184+G186</f>
        <v>511.5</v>
      </c>
      <c r="H183" s="128">
        <f t="shared" si="22"/>
        <v>100</v>
      </c>
    </row>
    <row r="184" spans="1:8" ht="31.5">
      <c r="A184" s="124"/>
      <c r="B184" s="113"/>
      <c r="C184" s="139" t="s">
        <v>371</v>
      </c>
      <c r="D184" s="140"/>
      <c r="E184" s="102" t="s">
        <v>372</v>
      </c>
      <c r="F184" s="127">
        <f>F185</f>
        <v>452.5</v>
      </c>
      <c r="G184" s="127">
        <f>G185</f>
        <v>452.5</v>
      </c>
      <c r="H184" s="128">
        <f t="shared" si="22"/>
        <v>100</v>
      </c>
    </row>
    <row r="185" spans="1:8" ht="31.5">
      <c r="A185" s="124"/>
      <c r="B185" s="113"/>
      <c r="C185" s="139"/>
      <c r="D185" s="139" t="s">
        <v>18</v>
      </c>
      <c r="E185" s="102" t="s">
        <v>19</v>
      </c>
      <c r="F185" s="127">
        <v>452.5</v>
      </c>
      <c r="G185" s="127">
        <v>452.5</v>
      </c>
      <c r="H185" s="128">
        <f t="shared" si="22"/>
        <v>100</v>
      </c>
    </row>
    <row r="186" spans="1:8" ht="15.75">
      <c r="A186" s="124"/>
      <c r="B186" s="113"/>
      <c r="C186" s="139" t="s">
        <v>373</v>
      </c>
      <c r="D186" s="139"/>
      <c r="E186" s="102" t="s">
        <v>374</v>
      </c>
      <c r="F186" s="127">
        <f>F187</f>
        <v>59</v>
      </c>
      <c r="G186" s="127">
        <f>G187</f>
        <v>59</v>
      </c>
      <c r="H186" s="128">
        <f t="shared" si="22"/>
        <v>100</v>
      </c>
    </row>
    <row r="187" spans="1:8" ht="31.5">
      <c r="A187" s="124"/>
      <c r="B187" s="113"/>
      <c r="C187" s="139"/>
      <c r="D187" s="139" t="s">
        <v>18</v>
      </c>
      <c r="E187" s="102" t="s">
        <v>19</v>
      </c>
      <c r="F187" s="127">
        <v>59</v>
      </c>
      <c r="G187" s="127">
        <v>59</v>
      </c>
      <c r="H187" s="128">
        <f t="shared" si="22"/>
        <v>100</v>
      </c>
    </row>
    <row r="188" spans="1:8" ht="15.75">
      <c r="A188" s="132"/>
      <c r="B188" s="113" t="s">
        <v>81</v>
      </c>
      <c r="C188" s="139"/>
      <c r="D188" s="139"/>
      <c r="E188" s="102" t="s">
        <v>82</v>
      </c>
      <c r="F188" s="127">
        <f>F189</f>
        <v>777.1</v>
      </c>
      <c r="G188" s="127">
        <f>G189</f>
        <v>777.1</v>
      </c>
      <c r="H188" s="128">
        <f t="shared" si="22"/>
        <v>100</v>
      </c>
    </row>
    <row r="189" spans="1:8" ht="15.75">
      <c r="A189" s="124"/>
      <c r="B189" s="113"/>
      <c r="C189" s="139" t="s">
        <v>305</v>
      </c>
      <c r="D189" s="139"/>
      <c r="E189" s="106" t="s">
        <v>254</v>
      </c>
      <c r="F189" s="127">
        <f>F190+F195</f>
        <v>777.1</v>
      </c>
      <c r="G189" s="127">
        <f>G190+G195</f>
        <v>777.1</v>
      </c>
      <c r="H189" s="128">
        <f t="shared" si="22"/>
        <v>100</v>
      </c>
    </row>
    <row r="190" spans="1:8" ht="31.5">
      <c r="A190" s="124"/>
      <c r="B190" s="113"/>
      <c r="C190" s="139" t="s">
        <v>306</v>
      </c>
      <c r="D190" s="140"/>
      <c r="E190" s="102" t="s">
        <v>307</v>
      </c>
      <c r="F190" s="127">
        <f>F191+F193</f>
        <v>279.6</v>
      </c>
      <c r="G190" s="127">
        <f>G191+G193</f>
        <v>279.6</v>
      </c>
      <c r="H190" s="128">
        <f t="shared" si="22"/>
        <v>100</v>
      </c>
    </row>
    <row r="191" spans="1:8" ht="15.75">
      <c r="A191" s="124"/>
      <c r="B191" s="113"/>
      <c r="C191" s="139" t="s">
        <v>308</v>
      </c>
      <c r="D191" s="139"/>
      <c r="E191" s="102" t="s">
        <v>309</v>
      </c>
      <c r="F191" s="127">
        <f aca="true" t="shared" si="26" ref="F191:G193">F192</f>
        <v>270</v>
      </c>
      <c r="G191" s="127">
        <f t="shared" si="26"/>
        <v>270</v>
      </c>
      <c r="H191" s="128">
        <f t="shared" si="22"/>
        <v>100</v>
      </c>
    </row>
    <row r="192" spans="1:8" ht="31.5">
      <c r="A192" s="124"/>
      <c r="B192" s="113"/>
      <c r="C192" s="139"/>
      <c r="D192" s="139" t="s">
        <v>18</v>
      </c>
      <c r="E192" s="102" t="s">
        <v>19</v>
      </c>
      <c r="F192" s="127">
        <v>270</v>
      </c>
      <c r="G192" s="127">
        <v>270</v>
      </c>
      <c r="H192" s="128">
        <f t="shared" si="22"/>
        <v>100</v>
      </c>
    </row>
    <row r="193" spans="1:8" ht="23.25" customHeight="1">
      <c r="A193" s="124"/>
      <c r="B193" s="113"/>
      <c r="C193" s="139" t="s">
        <v>375</v>
      </c>
      <c r="D193" s="139"/>
      <c r="E193" s="102" t="s">
        <v>376</v>
      </c>
      <c r="F193" s="127">
        <f t="shared" si="26"/>
        <v>9.6</v>
      </c>
      <c r="G193" s="127">
        <f t="shared" si="26"/>
        <v>9.6</v>
      </c>
      <c r="H193" s="128">
        <f t="shared" si="22"/>
        <v>100</v>
      </c>
    </row>
    <row r="194" spans="1:8" ht="31.5">
      <c r="A194" s="124"/>
      <c r="B194" s="113"/>
      <c r="C194" s="139"/>
      <c r="D194" s="139" t="s">
        <v>18</v>
      </c>
      <c r="E194" s="102" t="s">
        <v>19</v>
      </c>
      <c r="F194" s="127">
        <v>9.6</v>
      </c>
      <c r="G194" s="127">
        <v>9.6</v>
      </c>
      <c r="H194" s="128">
        <f t="shared" si="22"/>
        <v>100</v>
      </c>
    </row>
    <row r="195" spans="1:8" ht="31.5">
      <c r="A195" s="124"/>
      <c r="B195" s="113"/>
      <c r="C195" s="139" t="s">
        <v>365</v>
      </c>
      <c r="D195" s="140"/>
      <c r="E195" s="102" t="s">
        <v>366</v>
      </c>
      <c r="F195" s="127">
        <f>F196</f>
        <v>497.5</v>
      </c>
      <c r="G195" s="127">
        <f>G196</f>
        <v>497.5</v>
      </c>
      <c r="H195" s="128">
        <f t="shared" si="22"/>
        <v>100</v>
      </c>
    </row>
    <row r="196" spans="1:8" ht="47.25">
      <c r="A196" s="132"/>
      <c r="B196" s="113"/>
      <c r="C196" s="139" t="s">
        <v>377</v>
      </c>
      <c r="D196" s="140"/>
      <c r="E196" s="102" t="s">
        <v>378</v>
      </c>
      <c r="F196" s="127">
        <f>F197</f>
        <v>497.5</v>
      </c>
      <c r="G196" s="127">
        <f>G197</f>
        <v>497.5</v>
      </c>
      <c r="H196" s="128">
        <f t="shared" si="22"/>
        <v>100</v>
      </c>
    </row>
    <row r="197" spans="1:8" ht="31.5">
      <c r="A197" s="124"/>
      <c r="B197" s="113"/>
      <c r="C197" s="139"/>
      <c r="D197" s="139" t="s">
        <v>18</v>
      </c>
      <c r="E197" s="102" t="s">
        <v>339</v>
      </c>
      <c r="F197" s="127">
        <v>497.5</v>
      </c>
      <c r="G197" s="127">
        <v>497.5</v>
      </c>
      <c r="H197" s="128">
        <f t="shared" si="22"/>
        <v>100</v>
      </c>
    </row>
    <row r="198" spans="1:8" ht="31.5">
      <c r="A198" s="124"/>
      <c r="B198" s="113" t="s">
        <v>23</v>
      </c>
      <c r="C198" s="139"/>
      <c r="D198" s="139"/>
      <c r="E198" s="102" t="s">
        <v>24</v>
      </c>
      <c r="F198" s="127">
        <f>F199+F203</f>
        <v>2868.5</v>
      </c>
      <c r="G198" s="127">
        <f>G199+G203</f>
        <v>2868.5</v>
      </c>
      <c r="H198" s="128">
        <f t="shared" si="22"/>
        <v>100</v>
      </c>
    </row>
    <row r="199" spans="1:8" ht="15.75">
      <c r="A199" s="124"/>
      <c r="B199" s="113"/>
      <c r="C199" s="139" t="s">
        <v>310</v>
      </c>
      <c r="D199" s="139"/>
      <c r="E199" s="102" t="s">
        <v>255</v>
      </c>
      <c r="F199" s="127">
        <f aca="true" t="shared" si="27" ref="F199:G201">F200</f>
        <v>2863.4</v>
      </c>
      <c r="G199" s="127">
        <f t="shared" si="27"/>
        <v>2863.4</v>
      </c>
      <c r="H199" s="128">
        <f t="shared" si="22"/>
        <v>100</v>
      </c>
    </row>
    <row r="200" spans="1:8" ht="31.5">
      <c r="A200" s="124"/>
      <c r="B200" s="113"/>
      <c r="C200" s="139" t="s">
        <v>311</v>
      </c>
      <c r="D200" s="139"/>
      <c r="E200" s="102" t="s">
        <v>312</v>
      </c>
      <c r="F200" s="127">
        <f t="shared" si="27"/>
        <v>2863.4</v>
      </c>
      <c r="G200" s="127">
        <f t="shared" si="27"/>
        <v>2863.4</v>
      </c>
      <c r="H200" s="128">
        <f t="shared" si="22"/>
        <v>100</v>
      </c>
    </row>
    <row r="201" spans="1:8" ht="31.5">
      <c r="A201" s="124"/>
      <c r="B201" s="113"/>
      <c r="C201" s="139" t="s">
        <v>313</v>
      </c>
      <c r="D201" s="139"/>
      <c r="E201" s="102" t="s">
        <v>314</v>
      </c>
      <c r="F201" s="127">
        <f t="shared" si="27"/>
        <v>2863.4</v>
      </c>
      <c r="G201" s="127">
        <f t="shared" si="27"/>
        <v>2863.4</v>
      </c>
      <c r="H201" s="128">
        <f t="shared" si="22"/>
        <v>100</v>
      </c>
    </row>
    <row r="202" spans="1:8" ht="31.5">
      <c r="A202" s="124"/>
      <c r="B202" s="113"/>
      <c r="C202" s="139"/>
      <c r="D202" s="139" t="s">
        <v>18</v>
      </c>
      <c r="E202" s="102" t="s">
        <v>339</v>
      </c>
      <c r="F202" s="127">
        <v>2863.4</v>
      </c>
      <c r="G202" s="127">
        <v>2863.4</v>
      </c>
      <c r="H202" s="128">
        <f t="shared" si="22"/>
        <v>100</v>
      </c>
    </row>
    <row r="203" spans="1:8" ht="47.25">
      <c r="A203" s="124"/>
      <c r="B203" s="113"/>
      <c r="C203" s="112" t="s">
        <v>277</v>
      </c>
      <c r="D203" s="139"/>
      <c r="E203" s="102" t="s">
        <v>278</v>
      </c>
      <c r="F203" s="127">
        <f aca="true" t="shared" si="28" ref="F203:G206">F204</f>
        <v>5.1</v>
      </c>
      <c r="G203" s="127">
        <f t="shared" si="28"/>
        <v>5.1</v>
      </c>
      <c r="H203" s="128">
        <f t="shared" si="22"/>
        <v>100</v>
      </c>
    </row>
    <row r="204" spans="1:8" ht="94.5">
      <c r="A204" s="124"/>
      <c r="B204" s="113"/>
      <c r="C204" s="112" t="s">
        <v>315</v>
      </c>
      <c r="D204" s="139"/>
      <c r="E204" s="102" t="s">
        <v>316</v>
      </c>
      <c r="F204" s="127">
        <f t="shared" si="28"/>
        <v>5.1</v>
      </c>
      <c r="G204" s="127">
        <f t="shared" si="28"/>
        <v>5.1</v>
      </c>
      <c r="H204" s="128">
        <f t="shared" si="22"/>
        <v>100</v>
      </c>
    </row>
    <row r="205" spans="1:8" ht="82.5" customHeight="1">
      <c r="A205" s="124"/>
      <c r="B205" s="113"/>
      <c r="C205" s="112" t="s">
        <v>317</v>
      </c>
      <c r="D205" s="139"/>
      <c r="E205" s="102" t="s">
        <v>318</v>
      </c>
      <c r="F205" s="127">
        <f t="shared" si="28"/>
        <v>5.1</v>
      </c>
      <c r="G205" s="127">
        <f t="shared" si="28"/>
        <v>5.1</v>
      </c>
      <c r="H205" s="128">
        <f t="shared" si="22"/>
        <v>100</v>
      </c>
    </row>
    <row r="206" spans="1:8" ht="78.75">
      <c r="A206" s="124"/>
      <c r="B206" s="113"/>
      <c r="C206" s="112" t="s">
        <v>319</v>
      </c>
      <c r="D206" s="139"/>
      <c r="E206" s="102" t="s">
        <v>320</v>
      </c>
      <c r="F206" s="127">
        <f t="shared" si="28"/>
        <v>5.1</v>
      </c>
      <c r="G206" s="127">
        <f t="shared" si="28"/>
        <v>5.1</v>
      </c>
      <c r="H206" s="128">
        <f t="shared" si="22"/>
        <v>100</v>
      </c>
    </row>
    <row r="207" spans="1:8" ht="31.5">
      <c r="A207" s="124"/>
      <c r="B207" s="134"/>
      <c r="C207" s="134"/>
      <c r="D207" s="136" t="s">
        <v>18</v>
      </c>
      <c r="E207" s="99" t="s">
        <v>331</v>
      </c>
      <c r="F207" s="127">
        <v>5.1</v>
      </c>
      <c r="G207" s="127">
        <v>5.1</v>
      </c>
      <c r="H207" s="128">
        <f t="shared" si="22"/>
        <v>100</v>
      </c>
    </row>
    <row r="208" spans="1:8" ht="15.75">
      <c r="A208" s="124"/>
      <c r="B208" s="141" t="s">
        <v>25</v>
      </c>
      <c r="C208" s="142"/>
      <c r="D208" s="142"/>
      <c r="E208" s="104" t="s">
        <v>334</v>
      </c>
      <c r="F208" s="127">
        <f aca="true" t="shared" si="29" ref="F208:G213">F209</f>
        <v>4122.8</v>
      </c>
      <c r="G208" s="127">
        <f t="shared" si="29"/>
        <v>4122.8</v>
      </c>
      <c r="H208" s="128">
        <f t="shared" si="22"/>
        <v>100</v>
      </c>
    </row>
    <row r="209" spans="1:8" ht="15.75">
      <c r="A209" s="124"/>
      <c r="B209" s="113" t="s">
        <v>26</v>
      </c>
      <c r="C209" s="139"/>
      <c r="D209" s="139"/>
      <c r="E209" s="102" t="s">
        <v>27</v>
      </c>
      <c r="F209" s="127">
        <f t="shared" si="29"/>
        <v>4122.8</v>
      </c>
      <c r="G209" s="127">
        <f t="shared" si="29"/>
        <v>4122.8</v>
      </c>
      <c r="H209" s="128">
        <f t="shared" si="22"/>
        <v>100</v>
      </c>
    </row>
    <row r="210" spans="1:8" ht="47.25">
      <c r="A210" s="124"/>
      <c r="B210" s="113"/>
      <c r="C210" s="139" t="s">
        <v>324</v>
      </c>
      <c r="D210" s="140"/>
      <c r="E210" s="106" t="s">
        <v>325</v>
      </c>
      <c r="F210" s="127">
        <f t="shared" si="29"/>
        <v>4122.8</v>
      </c>
      <c r="G210" s="127">
        <f t="shared" si="29"/>
        <v>4122.8</v>
      </c>
      <c r="H210" s="128">
        <f t="shared" si="22"/>
        <v>100</v>
      </c>
    </row>
    <row r="211" spans="1:8" ht="15.75">
      <c r="A211" s="124"/>
      <c r="B211" s="113"/>
      <c r="C211" s="112" t="s">
        <v>335</v>
      </c>
      <c r="D211" s="139"/>
      <c r="E211" s="107" t="s">
        <v>250</v>
      </c>
      <c r="F211" s="127">
        <f t="shared" si="29"/>
        <v>4122.8</v>
      </c>
      <c r="G211" s="127">
        <f t="shared" si="29"/>
        <v>4122.8</v>
      </c>
      <c r="H211" s="128">
        <f t="shared" si="22"/>
        <v>100</v>
      </c>
    </row>
    <row r="212" spans="1:8" ht="15.75">
      <c r="A212" s="124"/>
      <c r="B212" s="113"/>
      <c r="C212" s="112" t="s">
        <v>336</v>
      </c>
      <c r="D212" s="139"/>
      <c r="E212" s="102" t="s">
        <v>337</v>
      </c>
      <c r="F212" s="128">
        <f t="shared" si="29"/>
        <v>4122.8</v>
      </c>
      <c r="G212" s="128">
        <f t="shared" si="29"/>
        <v>4122.8</v>
      </c>
      <c r="H212" s="128">
        <f t="shared" si="22"/>
        <v>100</v>
      </c>
    </row>
    <row r="213" spans="1:8" ht="31.5">
      <c r="A213" s="124"/>
      <c r="B213" s="113"/>
      <c r="C213" s="139" t="s">
        <v>338</v>
      </c>
      <c r="D213" s="139"/>
      <c r="E213" s="106" t="s">
        <v>314</v>
      </c>
      <c r="F213" s="127">
        <f t="shared" si="29"/>
        <v>4122.8</v>
      </c>
      <c r="G213" s="127">
        <f t="shared" si="29"/>
        <v>4122.8</v>
      </c>
      <c r="H213" s="128">
        <f t="shared" si="22"/>
        <v>100</v>
      </c>
    </row>
    <row r="214" spans="1:8" ht="31.5">
      <c r="A214" s="124"/>
      <c r="B214" s="113"/>
      <c r="C214" s="139"/>
      <c r="D214" s="139" t="s">
        <v>18</v>
      </c>
      <c r="E214" s="102" t="s">
        <v>339</v>
      </c>
      <c r="F214" s="127">
        <v>4122.8</v>
      </c>
      <c r="G214" s="127">
        <v>4122.8</v>
      </c>
      <c r="H214" s="128">
        <f aca="true" t="shared" si="30" ref="H214:H246">G214/F214*100</f>
        <v>100</v>
      </c>
    </row>
    <row r="215" spans="1:8" ht="15.75">
      <c r="A215" s="124"/>
      <c r="B215" s="141" t="s">
        <v>117</v>
      </c>
      <c r="C215" s="142"/>
      <c r="D215" s="142"/>
      <c r="E215" s="104" t="s">
        <v>321</v>
      </c>
      <c r="F215" s="127">
        <f aca="true" t="shared" si="31" ref="F215:G220">F216</f>
        <v>89.7</v>
      </c>
      <c r="G215" s="127">
        <f t="shared" si="31"/>
        <v>89.7</v>
      </c>
      <c r="H215" s="128">
        <f t="shared" si="30"/>
        <v>100</v>
      </c>
    </row>
    <row r="216" spans="1:8" ht="15.75">
      <c r="A216" s="124"/>
      <c r="B216" s="113" t="s">
        <v>243</v>
      </c>
      <c r="C216" s="139"/>
      <c r="D216" s="139"/>
      <c r="E216" s="102" t="s">
        <v>240</v>
      </c>
      <c r="F216" s="127">
        <f t="shared" si="31"/>
        <v>89.7</v>
      </c>
      <c r="G216" s="127">
        <f t="shared" si="31"/>
        <v>89.7</v>
      </c>
      <c r="H216" s="128">
        <f t="shared" si="30"/>
        <v>100</v>
      </c>
    </row>
    <row r="217" spans="1:8" ht="47.25">
      <c r="A217" s="124"/>
      <c r="B217" s="113"/>
      <c r="C217" s="112" t="s">
        <v>277</v>
      </c>
      <c r="D217" s="139"/>
      <c r="E217" s="102" t="s">
        <v>278</v>
      </c>
      <c r="F217" s="127">
        <f t="shared" si="31"/>
        <v>89.7</v>
      </c>
      <c r="G217" s="127">
        <f t="shared" si="31"/>
        <v>89.7</v>
      </c>
      <c r="H217" s="128">
        <f t="shared" si="30"/>
        <v>100</v>
      </c>
    </row>
    <row r="218" spans="1:8" ht="94.5">
      <c r="A218" s="124"/>
      <c r="B218" s="113"/>
      <c r="C218" s="112" t="s">
        <v>315</v>
      </c>
      <c r="D218" s="139"/>
      <c r="E218" s="102" t="s">
        <v>316</v>
      </c>
      <c r="F218" s="127">
        <f t="shared" si="31"/>
        <v>89.7</v>
      </c>
      <c r="G218" s="127">
        <f t="shared" si="31"/>
        <v>89.7</v>
      </c>
      <c r="H218" s="128">
        <f t="shared" si="30"/>
        <v>100</v>
      </c>
    </row>
    <row r="219" spans="1:8" ht="81" customHeight="1">
      <c r="A219" s="124"/>
      <c r="B219" s="113"/>
      <c r="C219" s="112" t="s">
        <v>317</v>
      </c>
      <c r="D219" s="139"/>
      <c r="E219" s="102" t="s">
        <v>318</v>
      </c>
      <c r="F219" s="127">
        <f t="shared" si="31"/>
        <v>89.7</v>
      </c>
      <c r="G219" s="127">
        <f t="shared" si="31"/>
        <v>89.7</v>
      </c>
      <c r="H219" s="128">
        <f t="shared" si="30"/>
        <v>100</v>
      </c>
    </row>
    <row r="220" spans="1:8" ht="50.25" customHeight="1">
      <c r="A220" s="124"/>
      <c r="B220" s="113"/>
      <c r="C220" s="112" t="s">
        <v>322</v>
      </c>
      <c r="D220" s="139"/>
      <c r="E220" s="102" t="s">
        <v>323</v>
      </c>
      <c r="F220" s="127">
        <f t="shared" si="31"/>
        <v>89.7</v>
      </c>
      <c r="G220" s="127">
        <f t="shared" si="31"/>
        <v>89.7</v>
      </c>
      <c r="H220" s="128">
        <f t="shared" si="30"/>
        <v>100</v>
      </c>
    </row>
    <row r="221" spans="1:8" ht="31.5">
      <c r="A221" s="124"/>
      <c r="B221" s="134"/>
      <c r="C221" s="112"/>
      <c r="D221" s="139" t="s">
        <v>18</v>
      </c>
      <c r="E221" s="102" t="s">
        <v>19</v>
      </c>
      <c r="F221" s="127">
        <v>89.7</v>
      </c>
      <c r="G221" s="127">
        <v>89.7</v>
      </c>
      <c r="H221" s="128">
        <f t="shared" si="30"/>
        <v>100</v>
      </c>
    </row>
    <row r="222" spans="1:8" ht="15.75">
      <c r="A222" s="124"/>
      <c r="B222" s="141" t="s">
        <v>28</v>
      </c>
      <c r="C222" s="147"/>
      <c r="D222" s="142"/>
      <c r="E222" s="104" t="s">
        <v>35</v>
      </c>
      <c r="F222" s="125">
        <f aca="true" t="shared" si="32" ref="F222:G226">F223</f>
        <v>19.9</v>
      </c>
      <c r="G222" s="125">
        <f t="shared" si="32"/>
        <v>19.9</v>
      </c>
      <c r="H222" s="126">
        <f t="shared" si="30"/>
        <v>100</v>
      </c>
    </row>
    <row r="223" spans="1:8" ht="15.75">
      <c r="A223" s="124"/>
      <c r="B223" s="113" t="s">
        <v>180</v>
      </c>
      <c r="C223" s="140"/>
      <c r="D223" s="139"/>
      <c r="E223" s="108" t="s">
        <v>29</v>
      </c>
      <c r="F223" s="127">
        <f t="shared" si="32"/>
        <v>19.9</v>
      </c>
      <c r="G223" s="127">
        <f t="shared" si="32"/>
        <v>19.9</v>
      </c>
      <c r="H223" s="128">
        <f t="shared" si="30"/>
        <v>100</v>
      </c>
    </row>
    <row r="224" spans="1:8" ht="35.25" customHeight="1">
      <c r="A224" s="124"/>
      <c r="B224" s="113"/>
      <c r="C224" s="139" t="s">
        <v>324</v>
      </c>
      <c r="D224" s="140"/>
      <c r="E224" s="106" t="s">
        <v>249</v>
      </c>
      <c r="F224" s="127">
        <f t="shared" si="32"/>
        <v>19.9</v>
      </c>
      <c r="G224" s="127">
        <f t="shared" si="32"/>
        <v>19.9</v>
      </c>
      <c r="H224" s="128">
        <f t="shared" si="30"/>
        <v>100</v>
      </c>
    </row>
    <row r="225" spans="1:8" ht="15.75">
      <c r="A225" s="124"/>
      <c r="B225" s="113"/>
      <c r="C225" s="112" t="s">
        <v>335</v>
      </c>
      <c r="D225" s="140"/>
      <c r="E225" s="107" t="s">
        <v>250</v>
      </c>
      <c r="F225" s="127">
        <f t="shared" si="32"/>
        <v>19.9</v>
      </c>
      <c r="G225" s="127">
        <f t="shared" si="32"/>
        <v>19.9</v>
      </c>
      <c r="H225" s="128">
        <f t="shared" si="30"/>
        <v>100</v>
      </c>
    </row>
    <row r="226" spans="1:8" ht="15.75">
      <c r="A226" s="124"/>
      <c r="B226" s="113"/>
      <c r="C226" s="112" t="s">
        <v>336</v>
      </c>
      <c r="D226" s="140"/>
      <c r="E226" s="102" t="s">
        <v>337</v>
      </c>
      <c r="F226" s="127">
        <f t="shared" si="32"/>
        <v>19.9</v>
      </c>
      <c r="G226" s="127">
        <f t="shared" si="32"/>
        <v>19.9</v>
      </c>
      <c r="H226" s="128">
        <f t="shared" si="30"/>
        <v>100</v>
      </c>
    </row>
    <row r="227" spans="1:8" ht="94.5">
      <c r="A227" s="124"/>
      <c r="B227" s="113"/>
      <c r="C227" s="139" t="s">
        <v>340</v>
      </c>
      <c r="D227" s="140"/>
      <c r="E227" s="109" t="s">
        <v>341</v>
      </c>
      <c r="F227" s="127">
        <f>F228</f>
        <v>19.9</v>
      </c>
      <c r="G227" s="127">
        <f>G228</f>
        <v>19.9</v>
      </c>
      <c r="H227" s="128">
        <f t="shared" si="30"/>
        <v>100</v>
      </c>
    </row>
    <row r="228" spans="1:8" ht="31.5">
      <c r="A228" s="132"/>
      <c r="B228" s="113"/>
      <c r="C228" s="139"/>
      <c r="D228" s="112">
        <v>600</v>
      </c>
      <c r="E228" s="102" t="s">
        <v>19</v>
      </c>
      <c r="F228" s="127">
        <v>19.9</v>
      </c>
      <c r="G228" s="127">
        <v>19.9</v>
      </c>
      <c r="H228" s="128">
        <f t="shared" si="30"/>
        <v>100</v>
      </c>
    </row>
    <row r="229" spans="1:8" ht="15.75">
      <c r="A229" s="132"/>
      <c r="B229" s="141" t="s">
        <v>30</v>
      </c>
      <c r="C229" s="142"/>
      <c r="D229" s="143"/>
      <c r="E229" s="105" t="s">
        <v>39</v>
      </c>
      <c r="F229" s="125">
        <f aca="true" t="shared" si="33" ref="F229:G231">F230</f>
        <v>834.5</v>
      </c>
      <c r="G229" s="125">
        <f t="shared" si="33"/>
        <v>834.5</v>
      </c>
      <c r="H229" s="126">
        <f t="shared" si="30"/>
        <v>100</v>
      </c>
    </row>
    <row r="230" spans="1:8" ht="15.75">
      <c r="A230" s="132"/>
      <c r="B230" s="113" t="s">
        <v>31</v>
      </c>
      <c r="C230" s="139"/>
      <c r="D230" s="112"/>
      <c r="E230" s="106" t="s">
        <v>40</v>
      </c>
      <c r="F230" s="127">
        <f t="shared" si="33"/>
        <v>834.5</v>
      </c>
      <c r="G230" s="127">
        <f t="shared" si="33"/>
        <v>834.5</v>
      </c>
      <c r="H230" s="128">
        <f t="shared" si="30"/>
        <v>100</v>
      </c>
    </row>
    <row r="231" spans="1:8" ht="47.25">
      <c r="A231" s="132"/>
      <c r="B231" s="113"/>
      <c r="C231" s="139" t="s">
        <v>324</v>
      </c>
      <c r="D231" s="140"/>
      <c r="E231" s="106" t="s">
        <v>325</v>
      </c>
      <c r="F231" s="127">
        <f t="shared" si="33"/>
        <v>834.5</v>
      </c>
      <c r="G231" s="127">
        <f t="shared" si="33"/>
        <v>834.5</v>
      </c>
      <c r="H231" s="128">
        <f t="shared" si="30"/>
        <v>100</v>
      </c>
    </row>
    <row r="232" spans="1:8" ht="15.75">
      <c r="A232" s="132"/>
      <c r="B232" s="113"/>
      <c r="C232" s="139" t="s">
        <v>326</v>
      </c>
      <c r="D232" s="144"/>
      <c r="E232" s="106" t="s">
        <v>121</v>
      </c>
      <c r="F232" s="127">
        <f>F233</f>
        <v>834.5</v>
      </c>
      <c r="G232" s="127">
        <f>G233</f>
        <v>834.5</v>
      </c>
      <c r="H232" s="128">
        <f t="shared" si="30"/>
        <v>100</v>
      </c>
    </row>
    <row r="233" spans="1:8" ht="31.5">
      <c r="A233" s="132"/>
      <c r="B233" s="113"/>
      <c r="C233" s="139" t="s">
        <v>327</v>
      </c>
      <c r="D233" s="144"/>
      <c r="E233" s="102" t="s">
        <v>328</v>
      </c>
      <c r="F233" s="127">
        <f>F234+F236</f>
        <v>834.5</v>
      </c>
      <c r="G233" s="127">
        <f>G234+G236</f>
        <v>834.5</v>
      </c>
      <c r="H233" s="128">
        <f t="shared" si="30"/>
        <v>100</v>
      </c>
    </row>
    <row r="234" spans="1:8" ht="31.5">
      <c r="A234" s="132"/>
      <c r="B234" s="113"/>
      <c r="C234" s="139" t="s">
        <v>329</v>
      </c>
      <c r="D234" s="144"/>
      <c r="E234" s="107" t="s">
        <v>330</v>
      </c>
      <c r="F234" s="127">
        <f>F235</f>
        <v>18.9</v>
      </c>
      <c r="G234" s="127">
        <f>G235</f>
        <v>18.9</v>
      </c>
      <c r="H234" s="128">
        <f t="shared" si="30"/>
        <v>100</v>
      </c>
    </row>
    <row r="235" spans="1:8" ht="31.5">
      <c r="A235" s="132"/>
      <c r="B235" s="113"/>
      <c r="C235" s="139"/>
      <c r="D235" s="145" t="s">
        <v>5</v>
      </c>
      <c r="E235" s="102" t="s">
        <v>331</v>
      </c>
      <c r="F235" s="127">
        <v>18.9</v>
      </c>
      <c r="G235" s="127">
        <v>18.9</v>
      </c>
      <c r="H235" s="128">
        <f t="shared" si="30"/>
        <v>100</v>
      </c>
    </row>
    <row r="236" spans="1:8" ht="15.75">
      <c r="A236" s="132"/>
      <c r="B236" s="113"/>
      <c r="C236" s="139" t="s">
        <v>332</v>
      </c>
      <c r="D236" s="144"/>
      <c r="E236" s="107" t="s">
        <v>333</v>
      </c>
      <c r="F236" s="127">
        <f>F237</f>
        <v>815.6</v>
      </c>
      <c r="G236" s="127">
        <f>G237</f>
        <v>815.6</v>
      </c>
      <c r="H236" s="128">
        <f t="shared" si="30"/>
        <v>100</v>
      </c>
    </row>
    <row r="237" spans="1:8" ht="31.5">
      <c r="A237" s="132"/>
      <c r="B237" s="113"/>
      <c r="C237" s="139"/>
      <c r="D237" s="112">
        <v>600</v>
      </c>
      <c r="E237" s="102" t="s">
        <v>19</v>
      </c>
      <c r="F237" s="127">
        <v>815.6</v>
      </c>
      <c r="G237" s="127">
        <v>815.6</v>
      </c>
      <c r="H237" s="128">
        <f t="shared" si="30"/>
        <v>100</v>
      </c>
    </row>
    <row r="238" spans="1:8" ht="20.25" customHeight="1">
      <c r="A238" s="132">
        <v>719</v>
      </c>
      <c r="B238" s="141"/>
      <c r="C238" s="147"/>
      <c r="D238" s="142"/>
      <c r="E238" s="104" t="s">
        <v>379</v>
      </c>
      <c r="F238" s="125">
        <f aca="true" t="shared" si="34" ref="F238:G244">F239</f>
        <v>96.3</v>
      </c>
      <c r="G238" s="125">
        <f t="shared" si="34"/>
        <v>96.3</v>
      </c>
      <c r="H238" s="126">
        <f t="shared" si="30"/>
        <v>100</v>
      </c>
    </row>
    <row r="239" spans="1:8" ht="15.75">
      <c r="A239" s="132"/>
      <c r="B239" s="141" t="s">
        <v>0</v>
      </c>
      <c r="C239" s="147"/>
      <c r="D239" s="142"/>
      <c r="E239" s="110" t="s">
        <v>72</v>
      </c>
      <c r="F239" s="125">
        <f t="shared" si="34"/>
        <v>96.3</v>
      </c>
      <c r="G239" s="125">
        <f t="shared" si="34"/>
        <v>96.3</v>
      </c>
      <c r="H239" s="126">
        <f t="shared" si="30"/>
        <v>100</v>
      </c>
    </row>
    <row r="240" spans="1:8" ht="47.25">
      <c r="A240" s="132"/>
      <c r="B240" s="113" t="s">
        <v>4</v>
      </c>
      <c r="C240" s="140"/>
      <c r="D240" s="139"/>
      <c r="E240" s="108" t="s">
        <v>41</v>
      </c>
      <c r="F240" s="127">
        <f t="shared" si="34"/>
        <v>96.3</v>
      </c>
      <c r="G240" s="127">
        <f t="shared" si="34"/>
        <v>96.3</v>
      </c>
      <c r="H240" s="128">
        <f t="shared" si="30"/>
        <v>100</v>
      </c>
    </row>
    <row r="241" spans="1:8" ht="47.25">
      <c r="A241" s="132"/>
      <c r="B241" s="113"/>
      <c r="C241" s="139" t="s">
        <v>257</v>
      </c>
      <c r="D241" s="140"/>
      <c r="E241" s="106" t="s">
        <v>244</v>
      </c>
      <c r="F241" s="127">
        <f t="shared" si="34"/>
        <v>96.3</v>
      </c>
      <c r="G241" s="127">
        <f t="shared" si="34"/>
        <v>96.3</v>
      </c>
      <c r="H241" s="128">
        <f t="shared" si="30"/>
        <v>100</v>
      </c>
    </row>
    <row r="242" spans="1:8" ht="47.25">
      <c r="A242" s="132"/>
      <c r="B242" s="113"/>
      <c r="C242" s="139" t="s">
        <v>259</v>
      </c>
      <c r="D242" s="140"/>
      <c r="E242" s="106" t="s">
        <v>245</v>
      </c>
      <c r="F242" s="127">
        <f t="shared" si="34"/>
        <v>96.3</v>
      </c>
      <c r="G242" s="127">
        <f t="shared" si="34"/>
        <v>96.3</v>
      </c>
      <c r="H242" s="128">
        <f t="shared" si="30"/>
        <v>100</v>
      </c>
    </row>
    <row r="243" spans="1:8" ht="31.5">
      <c r="A243" s="124"/>
      <c r="B243" s="113"/>
      <c r="C243" s="139" t="s">
        <v>261</v>
      </c>
      <c r="D243" s="140"/>
      <c r="E243" s="106" t="s">
        <v>262</v>
      </c>
      <c r="F243" s="127">
        <f t="shared" si="34"/>
        <v>96.3</v>
      </c>
      <c r="G243" s="127">
        <f t="shared" si="34"/>
        <v>96.3</v>
      </c>
      <c r="H243" s="128">
        <f t="shared" si="30"/>
        <v>100</v>
      </c>
    </row>
    <row r="244" spans="1:8" ht="15.75">
      <c r="A244" s="124"/>
      <c r="B244" s="113"/>
      <c r="C244" s="139" t="s">
        <v>263</v>
      </c>
      <c r="D244" s="140"/>
      <c r="E244" s="106" t="s">
        <v>380</v>
      </c>
      <c r="F244" s="127">
        <f t="shared" si="34"/>
        <v>96.3</v>
      </c>
      <c r="G244" s="127">
        <f t="shared" si="34"/>
        <v>96.3</v>
      </c>
      <c r="H244" s="128">
        <f t="shared" si="30"/>
        <v>100</v>
      </c>
    </row>
    <row r="245" spans="1:8" ht="78.75">
      <c r="A245" s="124"/>
      <c r="B245" s="113"/>
      <c r="C245" s="140"/>
      <c r="D245" s="139" t="s">
        <v>3</v>
      </c>
      <c r="E245" s="102" t="s">
        <v>60</v>
      </c>
      <c r="F245" s="127">
        <v>96.3</v>
      </c>
      <c r="G245" s="127">
        <v>96.3</v>
      </c>
      <c r="H245" s="128">
        <f t="shared" si="30"/>
        <v>100</v>
      </c>
    </row>
    <row r="246" spans="1:8" ht="21.75" customHeight="1">
      <c r="A246" s="157"/>
      <c r="B246" s="158"/>
      <c r="C246" s="124"/>
      <c r="D246" s="124"/>
      <c r="E246" s="121" t="s">
        <v>401</v>
      </c>
      <c r="F246" s="131">
        <f>F11+F24+F106+F121+F238</f>
        <v>20071.4</v>
      </c>
      <c r="G246" s="131">
        <f>G11+G24+G106+G121+G238</f>
        <v>19760</v>
      </c>
      <c r="H246" s="126">
        <f t="shared" si="30"/>
        <v>98.44853871678109</v>
      </c>
    </row>
    <row r="247" spans="5:7" ht="15.75">
      <c r="E247" s="61"/>
      <c r="F247" s="223"/>
      <c r="G247" s="223"/>
    </row>
    <row r="248" spans="5:7" ht="15.75">
      <c r="E248" s="61"/>
      <c r="F248" s="61"/>
      <c r="G248" s="61"/>
    </row>
    <row r="249" spans="5:7" ht="15.75">
      <c r="E249" s="61"/>
      <c r="F249" s="61"/>
      <c r="G249" s="61"/>
    </row>
    <row r="250" spans="5:7" ht="15.75">
      <c r="E250" s="61"/>
      <c r="F250" s="61"/>
      <c r="G250" s="61"/>
    </row>
    <row r="251" spans="5:7" ht="15.75">
      <c r="E251" s="61"/>
      <c r="F251" s="61"/>
      <c r="G251" s="61"/>
    </row>
  </sheetData>
  <sheetProtection/>
  <mergeCells count="5">
    <mergeCell ref="A6:H6"/>
    <mergeCell ref="G1:H1"/>
    <mergeCell ref="G2:H2"/>
    <mergeCell ref="G3:H3"/>
    <mergeCell ref="G4:H4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89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70" zoomScaleNormal="70" zoomScalePageLayoutView="0" workbookViewId="0" topLeftCell="A1">
      <selection activeCell="C12" sqref="C12"/>
    </sheetView>
  </sheetViews>
  <sheetFormatPr defaultColWidth="9.140625" defaultRowHeight="15"/>
  <cols>
    <col min="1" max="1" width="26.7109375" style="9" customWidth="1"/>
    <col min="2" max="2" width="62.28125" style="9" customWidth="1"/>
    <col min="3" max="3" width="17.57421875" style="9" customWidth="1"/>
    <col min="4" max="4" width="17.28125" style="9" customWidth="1"/>
    <col min="5" max="16384" width="9.140625" style="9" customWidth="1"/>
  </cols>
  <sheetData>
    <row r="1" ht="15.75">
      <c r="C1" s="8" t="s">
        <v>42</v>
      </c>
    </row>
    <row r="2" ht="15.75">
      <c r="C2" s="8" t="s">
        <v>126</v>
      </c>
    </row>
    <row r="3" ht="15.75">
      <c r="C3" s="8" t="s">
        <v>127</v>
      </c>
    </row>
    <row r="4" ht="15" customHeight="1">
      <c r="C4" s="10" t="s">
        <v>402</v>
      </c>
    </row>
    <row r="5" ht="15.75">
      <c r="C5" s="77"/>
    </row>
    <row r="6" spans="1:4" ht="15.75">
      <c r="A6" s="220" t="s">
        <v>412</v>
      </c>
      <c r="B6" s="220"/>
      <c r="C6" s="220"/>
      <c r="D6" s="220"/>
    </row>
    <row r="7" spans="1:4" ht="31.5" customHeight="1">
      <c r="A7" s="220"/>
      <c r="B7" s="220"/>
      <c r="C7" s="220"/>
      <c r="D7" s="220"/>
    </row>
    <row r="8" spans="1:4" ht="15.75" customHeight="1">
      <c r="A8" s="164"/>
      <c r="B8" s="164"/>
      <c r="C8" s="164"/>
      <c r="D8" s="164"/>
    </row>
    <row r="9" spans="1:4" ht="16.5" customHeight="1">
      <c r="A9" s="163"/>
      <c r="B9" s="163"/>
      <c r="C9" s="1"/>
      <c r="D9" s="5" t="s">
        <v>397</v>
      </c>
    </row>
    <row r="10" spans="1:4" ht="66" customHeight="1">
      <c r="A10" s="86" t="s">
        <v>83</v>
      </c>
      <c r="B10" s="86" t="s">
        <v>84</v>
      </c>
      <c r="C10" s="57" t="s">
        <v>399</v>
      </c>
      <c r="D10" s="12" t="s">
        <v>393</v>
      </c>
    </row>
    <row r="11" spans="1:4" ht="18" customHeight="1">
      <c r="A11" s="159">
        <v>1</v>
      </c>
      <c r="B11" s="159">
        <v>2</v>
      </c>
      <c r="C11" s="86">
        <v>3</v>
      </c>
      <c r="D11" s="87">
        <v>4</v>
      </c>
    </row>
    <row r="12" spans="1:4" ht="31.5">
      <c r="A12" s="160" t="s">
        <v>85</v>
      </c>
      <c r="B12" s="160" t="s">
        <v>381</v>
      </c>
      <c r="C12" s="165">
        <f>C13</f>
        <v>4731.9000000000015</v>
      </c>
      <c r="D12" s="165">
        <f>D13</f>
        <v>4927.700000000004</v>
      </c>
    </row>
    <row r="13" spans="1:4" ht="31.5">
      <c r="A13" s="161" t="s">
        <v>46</v>
      </c>
      <c r="B13" s="162" t="s">
        <v>47</v>
      </c>
      <c r="C13" s="166">
        <f>C14+C17</f>
        <v>4731.9000000000015</v>
      </c>
      <c r="D13" s="166">
        <f>D14+D17</f>
        <v>4927.700000000004</v>
      </c>
    </row>
    <row r="14" spans="1:4" ht="15.75">
      <c r="A14" s="161" t="s">
        <v>48</v>
      </c>
      <c r="B14" s="161" t="s">
        <v>49</v>
      </c>
      <c r="C14" s="167">
        <f>C15</f>
        <v>-15339.5</v>
      </c>
      <c r="D14" s="167">
        <f>D15</f>
        <v>-14832.3</v>
      </c>
    </row>
    <row r="15" spans="1:4" ht="15.75">
      <c r="A15" s="162" t="s">
        <v>50</v>
      </c>
      <c r="B15" s="162" t="s">
        <v>51</v>
      </c>
      <c r="C15" s="166">
        <f>C16</f>
        <v>-15339.5</v>
      </c>
      <c r="D15" s="166">
        <f>D16</f>
        <v>-14832.3</v>
      </c>
    </row>
    <row r="16" spans="1:4" ht="31.5">
      <c r="A16" s="162" t="s">
        <v>382</v>
      </c>
      <c r="B16" s="162" t="s">
        <v>383</v>
      </c>
      <c r="C16" s="166">
        <v>-15339.5</v>
      </c>
      <c r="D16" s="166">
        <v>-14832.3</v>
      </c>
    </row>
    <row r="17" spans="1:4" ht="15.75">
      <c r="A17" s="168" t="s">
        <v>384</v>
      </c>
      <c r="B17" s="169" t="s">
        <v>413</v>
      </c>
      <c r="C17" s="167">
        <f aca="true" t="shared" si="0" ref="C17:D19">C18</f>
        <v>20071.4</v>
      </c>
      <c r="D17" s="167">
        <f t="shared" si="0"/>
        <v>19760.000000000004</v>
      </c>
    </row>
    <row r="18" spans="1:4" ht="15.75">
      <c r="A18" s="162" t="s">
        <v>52</v>
      </c>
      <c r="B18" s="162" t="s">
        <v>53</v>
      </c>
      <c r="C18" s="166">
        <f t="shared" si="0"/>
        <v>20071.4</v>
      </c>
      <c r="D18" s="166">
        <f t="shared" si="0"/>
        <v>19760.000000000004</v>
      </c>
    </row>
    <row r="19" spans="1:4" ht="15.75">
      <c r="A19" s="162" t="s">
        <v>54</v>
      </c>
      <c r="B19" s="162" t="s">
        <v>55</v>
      </c>
      <c r="C19" s="166">
        <f t="shared" si="0"/>
        <v>20071.4</v>
      </c>
      <c r="D19" s="166">
        <f t="shared" si="0"/>
        <v>19760.000000000004</v>
      </c>
    </row>
    <row r="20" spans="1:4" ht="31.5">
      <c r="A20" s="162" t="s">
        <v>385</v>
      </c>
      <c r="B20" s="162" t="s">
        <v>386</v>
      </c>
      <c r="C20" s="166">
        <f>'прил.3'!D40</f>
        <v>20071.4</v>
      </c>
      <c r="D20" s="166">
        <f>'прил.3'!E40</f>
        <v>19760.000000000004</v>
      </c>
    </row>
  </sheetData>
  <sheetProtection/>
  <mergeCells count="1">
    <mergeCell ref="A6:D7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J14" sqref="J14"/>
    </sheetView>
  </sheetViews>
  <sheetFormatPr defaultColWidth="9.140625" defaultRowHeight="15"/>
  <cols>
    <col min="1" max="1" width="7.140625" style="9" customWidth="1"/>
    <col min="2" max="2" width="67.28125" style="9" customWidth="1"/>
    <col min="3" max="3" width="15.00390625" style="9" customWidth="1"/>
    <col min="4" max="4" width="14.28125" style="9" customWidth="1"/>
    <col min="5" max="5" width="13.00390625" style="9" customWidth="1"/>
    <col min="6" max="16384" width="9.140625" style="9" customWidth="1"/>
  </cols>
  <sheetData>
    <row r="1" ht="15.75">
      <c r="D1" s="8" t="s">
        <v>119</v>
      </c>
    </row>
    <row r="2" ht="15.75">
      <c r="D2" s="8" t="s">
        <v>126</v>
      </c>
    </row>
    <row r="3" spans="4:5" ht="15.75">
      <c r="D3" s="8" t="s">
        <v>127</v>
      </c>
      <c r="E3" s="56"/>
    </row>
    <row r="4" spans="4:5" ht="15" customHeight="1">
      <c r="D4" s="210" t="s">
        <v>414</v>
      </c>
      <c r="E4" s="210"/>
    </row>
    <row r="5" ht="15.75">
      <c r="D5" s="77"/>
    </row>
    <row r="6" spans="1:5" ht="31.5" customHeight="1">
      <c r="A6" s="221" t="s">
        <v>415</v>
      </c>
      <c r="B6" s="222"/>
      <c r="C6" s="222"/>
      <c r="D6" s="222"/>
      <c r="E6" s="222"/>
    </row>
    <row r="7" spans="1:5" ht="15" customHeight="1">
      <c r="A7" s="4"/>
      <c r="B7" s="59"/>
      <c r="C7" s="59"/>
      <c r="D7" s="59"/>
      <c r="E7" s="59"/>
    </row>
    <row r="8" spans="3:5" ht="15.75">
      <c r="C8" s="1"/>
      <c r="D8" s="5" t="s">
        <v>397</v>
      </c>
      <c r="E8" s="1"/>
    </row>
    <row r="9" spans="1:5" ht="37.5" customHeight="1">
      <c r="A9" s="86" t="s">
        <v>43</v>
      </c>
      <c r="B9" s="86" t="s">
        <v>44</v>
      </c>
      <c r="C9" s="57" t="s">
        <v>399</v>
      </c>
      <c r="D9" s="12" t="s">
        <v>393</v>
      </c>
      <c r="E9" s="57" t="s">
        <v>398</v>
      </c>
    </row>
    <row r="10" spans="1:5" ht="15.75">
      <c r="A10" s="86">
        <v>1</v>
      </c>
      <c r="B10" s="86">
        <v>2</v>
      </c>
      <c r="C10" s="14">
        <v>3</v>
      </c>
      <c r="D10" s="87">
        <v>4</v>
      </c>
      <c r="E10" s="87">
        <v>5</v>
      </c>
    </row>
    <row r="11" spans="1:5" ht="63">
      <c r="A11" s="170" t="s">
        <v>56</v>
      </c>
      <c r="B11" s="172" t="s">
        <v>390</v>
      </c>
      <c r="C11" s="122">
        <f>C13+C16</f>
        <v>724.6</v>
      </c>
      <c r="D11" s="122">
        <f>D13+D16</f>
        <v>682.6</v>
      </c>
      <c r="E11" s="173">
        <f>D11/C11*100</f>
        <v>94.2036985923268</v>
      </c>
    </row>
    <row r="12" spans="1:5" ht="15.75">
      <c r="A12" s="170"/>
      <c r="B12" s="176" t="s">
        <v>57</v>
      </c>
      <c r="C12" s="124"/>
      <c r="D12" s="42"/>
      <c r="E12" s="174"/>
    </row>
    <row r="13" spans="1:5" ht="31.5">
      <c r="A13" s="170" t="s">
        <v>58</v>
      </c>
      <c r="B13" s="175" t="s">
        <v>357</v>
      </c>
      <c r="C13" s="123">
        <f>C15</f>
        <v>550</v>
      </c>
      <c r="D13" s="174">
        <f>D15</f>
        <v>508</v>
      </c>
      <c r="E13" s="174">
        <f aca="true" t="shared" si="0" ref="E13:E19">D13/C13*100</f>
        <v>92.36363636363636</v>
      </c>
    </row>
    <row r="14" spans="1:5" ht="15.75">
      <c r="A14" s="170"/>
      <c r="B14" s="177" t="s">
        <v>57</v>
      </c>
      <c r="C14" s="123"/>
      <c r="D14" s="174"/>
      <c r="E14" s="174"/>
    </row>
    <row r="15" spans="1:5" ht="15.75">
      <c r="A15" s="171" t="s">
        <v>387</v>
      </c>
      <c r="B15" s="175" t="s">
        <v>298</v>
      </c>
      <c r="C15" s="123">
        <v>550</v>
      </c>
      <c r="D15" s="174">
        <v>508</v>
      </c>
      <c r="E15" s="174">
        <f t="shared" si="0"/>
        <v>92.36363636363636</v>
      </c>
    </row>
    <row r="16" spans="1:5" ht="31.5">
      <c r="A16" s="171" t="s">
        <v>59</v>
      </c>
      <c r="B16" s="175" t="s">
        <v>358</v>
      </c>
      <c r="C16" s="123">
        <f>C18+C19</f>
        <v>174.6</v>
      </c>
      <c r="D16" s="123">
        <f>D18+D19</f>
        <v>174.6</v>
      </c>
      <c r="E16" s="174">
        <f t="shared" si="0"/>
        <v>100</v>
      </c>
    </row>
    <row r="17" spans="1:5" ht="15.75">
      <c r="A17" s="171"/>
      <c r="B17" s="177" t="s">
        <v>57</v>
      </c>
      <c r="C17" s="123"/>
      <c r="D17" s="174"/>
      <c r="E17" s="174"/>
    </row>
    <row r="18" spans="1:5" ht="31.5">
      <c r="A18" s="2" t="s">
        <v>388</v>
      </c>
      <c r="B18" s="175" t="s">
        <v>360</v>
      </c>
      <c r="C18" s="123">
        <v>118.3</v>
      </c>
      <c r="D18" s="174">
        <v>118.3</v>
      </c>
      <c r="E18" s="174">
        <f t="shared" si="0"/>
        <v>100</v>
      </c>
    </row>
    <row r="19" spans="1:5" ht="47.25">
      <c r="A19" s="2" t="s">
        <v>389</v>
      </c>
      <c r="B19" s="175" t="s">
        <v>108</v>
      </c>
      <c r="C19" s="123">
        <v>56.3</v>
      </c>
      <c r="D19" s="123">
        <v>56.3</v>
      </c>
      <c r="E19" s="174">
        <f t="shared" si="0"/>
        <v>100</v>
      </c>
    </row>
    <row r="20" spans="2:5" ht="15.75">
      <c r="B20" s="7"/>
      <c r="C20" s="7"/>
      <c r="D20" s="7"/>
      <c r="E20" s="7"/>
    </row>
  </sheetData>
  <sheetProtection/>
  <mergeCells count="2">
    <mergeCell ref="A6:E6"/>
    <mergeCell ref="D4:E4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Киримова Людмила Васильевна</cp:lastModifiedBy>
  <cp:lastPrinted>2019-03-19T07:46:37Z</cp:lastPrinted>
  <dcterms:created xsi:type="dcterms:W3CDTF">2014-04-22T02:39:24Z</dcterms:created>
  <dcterms:modified xsi:type="dcterms:W3CDTF">2019-03-29T03:48:53Z</dcterms:modified>
  <cp:category/>
  <cp:version/>
  <cp:contentType/>
  <cp:contentStatus/>
</cp:coreProperties>
</file>